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345" windowWidth="14805" windowHeight="7770"/>
  </bookViews>
  <sheets>
    <sheet name="Provinces" sheetId="1" r:id="rId1"/>
    <sheet name="Other Provinces" sheetId="10" r:id="rId2"/>
    <sheet name="Quickmath" sheetId="5" r:id="rId3"/>
    <sheet name="QuickDynasty" sheetId="6" r:id="rId4"/>
    <sheet name="Quickdude" sheetId="13" r:id="rId5"/>
  </sheets>
  <definedNames>
    <definedName name="StartingDate">QuickDynasty!$R$8</definedName>
  </definedNames>
  <calcPr calcId="145621"/>
</workbook>
</file>

<file path=xl/calcChain.xml><?xml version="1.0" encoding="utf-8"?>
<calcChain xmlns="http://schemas.openxmlformats.org/spreadsheetml/2006/main">
  <c r="Z57" i="1" l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3" i="1"/>
  <c r="AB3" i="1"/>
  <c r="AB4" i="1"/>
  <c r="AB5" i="1"/>
  <c r="AB6" i="1"/>
  <c r="AB7" i="1"/>
  <c r="AB8" i="1"/>
  <c r="AB9" i="1"/>
  <c r="AB10" i="1"/>
  <c r="AB11" i="1"/>
  <c r="AB12" i="1"/>
  <c r="AB13" i="1"/>
  <c r="AB14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17" i="1" l="1"/>
  <c r="AB15" i="1"/>
  <c r="AB16" i="1"/>
  <c r="B36" i="6"/>
  <c r="H36" i="6"/>
  <c r="I36" i="6"/>
  <c r="B37" i="6"/>
  <c r="B38" i="6"/>
  <c r="G38" i="6"/>
  <c r="G40" i="6" s="1"/>
  <c r="H41" i="6"/>
  <c r="I41" i="6"/>
  <c r="D45" i="6"/>
  <c r="B52" i="6"/>
  <c r="H52" i="6"/>
  <c r="I52" i="6"/>
  <c r="B53" i="6"/>
  <c r="B54" i="6"/>
  <c r="G54" i="6"/>
  <c r="G56" i="6" s="1"/>
  <c r="H57" i="6"/>
  <c r="I57" i="6"/>
  <c r="D61" i="6"/>
  <c r="B68" i="6"/>
  <c r="H68" i="6"/>
  <c r="I68" i="6"/>
  <c r="B69" i="6"/>
  <c r="B70" i="6"/>
  <c r="G70" i="6"/>
  <c r="G72" i="6" s="1"/>
  <c r="H73" i="6"/>
  <c r="I73" i="6"/>
  <c r="D77" i="6"/>
  <c r="B84" i="6"/>
  <c r="H84" i="6"/>
  <c r="I84" i="6"/>
  <c r="B85" i="6"/>
  <c r="B86" i="6"/>
  <c r="G86" i="6"/>
  <c r="G88" i="6" s="1"/>
  <c r="H89" i="6"/>
  <c r="I89" i="6"/>
  <c r="D93" i="6"/>
  <c r="B99" i="6"/>
  <c r="B100" i="6"/>
  <c r="H100" i="6"/>
  <c r="I100" i="6"/>
  <c r="B101" i="6"/>
  <c r="B102" i="6"/>
  <c r="G102" i="6"/>
  <c r="G104" i="6" s="1"/>
  <c r="H105" i="6"/>
  <c r="I105" i="6"/>
  <c r="D109" i="6"/>
  <c r="B116" i="6"/>
  <c r="H116" i="6"/>
  <c r="I116" i="6"/>
  <c r="B117" i="6"/>
  <c r="B118" i="6"/>
  <c r="G118" i="6"/>
  <c r="G120" i="6" s="1"/>
  <c r="H121" i="6"/>
  <c r="I121" i="6"/>
  <c r="D125" i="6"/>
  <c r="B131" i="6"/>
  <c r="B132" i="6"/>
  <c r="H132" i="6"/>
  <c r="I132" i="6"/>
  <c r="B133" i="6"/>
  <c r="B134" i="6"/>
  <c r="G134" i="6"/>
  <c r="G136" i="6" s="1"/>
  <c r="H137" i="6"/>
  <c r="I137" i="6"/>
  <c r="D141" i="6"/>
  <c r="B148" i="6"/>
  <c r="H148" i="6"/>
  <c r="I148" i="6"/>
  <c r="B149" i="6"/>
  <c r="B150" i="6"/>
  <c r="G150" i="6"/>
  <c r="G152" i="6" s="1"/>
  <c r="H153" i="6"/>
  <c r="I153" i="6"/>
  <c r="D157" i="6"/>
  <c r="B164" i="6"/>
  <c r="H164" i="6"/>
  <c r="I164" i="6"/>
  <c r="B165" i="6"/>
  <c r="B166" i="6"/>
  <c r="G166" i="6"/>
  <c r="G168" i="6" s="1"/>
  <c r="H169" i="6"/>
  <c r="I169" i="6"/>
  <c r="D173" i="6"/>
  <c r="B180" i="6"/>
  <c r="H180" i="6"/>
  <c r="I180" i="6"/>
  <c r="B181" i="6"/>
  <c r="B182" i="6"/>
  <c r="G182" i="6"/>
  <c r="G184" i="6" s="1"/>
  <c r="H185" i="6"/>
  <c r="I185" i="6"/>
  <c r="D189" i="6"/>
  <c r="B196" i="6"/>
  <c r="H196" i="6"/>
  <c r="I196" i="6"/>
  <c r="B197" i="6"/>
  <c r="B198" i="6"/>
  <c r="G198" i="6"/>
  <c r="G200" i="6" s="1"/>
  <c r="H201" i="6"/>
  <c r="I201" i="6"/>
  <c r="D205" i="6"/>
  <c r="B212" i="6"/>
  <c r="H212" i="6"/>
  <c r="I212" i="6"/>
  <c r="B213" i="6"/>
  <c r="B214" i="6"/>
  <c r="G214" i="6"/>
  <c r="G216" i="6" s="1"/>
  <c r="H217" i="6"/>
  <c r="I217" i="6"/>
  <c r="D221" i="6"/>
  <c r="B227" i="6"/>
  <c r="B228" i="6"/>
  <c r="H228" i="6"/>
  <c r="I228" i="6"/>
  <c r="B229" i="6"/>
  <c r="B230" i="6"/>
  <c r="G230" i="6"/>
  <c r="G232" i="6" s="1"/>
  <c r="H233" i="6"/>
  <c r="I233" i="6"/>
  <c r="D237" i="6"/>
  <c r="B244" i="6"/>
  <c r="H244" i="6"/>
  <c r="I244" i="6"/>
  <c r="B245" i="6"/>
  <c r="B246" i="6"/>
  <c r="G246" i="6"/>
  <c r="G248" i="6" s="1"/>
  <c r="H249" i="6"/>
  <c r="I249" i="6"/>
  <c r="D253" i="6"/>
  <c r="B259" i="6"/>
  <c r="B260" i="6"/>
  <c r="H260" i="6"/>
  <c r="I260" i="6"/>
  <c r="B261" i="6"/>
  <c r="B262" i="6"/>
  <c r="G262" i="6"/>
  <c r="G264" i="6" s="1"/>
  <c r="H265" i="6"/>
  <c r="I265" i="6"/>
  <c r="D269" i="6"/>
  <c r="B276" i="6"/>
  <c r="H276" i="6"/>
  <c r="I276" i="6"/>
  <c r="B277" i="6"/>
  <c r="B278" i="6"/>
  <c r="G278" i="6"/>
  <c r="G280" i="6" s="1"/>
  <c r="H281" i="6"/>
  <c r="I281" i="6"/>
  <c r="D285" i="6"/>
  <c r="B292" i="6"/>
  <c r="H292" i="6"/>
  <c r="I292" i="6"/>
  <c r="B293" i="6"/>
  <c r="B294" i="6"/>
  <c r="G294" i="6"/>
  <c r="G296" i="6" s="1"/>
  <c r="H297" i="6"/>
  <c r="I297" i="6"/>
  <c r="D301" i="6"/>
  <c r="B308" i="6"/>
  <c r="H308" i="6"/>
  <c r="I308" i="6"/>
  <c r="B309" i="6"/>
  <c r="B310" i="6"/>
  <c r="G310" i="6"/>
  <c r="G312" i="6" s="1"/>
  <c r="H313" i="6"/>
  <c r="I313" i="6"/>
  <c r="D317" i="6"/>
  <c r="B324" i="6"/>
  <c r="H324" i="6"/>
  <c r="I324" i="6"/>
  <c r="B325" i="6"/>
  <c r="B326" i="6"/>
  <c r="G326" i="6"/>
  <c r="G328" i="6" s="1"/>
  <c r="H329" i="6"/>
  <c r="I329" i="6"/>
  <c r="D333" i="6"/>
  <c r="T267" i="6"/>
  <c r="S267" i="6"/>
  <c r="D29" i="6"/>
  <c r="D13" i="6"/>
  <c r="I5" i="13"/>
  <c r="H5" i="13"/>
  <c r="D13" i="13"/>
  <c r="F2" i="13"/>
  <c r="L2" i="13" s="1"/>
  <c r="G4" i="13"/>
  <c r="T10" i="13"/>
  <c r="X14" i="13"/>
  <c r="X13" i="13"/>
  <c r="X12" i="13"/>
  <c r="X11" i="13"/>
  <c r="X10" i="13"/>
  <c r="I10" i="13"/>
  <c r="H10" i="13"/>
  <c r="X9" i="13"/>
  <c r="X8" i="13"/>
  <c r="X7" i="13"/>
  <c r="X6" i="13"/>
  <c r="G8" i="13"/>
  <c r="B6" i="13"/>
  <c r="X5" i="13"/>
  <c r="B5" i="13"/>
  <c r="X4" i="13"/>
  <c r="B4" i="13"/>
  <c r="X3" i="13"/>
  <c r="B3" i="13" s="1"/>
  <c r="A2" i="13"/>
  <c r="X24" i="6"/>
  <c r="X25" i="6"/>
  <c r="X26" i="6"/>
  <c r="X27" i="6"/>
  <c r="X28" i="6"/>
  <c r="X29" i="6"/>
  <c r="X30" i="6"/>
  <c r="X31" i="6"/>
  <c r="X32" i="6"/>
  <c r="X4" i="6"/>
  <c r="B19" i="6" s="1"/>
  <c r="X5" i="6"/>
  <c r="B35" i="6" s="1"/>
  <c r="X6" i="6"/>
  <c r="B51" i="6" s="1"/>
  <c r="X7" i="6"/>
  <c r="B67" i="6" s="1"/>
  <c r="X8" i="6"/>
  <c r="B83" i="6" s="1"/>
  <c r="X9" i="6"/>
  <c r="X10" i="6"/>
  <c r="B115" i="6" s="1"/>
  <c r="X11" i="6"/>
  <c r="X12" i="6"/>
  <c r="B147" i="6" s="1"/>
  <c r="X13" i="6"/>
  <c r="B163" i="6" s="1"/>
  <c r="X14" i="6"/>
  <c r="B179" i="6" s="1"/>
  <c r="X15" i="6"/>
  <c r="B195" i="6" s="1"/>
  <c r="X16" i="6"/>
  <c r="B211" i="6" s="1"/>
  <c r="X17" i="6"/>
  <c r="X18" i="6"/>
  <c r="B243" i="6" s="1"/>
  <c r="X19" i="6"/>
  <c r="X20" i="6"/>
  <c r="B275" i="6" s="1"/>
  <c r="X21" i="6"/>
  <c r="B291" i="6" s="1"/>
  <c r="X22" i="6"/>
  <c r="B307" i="6" s="1"/>
  <c r="X23" i="6"/>
  <c r="B323" i="6" s="1"/>
  <c r="X3" i="6"/>
  <c r="B3" i="6" s="1"/>
  <c r="G5" i="13" l="1"/>
  <c r="K1" i="13"/>
  <c r="T8" i="6"/>
  <c r="D5" i="5"/>
  <c r="A2" i="10"/>
  <c r="K2" i="10" s="1"/>
  <c r="AN4" i="1"/>
  <c r="AN5" i="1"/>
  <c r="AN6" i="1"/>
  <c r="AN7" i="1"/>
  <c r="AN8" i="1"/>
  <c r="AN9" i="1"/>
  <c r="AN10" i="1"/>
  <c r="AN11" i="1"/>
  <c r="AN12" i="1"/>
  <c r="AN13" i="1"/>
  <c r="AN14" i="1"/>
  <c r="AN3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6" i="1"/>
  <c r="G9" i="13" l="1"/>
  <c r="G10" i="13" s="1"/>
  <c r="B11" i="13" s="1"/>
  <c r="A3" i="10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B31" i="1"/>
  <c r="AN31" i="1" s="1"/>
  <c r="AB32" i="1"/>
  <c r="AN32" i="1" s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B193" i="1"/>
  <c r="AN193" i="1" s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4" i="10" l="1"/>
  <c r="K3" i="10"/>
  <c r="D9" i="5"/>
  <c r="D8" i="5"/>
  <c r="F3" i="5"/>
  <c r="F2" i="5"/>
  <c r="L2" i="5"/>
  <c r="L5" i="5" s="1"/>
  <c r="T10" i="6"/>
  <c r="R6" i="6"/>
  <c r="R7" i="6" s="1"/>
  <c r="S8" i="6"/>
  <c r="B20" i="6"/>
  <c r="B4" i="6"/>
  <c r="S213" i="6"/>
  <c r="T213" i="6" s="1"/>
  <c r="G22" i="6"/>
  <c r="G24" i="6" s="1"/>
  <c r="G6" i="6"/>
  <c r="G8" i="6" s="1"/>
  <c r="H10" i="6"/>
  <c r="I10" i="6"/>
  <c r="I20" i="6"/>
  <c r="H20" i="6"/>
  <c r="I25" i="6"/>
  <c r="H25" i="6"/>
  <c r="B22" i="6"/>
  <c r="B21" i="6"/>
  <c r="A2" i="6"/>
  <c r="B6" i="6"/>
  <c r="B5" i="6"/>
  <c r="F2" i="6"/>
  <c r="F18" i="6" s="1"/>
  <c r="M4" i="5"/>
  <c r="M5" i="5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AM48" i="1" s="1"/>
  <c r="Z49" i="1"/>
  <c r="Z50" i="1"/>
  <c r="Z51" i="1"/>
  <c r="Z52" i="1"/>
  <c r="Z53" i="1"/>
  <c r="Z54" i="1"/>
  <c r="Z55" i="1"/>
  <c r="Z56" i="1"/>
  <c r="Z193" i="1"/>
  <c r="AM200" i="1"/>
  <c r="AM207" i="1"/>
  <c r="AM218" i="1"/>
  <c r="AM231" i="1"/>
  <c r="AM247" i="1"/>
  <c r="AM255" i="1"/>
  <c r="AM271" i="1"/>
  <c r="AM280" i="1"/>
  <c r="AM282" i="1"/>
  <c r="AM288" i="1"/>
  <c r="AM295" i="1"/>
  <c r="AM311" i="1"/>
  <c r="AM314" i="1"/>
  <c r="AM319" i="1"/>
  <c r="AM328" i="1"/>
  <c r="AM335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Z3" i="1"/>
  <c r="F34" i="6" l="1"/>
  <c r="B39" i="6"/>
  <c r="A18" i="6"/>
  <c r="A5" i="10"/>
  <c r="K4" i="10"/>
  <c r="AM329" i="1"/>
  <c r="AM313" i="1"/>
  <c r="AM289" i="1"/>
  <c r="AM257" i="1"/>
  <c r="AM225" i="1"/>
  <c r="AM209" i="1"/>
  <c r="AM33" i="1"/>
  <c r="AM248" i="1"/>
  <c r="AM40" i="1"/>
  <c r="AM327" i="1"/>
  <c r="AM303" i="1"/>
  <c r="AM287" i="1"/>
  <c r="AM263" i="1"/>
  <c r="AM55" i="1"/>
  <c r="AM334" i="1"/>
  <c r="AM326" i="1"/>
  <c r="AM318" i="1"/>
  <c r="AM310" i="1"/>
  <c r="AM302" i="1"/>
  <c r="AM294" i="1"/>
  <c r="AM286" i="1"/>
  <c r="AM278" i="1"/>
  <c r="AM270" i="1"/>
  <c r="AM262" i="1"/>
  <c r="AM254" i="1"/>
  <c r="AM246" i="1"/>
  <c r="AM238" i="1"/>
  <c r="AM230" i="1"/>
  <c r="AM222" i="1"/>
  <c r="AM214" i="1"/>
  <c r="AM206" i="1"/>
  <c r="AM198" i="1"/>
  <c r="AM54" i="1"/>
  <c r="AM46" i="1"/>
  <c r="AM38" i="1"/>
  <c r="AM30" i="1"/>
  <c r="AM22" i="1"/>
  <c r="AM14" i="1"/>
  <c r="AM6" i="1"/>
  <c r="AM321" i="1"/>
  <c r="AM281" i="1"/>
  <c r="AM241" i="1"/>
  <c r="AM201" i="1"/>
  <c r="AM57" i="1"/>
  <c r="AM17" i="1"/>
  <c r="AM264" i="1"/>
  <c r="AM240" i="1"/>
  <c r="AM216" i="1"/>
  <c r="AM56" i="1"/>
  <c r="AM24" i="1"/>
  <c r="AM3" i="1"/>
  <c r="AM279" i="1"/>
  <c r="AM223" i="1"/>
  <c r="AM215" i="1"/>
  <c r="AM199" i="1"/>
  <c r="AM47" i="1"/>
  <c r="AM317" i="1"/>
  <c r="AM285" i="1"/>
  <c r="AM261" i="1"/>
  <c r="AM237" i="1"/>
  <c r="AM205" i="1"/>
  <c r="AM37" i="1"/>
  <c r="AM13" i="1"/>
  <c r="AM332" i="1"/>
  <c r="AM324" i="1"/>
  <c r="AM316" i="1"/>
  <c r="AM308" i="1"/>
  <c r="AM300" i="1"/>
  <c r="AM292" i="1"/>
  <c r="AM284" i="1"/>
  <c r="AM276" i="1"/>
  <c r="AM268" i="1"/>
  <c r="AM260" i="1"/>
  <c r="AM252" i="1"/>
  <c r="AM244" i="1"/>
  <c r="AM236" i="1"/>
  <c r="AM228" i="1"/>
  <c r="AM220" i="1"/>
  <c r="AM212" i="1"/>
  <c r="AM204" i="1"/>
  <c r="AM196" i="1"/>
  <c r="AM52" i="1"/>
  <c r="AM44" i="1"/>
  <c r="AM36" i="1"/>
  <c r="AM28" i="1"/>
  <c r="AM20" i="1"/>
  <c r="AM12" i="1"/>
  <c r="AM4" i="1"/>
  <c r="AM305" i="1"/>
  <c r="AM265" i="1"/>
  <c r="AM233" i="1"/>
  <c r="AM193" i="1"/>
  <c r="AM25" i="1"/>
  <c r="AM312" i="1"/>
  <c r="AM296" i="1"/>
  <c r="AM256" i="1"/>
  <c r="AM232" i="1"/>
  <c r="AM208" i="1"/>
  <c r="AM16" i="1"/>
  <c r="AM31" i="1"/>
  <c r="AM7" i="1"/>
  <c r="AM333" i="1"/>
  <c r="AM301" i="1"/>
  <c r="AM269" i="1"/>
  <c r="AM245" i="1"/>
  <c r="AM221" i="1"/>
  <c r="AM29" i="1"/>
  <c r="AM331" i="1"/>
  <c r="AM315" i="1"/>
  <c r="AM299" i="1"/>
  <c r="AM275" i="1"/>
  <c r="AM251" i="1"/>
  <c r="AM235" i="1"/>
  <c r="AM211" i="1"/>
  <c r="AM195" i="1"/>
  <c r="AM27" i="1"/>
  <c r="AM337" i="1"/>
  <c r="AM297" i="1"/>
  <c r="AM273" i="1"/>
  <c r="AM249" i="1"/>
  <c r="AM217" i="1"/>
  <c r="AM49" i="1"/>
  <c r="AM41" i="1"/>
  <c r="AM9" i="1"/>
  <c r="AM336" i="1"/>
  <c r="AM320" i="1"/>
  <c r="AM304" i="1"/>
  <c r="AM272" i="1"/>
  <c r="AM224" i="1"/>
  <c r="AM32" i="1"/>
  <c r="AM8" i="1"/>
  <c r="AM239" i="1"/>
  <c r="AM39" i="1"/>
  <c r="AM23" i="1"/>
  <c r="AM15" i="1"/>
  <c r="AM325" i="1"/>
  <c r="AM309" i="1"/>
  <c r="AM293" i="1"/>
  <c r="AM277" i="1"/>
  <c r="AM253" i="1"/>
  <c r="AM229" i="1"/>
  <c r="AM213" i="1"/>
  <c r="AM197" i="1"/>
  <c r="AM53" i="1"/>
  <c r="AM45" i="1"/>
  <c r="AM21" i="1"/>
  <c r="AM5" i="1"/>
  <c r="AM323" i="1"/>
  <c r="AM307" i="1"/>
  <c r="AM291" i="1"/>
  <c r="AM283" i="1"/>
  <c r="AM267" i="1"/>
  <c r="AM259" i="1"/>
  <c r="AM243" i="1"/>
  <c r="AM227" i="1"/>
  <c r="AM219" i="1"/>
  <c r="AM203" i="1"/>
  <c r="AM51" i="1"/>
  <c r="AM43" i="1"/>
  <c r="AM35" i="1"/>
  <c r="AM19" i="1"/>
  <c r="AM11" i="1"/>
  <c r="AM330" i="1"/>
  <c r="AM322" i="1"/>
  <c r="AM306" i="1"/>
  <c r="AM298" i="1"/>
  <c r="AM290" i="1"/>
  <c r="AM274" i="1"/>
  <c r="AM266" i="1"/>
  <c r="AM258" i="1"/>
  <c r="AM250" i="1"/>
  <c r="AM242" i="1"/>
  <c r="AM234" i="1"/>
  <c r="AM226" i="1"/>
  <c r="AM210" i="1"/>
  <c r="AM202" i="1"/>
  <c r="AM194" i="1"/>
  <c r="AM58" i="1"/>
  <c r="AM50" i="1"/>
  <c r="AM42" i="1"/>
  <c r="AM34" i="1"/>
  <c r="AM26" i="1"/>
  <c r="AM18" i="1"/>
  <c r="AM10" i="1"/>
  <c r="L2" i="6"/>
  <c r="L19" i="6"/>
  <c r="B23" i="6"/>
  <c r="G4" i="6"/>
  <c r="K1" i="6" s="1"/>
  <c r="R8" i="6"/>
  <c r="K5" i="5"/>
  <c r="A34" i="6" l="1"/>
  <c r="L35" i="6"/>
  <c r="F50" i="6"/>
  <c r="B55" i="6"/>
  <c r="B8" i="13"/>
  <c r="K5" i="10"/>
  <c r="A6" i="10"/>
  <c r="G9" i="6"/>
  <c r="H5" i="6"/>
  <c r="G20" i="6"/>
  <c r="G36" i="6" s="1"/>
  <c r="G5" i="6"/>
  <c r="A50" i="6" l="1"/>
  <c r="L51" i="6"/>
  <c r="F66" i="6"/>
  <c r="B71" i="6"/>
  <c r="G41" i="6"/>
  <c r="G37" i="6"/>
  <c r="B40" i="6" s="1"/>
  <c r="H37" i="6"/>
  <c r="G52" i="6"/>
  <c r="K6" i="10"/>
  <c r="A7" i="10"/>
  <c r="H21" i="6"/>
  <c r="G10" i="6"/>
  <c r="B11" i="6" s="1"/>
  <c r="K18" i="6" s="1"/>
  <c r="B8" i="6"/>
  <c r="G21" i="6"/>
  <c r="A66" i="6" l="1"/>
  <c r="B87" i="6"/>
  <c r="F82" i="6"/>
  <c r="L67" i="6"/>
  <c r="G42" i="6"/>
  <c r="B43" i="6" s="1"/>
  <c r="K50" i="6" s="1"/>
  <c r="G57" i="6"/>
  <c r="G53" i="6"/>
  <c r="B56" i="6" s="1"/>
  <c r="H53" i="6"/>
  <c r="G68" i="6"/>
  <c r="K7" i="10"/>
  <c r="A8" i="10"/>
  <c r="G25" i="6"/>
  <c r="F30" i="6" s="1"/>
  <c r="B24" i="6"/>
  <c r="A82" i="6" l="1"/>
  <c r="L83" i="6"/>
  <c r="F98" i="6"/>
  <c r="B103" i="6"/>
  <c r="G73" i="6"/>
  <c r="G69" i="6"/>
  <c r="B72" i="6" s="1"/>
  <c r="H69" i="6"/>
  <c r="G84" i="6"/>
  <c r="G58" i="6"/>
  <c r="B59" i="6" s="1"/>
  <c r="K66" i="6" s="1"/>
  <c r="F62" i="6"/>
  <c r="F46" i="6"/>
  <c r="K8" i="10"/>
  <c r="A9" i="10"/>
  <c r="G26" i="6"/>
  <c r="A98" i="6" l="1"/>
  <c r="F114" i="6"/>
  <c r="B119" i="6"/>
  <c r="L99" i="6"/>
  <c r="G89" i="6"/>
  <c r="G85" i="6"/>
  <c r="B88" i="6" s="1"/>
  <c r="H85" i="6"/>
  <c r="G100" i="6"/>
  <c r="F78" i="6"/>
  <c r="G74" i="6"/>
  <c r="B75" i="6" s="1"/>
  <c r="K82" i="6" s="1"/>
  <c r="K9" i="10"/>
  <c r="A10" i="10"/>
  <c r="B27" i="6"/>
  <c r="K34" i="6" s="1"/>
  <c r="A114" i="6" l="1"/>
  <c r="B135" i="6"/>
  <c r="F130" i="6"/>
  <c r="L115" i="6"/>
  <c r="F94" i="6"/>
  <c r="G90" i="6"/>
  <c r="B91" i="6" s="1"/>
  <c r="K98" i="6" s="1"/>
  <c r="G105" i="6"/>
  <c r="G101" i="6"/>
  <c r="B104" i="6" s="1"/>
  <c r="H101" i="6"/>
  <c r="G116" i="6"/>
  <c r="K10" i="10"/>
  <c r="A11" i="10"/>
  <c r="A130" i="6" l="1"/>
  <c r="L131" i="6"/>
  <c r="F146" i="6"/>
  <c r="B151" i="6"/>
  <c r="G121" i="6"/>
  <c r="H117" i="6"/>
  <c r="G132" i="6"/>
  <c r="G117" i="6"/>
  <c r="B120" i="6" s="1"/>
  <c r="G106" i="6"/>
  <c r="B107" i="6" s="1"/>
  <c r="K114" i="6" s="1"/>
  <c r="F110" i="6"/>
  <c r="K11" i="10"/>
  <c r="A12" i="10"/>
  <c r="A146" i="6" l="1"/>
  <c r="F162" i="6"/>
  <c r="B167" i="6"/>
  <c r="L147" i="6"/>
  <c r="G122" i="6"/>
  <c r="B123" i="6" s="1"/>
  <c r="K130" i="6" s="1"/>
  <c r="F126" i="6"/>
  <c r="G137" i="6"/>
  <c r="H133" i="6"/>
  <c r="G148" i="6"/>
  <c r="G133" i="6"/>
  <c r="B136" i="6" s="1"/>
  <c r="K12" i="10"/>
  <c r="A13" i="10"/>
  <c r="A162" i="6" l="1"/>
  <c r="L163" i="6"/>
  <c r="F178" i="6"/>
  <c r="B183" i="6"/>
  <c r="G153" i="6"/>
  <c r="H149" i="6"/>
  <c r="G164" i="6"/>
  <c r="G149" i="6"/>
  <c r="B152" i="6" s="1"/>
  <c r="F142" i="6"/>
  <c r="G138" i="6"/>
  <c r="B139" i="6" s="1"/>
  <c r="K146" i="6" s="1"/>
  <c r="K13" i="10"/>
  <c r="A14" i="10"/>
  <c r="A178" i="6" l="1"/>
  <c r="F194" i="6"/>
  <c r="B199" i="6"/>
  <c r="L179" i="6"/>
  <c r="G169" i="6"/>
  <c r="H165" i="6"/>
  <c r="G180" i="6"/>
  <c r="G165" i="6"/>
  <c r="B168" i="6" s="1"/>
  <c r="G154" i="6"/>
  <c r="B155" i="6" s="1"/>
  <c r="K162" i="6" s="1"/>
  <c r="F158" i="6"/>
  <c r="K14" i="10"/>
  <c r="A15" i="10"/>
  <c r="A194" i="6" l="1"/>
  <c r="B215" i="6"/>
  <c r="L195" i="6"/>
  <c r="F210" i="6"/>
  <c r="G185" i="6"/>
  <c r="H181" i="6"/>
  <c r="G181" i="6"/>
  <c r="B184" i="6" s="1"/>
  <c r="G196" i="6"/>
  <c r="G170" i="6"/>
  <c r="B171" i="6" s="1"/>
  <c r="K178" i="6" s="1"/>
  <c r="F174" i="6"/>
  <c r="K15" i="10"/>
  <c r="A16" i="10"/>
  <c r="A210" i="6" l="1"/>
  <c r="L211" i="6"/>
  <c r="B231" i="6"/>
  <c r="F226" i="6"/>
  <c r="G201" i="6"/>
  <c r="H197" i="6"/>
  <c r="G197" i="6"/>
  <c r="B200" i="6" s="1"/>
  <c r="G212" i="6"/>
  <c r="F190" i="6"/>
  <c r="G186" i="6"/>
  <c r="B187" i="6" s="1"/>
  <c r="K194" i="6" s="1"/>
  <c r="K16" i="10"/>
  <c r="A17" i="10"/>
  <c r="A226" i="6" l="1"/>
  <c r="F242" i="6"/>
  <c r="B247" i="6"/>
  <c r="L227" i="6"/>
  <c r="G217" i="6"/>
  <c r="H213" i="6"/>
  <c r="G228" i="6"/>
  <c r="G213" i="6"/>
  <c r="B216" i="6" s="1"/>
  <c r="F206" i="6"/>
  <c r="G202" i="6"/>
  <c r="B203" i="6" s="1"/>
  <c r="K210" i="6" s="1"/>
  <c r="K17" i="10"/>
  <c r="A18" i="10"/>
  <c r="A242" i="6" l="1"/>
  <c r="B263" i="6"/>
  <c r="L243" i="6"/>
  <c r="F258" i="6"/>
  <c r="G233" i="6"/>
  <c r="H229" i="6"/>
  <c r="G244" i="6"/>
  <c r="G229" i="6"/>
  <c r="B232" i="6" s="1"/>
  <c r="G218" i="6"/>
  <c r="B219" i="6" s="1"/>
  <c r="K226" i="6" s="1"/>
  <c r="F222" i="6"/>
  <c r="K18" i="10"/>
  <c r="A19" i="10"/>
  <c r="A258" i="6" l="1"/>
  <c r="L259" i="6"/>
  <c r="F274" i="6"/>
  <c r="B279" i="6"/>
  <c r="G249" i="6"/>
  <c r="H245" i="6"/>
  <c r="G260" i="6"/>
  <c r="G245" i="6"/>
  <c r="B248" i="6" s="1"/>
  <c r="G234" i="6"/>
  <c r="B235" i="6" s="1"/>
  <c r="K242" i="6" s="1"/>
  <c r="F238" i="6"/>
  <c r="K19" i="10"/>
  <c r="A20" i="10"/>
  <c r="A274" i="6" l="1"/>
  <c r="F290" i="6"/>
  <c r="B295" i="6"/>
  <c r="L275" i="6"/>
  <c r="G265" i="6"/>
  <c r="H261" i="6"/>
  <c r="G261" i="6"/>
  <c r="B264" i="6" s="1"/>
  <c r="G276" i="6"/>
  <c r="G250" i="6"/>
  <c r="B251" i="6" s="1"/>
  <c r="K258" i="6" s="1"/>
  <c r="F254" i="6"/>
  <c r="K20" i="10"/>
  <c r="A21" i="10"/>
  <c r="A290" i="6" l="1"/>
  <c r="L291" i="6"/>
  <c r="F306" i="6"/>
  <c r="B311" i="6"/>
  <c r="G281" i="6"/>
  <c r="H277" i="6"/>
  <c r="G292" i="6"/>
  <c r="G277" i="6"/>
  <c r="B280" i="6" s="1"/>
  <c r="F270" i="6"/>
  <c r="G266" i="6"/>
  <c r="B267" i="6" s="1"/>
  <c r="K274" i="6" s="1"/>
  <c r="K21" i="10"/>
  <c r="A22" i="10"/>
  <c r="A306" i="6" l="1"/>
  <c r="F322" i="6"/>
  <c r="B327" i="6"/>
  <c r="L307" i="6"/>
  <c r="G297" i="6"/>
  <c r="H293" i="6"/>
  <c r="G293" i="6"/>
  <c r="B296" i="6" s="1"/>
  <c r="G308" i="6"/>
  <c r="G282" i="6"/>
  <c r="B283" i="6" s="1"/>
  <c r="K290" i="6" s="1"/>
  <c r="F286" i="6"/>
  <c r="K22" i="10"/>
  <c r="A23" i="10"/>
  <c r="K23" i="10" s="1"/>
  <c r="A322" i="6" l="1"/>
  <c r="L323" i="6"/>
  <c r="G313" i="6"/>
  <c r="H309" i="6"/>
  <c r="G309" i="6"/>
  <c r="B312" i="6" s="1"/>
  <c r="G324" i="6"/>
  <c r="F302" i="6"/>
  <c r="G298" i="6"/>
  <c r="B299" i="6" s="1"/>
  <c r="K306" i="6" s="1"/>
  <c r="A24" i="10"/>
  <c r="G329" i="6" l="1"/>
  <c r="H325" i="6"/>
  <c r="G325" i="6"/>
  <c r="B328" i="6" s="1"/>
  <c r="F318" i="6"/>
  <c r="G314" i="6"/>
  <c r="B315" i="6" s="1"/>
  <c r="K322" i="6" s="1"/>
  <c r="K24" i="10"/>
  <c r="A25" i="10"/>
  <c r="F334" i="6" l="1"/>
  <c r="G330" i="6"/>
  <c r="B331" i="6" s="1"/>
  <c r="K25" i="10"/>
  <c r="A26" i="10"/>
  <c r="K26" i="10" l="1"/>
  <c r="A27" i="10"/>
  <c r="K27" i="10" l="1"/>
  <c r="A28" i="10"/>
  <c r="K28" i="10" l="1"/>
  <c r="A29" i="10"/>
  <c r="K29" i="10" l="1"/>
  <c r="A30" i="10"/>
  <c r="K30" i="10" l="1"/>
  <c r="A31" i="10"/>
  <c r="K31" i="10" l="1"/>
  <c r="A32" i="10"/>
  <c r="K32" i="10" l="1"/>
  <c r="A33" i="10"/>
  <c r="K33" i="10" l="1"/>
  <c r="A34" i="10"/>
  <c r="K34" i="10" l="1"/>
  <c r="A35" i="10"/>
  <c r="K35" i="10" l="1"/>
  <c r="A36" i="10"/>
  <c r="A37" i="10" l="1"/>
  <c r="K36" i="10"/>
  <c r="K37" i="10" l="1"/>
  <c r="A38" i="10"/>
  <c r="A39" i="10" l="1"/>
  <c r="K38" i="10"/>
  <c r="K39" i="10" l="1"/>
  <c r="A40" i="10"/>
  <c r="K40" i="10" l="1"/>
  <c r="A41" i="10"/>
  <c r="A42" i="10" l="1"/>
  <c r="K41" i="10"/>
  <c r="A43" i="10" l="1"/>
  <c r="K42" i="10"/>
  <c r="A44" i="10" l="1"/>
  <c r="K43" i="10"/>
  <c r="A45" i="10" l="1"/>
  <c r="K44" i="10"/>
  <c r="A46" i="10" l="1"/>
  <c r="K45" i="10"/>
  <c r="A47" i="10" l="1"/>
  <c r="K46" i="10"/>
  <c r="A48" i="10" l="1"/>
  <c r="K47" i="10"/>
  <c r="A49" i="10" l="1"/>
  <c r="K48" i="10"/>
  <c r="A50" i="10" l="1"/>
  <c r="K49" i="10"/>
  <c r="A51" i="10" l="1"/>
  <c r="K50" i="10"/>
  <c r="A52" i="10" l="1"/>
  <c r="K51" i="10"/>
  <c r="K52" i="10" l="1"/>
  <c r="A53" i="10"/>
  <c r="A54" i="10" l="1"/>
  <c r="K53" i="10"/>
  <c r="K54" i="10" l="1"/>
  <c r="A55" i="10"/>
  <c r="K55" i="10" l="1"/>
  <c r="A56" i="10"/>
  <c r="K56" i="10" l="1"/>
  <c r="A57" i="10"/>
  <c r="K57" i="10" l="1"/>
  <c r="A58" i="10"/>
  <c r="K58" i="10" l="1"/>
  <c r="A59" i="10"/>
  <c r="K59" i="10" l="1"/>
  <c r="A60" i="10"/>
  <c r="K60" i="10" l="1"/>
  <c r="A61" i="10"/>
  <c r="K61" i="10" l="1"/>
  <c r="A62" i="10"/>
  <c r="A63" i="10" l="1"/>
  <c r="K62" i="10"/>
  <c r="A64" i="10" l="1"/>
  <c r="K63" i="10"/>
  <c r="K64" i="10" l="1"/>
  <c r="A65" i="10"/>
  <c r="A66" i="10" l="1"/>
  <c r="K65" i="10"/>
  <c r="A67" i="10" l="1"/>
  <c r="K66" i="10"/>
  <c r="K67" i="10" l="1"/>
  <c r="A68" i="10"/>
  <c r="K68" i="10" l="1"/>
  <c r="A69" i="10"/>
  <c r="A70" i="10" l="1"/>
  <c r="K69" i="10"/>
  <c r="K70" i="10" l="1"/>
  <c r="A71" i="10"/>
  <c r="A72" i="10" l="1"/>
  <c r="K71" i="10"/>
  <c r="A73" i="10" l="1"/>
  <c r="K72" i="10"/>
  <c r="A74" i="10" l="1"/>
  <c r="K73" i="10"/>
  <c r="A75" i="10" l="1"/>
  <c r="K74" i="10"/>
  <c r="K75" i="10" l="1"/>
  <c r="A76" i="10"/>
  <c r="A77" i="10" l="1"/>
  <c r="K76" i="10"/>
  <c r="A78" i="10" l="1"/>
  <c r="K77" i="10"/>
  <c r="A79" i="10" l="1"/>
  <c r="K78" i="10"/>
  <c r="K79" i="10" l="1"/>
  <c r="A80" i="10"/>
  <c r="A81" i="10" l="1"/>
  <c r="K80" i="10"/>
  <c r="A82" i="10" l="1"/>
  <c r="K81" i="10"/>
  <c r="A83" i="10" l="1"/>
  <c r="K82" i="10"/>
  <c r="A84" i="10" l="1"/>
  <c r="K83" i="10"/>
  <c r="A85" i="10" l="1"/>
  <c r="K84" i="10"/>
  <c r="A86" i="10" l="1"/>
  <c r="K85" i="10"/>
  <c r="A87" i="10" l="1"/>
  <c r="K86" i="10"/>
  <c r="A88" i="10" l="1"/>
  <c r="K87" i="10"/>
  <c r="A89" i="10" l="1"/>
  <c r="K88" i="10"/>
  <c r="A90" i="10" l="1"/>
  <c r="K89" i="10"/>
  <c r="K90" i="10" l="1"/>
  <c r="A91" i="10"/>
  <c r="A92" i="10" l="1"/>
  <c r="K91" i="10"/>
  <c r="A93" i="10" l="1"/>
  <c r="K92" i="10"/>
  <c r="K93" i="10" l="1"/>
  <c r="A94" i="10"/>
  <c r="A95" i="10" l="1"/>
  <c r="K94" i="10"/>
  <c r="A96" i="10" l="1"/>
  <c r="K95" i="10"/>
  <c r="A97" i="10" l="1"/>
  <c r="K96" i="10"/>
  <c r="A98" i="10" l="1"/>
  <c r="K97" i="10"/>
  <c r="A99" i="10" l="1"/>
  <c r="K98" i="10"/>
  <c r="A100" i="10" l="1"/>
  <c r="K99" i="10"/>
  <c r="A101" i="10" l="1"/>
  <c r="K100" i="10"/>
  <c r="A102" i="10" l="1"/>
  <c r="K101" i="10"/>
  <c r="K102" i="10" l="1"/>
  <c r="A103" i="10"/>
  <c r="A104" i="10" l="1"/>
  <c r="K103" i="10"/>
  <c r="K104" i="10" l="1"/>
  <c r="A105" i="10"/>
  <c r="A106" i="10" l="1"/>
  <c r="K105" i="10"/>
  <c r="K106" i="10" l="1"/>
  <c r="A107" i="10"/>
  <c r="A108" i="10" l="1"/>
  <c r="K107" i="10"/>
  <c r="A109" i="10" l="1"/>
  <c r="K108" i="10"/>
  <c r="A110" i="10" l="1"/>
  <c r="K109" i="10"/>
  <c r="A111" i="10" l="1"/>
  <c r="K110" i="10"/>
  <c r="A112" i="10" l="1"/>
  <c r="K111" i="10"/>
  <c r="A113" i="10" l="1"/>
  <c r="K112" i="10"/>
  <c r="A114" i="10" l="1"/>
  <c r="K113" i="10"/>
  <c r="A115" i="10" l="1"/>
  <c r="K114" i="10"/>
  <c r="A116" i="10" l="1"/>
  <c r="K115" i="10"/>
  <c r="A117" i="10" l="1"/>
  <c r="K116" i="10"/>
  <c r="K117" i="10" l="1"/>
  <c r="A118" i="10"/>
  <c r="A119" i="10" l="1"/>
  <c r="K118" i="10"/>
  <c r="K119" i="10" l="1"/>
  <c r="A120" i="10"/>
  <c r="A121" i="10" l="1"/>
  <c r="K120" i="10"/>
  <c r="K121" i="10" l="1"/>
  <c r="A122" i="10"/>
  <c r="K122" i="10" l="1"/>
  <c r="A123" i="10"/>
  <c r="K123" i="10" l="1"/>
  <c r="A124" i="10"/>
  <c r="K124" i="10" l="1"/>
  <c r="A125" i="10"/>
  <c r="K125" i="10" l="1"/>
  <c r="A126" i="10"/>
  <c r="K126" i="10" l="1"/>
  <c r="A127" i="10"/>
  <c r="K127" i="10" l="1"/>
  <c r="A128" i="10"/>
  <c r="K128" i="10" l="1"/>
  <c r="A129" i="10"/>
  <c r="K129" i="10" l="1"/>
  <c r="A130" i="10"/>
  <c r="A131" i="10" l="1"/>
  <c r="K130" i="10"/>
  <c r="K131" i="10" l="1"/>
  <c r="A132" i="10"/>
  <c r="A133" i="10" l="1"/>
  <c r="K132" i="10"/>
  <c r="A134" i="10" l="1"/>
  <c r="K133" i="10"/>
  <c r="K134" i="10" l="1"/>
  <c r="A135" i="10"/>
  <c r="A136" i="10" l="1"/>
  <c r="K135" i="10"/>
  <c r="A137" i="10" l="1"/>
  <c r="K136" i="10"/>
  <c r="A138" i="10" l="1"/>
  <c r="K137" i="10"/>
  <c r="A139" i="10" l="1"/>
  <c r="K138" i="10"/>
  <c r="A140" i="10" l="1"/>
  <c r="K139" i="10"/>
  <c r="K140" i="10" l="1"/>
  <c r="A141" i="10"/>
  <c r="K141" i="10" l="1"/>
  <c r="A142" i="10"/>
  <c r="K142" i="10" l="1"/>
  <c r="A143" i="10"/>
  <c r="A144" i="10" l="1"/>
  <c r="K143" i="10"/>
  <c r="K144" i="10" l="1"/>
  <c r="A145" i="10"/>
  <c r="A146" i="10" l="1"/>
  <c r="K145" i="10"/>
  <c r="A147" i="10" l="1"/>
  <c r="K146" i="10"/>
  <c r="K147" i="10" l="1"/>
  <c r="A148" i="10"/>
  <c r="A149" i="10" l="1"/>
  <c r="K148" i="10"/>
  <c r="K149" i="10" l="1"/>
  <c r="A150" i="10"/>
  <c r="A151" i="10" l="1"/>
  <c r="K150" i="10"/>
  <c r="A152" i="10" l="1"/>
  <c r="K151" i="10"/>
  <c r="A153" i="10" l="1"/>
  <c r="K152" i="10"/>
  <c r="A154" i="10" l="1"/>
  <c r="K153" i="10"/>
  <c r="A155" i="10" l="1"/>
  <c r="K154" i="10"/>
  <c r="A156" i="10" l="1"/>
  <c r="K155" i="10"/>
  <c r="A157" i="10" l="1"/>
  <c r="K156" i="10"/>
  <c r="A158" i="10" l="1"/>
  <c r="K157" i="10"/>
  <c r="A159" i="10" l="1"/>
  <c r="K158" i="10"/>
  <c r="A160" i="10" l="1"/>
  <c r="K159" i="10"/>
  <c r="A161" i="10" l="1"/>
  <c r="K160" i="10"/>
  <c r="A162" i="10" l="1"/>
  <c r="K161" i="10"/>
  <c r="A163" i="10" l="1"/>
  <c r="K162" i="10"/>
  <c r="A164" i="10" l="1"/>
  <c r="K163" i="10"/>
  <c r="A165" i="10" l="1"/>
  <c r="K164" i="10"/>
  <c r="K165" i="10" l="1"/>
  <c r="A166" i="10"/>
  <c r="A167" i="10" l="1"/>
  <c r="K166" i="10"/>
  <c r="K167" i="10" l="1"/>
  <c r="A168" i="10"/>
  <c r="A169" i="10" l="1"/>
  <c r="K168" i="10"/>
  <c r="K169" i="10" l="1"/>
  <c r="A170" i="10"/>
  <c r="A171" i="10" l="1"/>
  <c r="K170" i="10"/>
  <c r="K171" i="10" l="1"/>
  <c r="A172" i="10"/>
  <c r="A173" i="10" l="1"/>
  <c r="K172" i="10"/>
  <c r="A174" i="10" l="1"/>
  <c r="K173" i="10"/>
  <c r="K174" i="10" l="1"/>
  <c r="A175" i="10"/>
  <c r="A176" i="10" l="1"/>
  <c r="K175" i="10"/>
  <c r="K176" i="10" l="1"/>
  <c r="A177" i="10"/>
  <c r="A178" i="10" l="1"/>
  <c r="K177" i="10"/>
  <c r="A179" i="10" l="1"/>
  <c r="K178" i="10"/>
  <c r="A180" i="10" l="1"/>
  <c r="K179" i="10"/>
  <c r="A181" i="10" l="1"/>
  <c r="K180" i="10"/>
  <c r="A182" i="10" l="1"/>
  <c r="K181" i="10"/>
  <c r="A183" i="10" l="1"/>
  <c r="K182" i="10"/>
  <c r="A184" i="10" l="1"/>
  <c r="K183" i="10"/>
  <c r="A185" i="10" l="1"/>
  <c r="K184" i="10"/>
  <c r="A186" i="10" l="1"/>
  <c r="K185" i="10"/>
  <c r="A187" i="10" l="1"/>
  <c r="K186" i="10"/>
  <c r="A188" i="10" l="1"/>
  <c r="K187" i="10"/>
  <c r="A189" i="10" l="1"/>
  <c r="K188" i="10"/>
  <c r="A190" i="10" l="1"/>
  <c r="K189" i="10"/>
  <c r="A191" i="10" l="1"/>
  <c r="K190" i="10"/>
  <c r="A192" i="10" l="1"/>
  <c r="K191" i="10"/>
  <c r="A193" i="10" l="1"/>
  <c r="K192" i="10"/>
  <c r="A194" i="10" l="1"/>
  <c r="K193" i="10"/>
  <c r="A195" i="10" l="1"/>
  <c r="K194" i="10"/>
  <c r="A196" i="10" l="1"/>
  <c r="K195" i="10"/>
  <c r="A197" i="10" l="1"/>
  <c r="K196" i="10"/>
  <c r="A198" i="10" l="1"/>
  <c r="K197" i="10"/>
  <c r="A199" i="10" l="1"/>
  <c r="K198" i="10"/>
  <c r="K199" i="10" l="1"/>
  <c r="A200" i="10"/>
  <c r="A201" i="10" l="1"/>
  <c r="K200" i="10"/>
  <c r="A202" i="10" l="1"/>
  <c r="K201" i="10"/>
  <c r="A203" i="10" l="1"/>
  <c r="K202" i="10"/>
  <c r="A204" i="10" l="1"/>
  <c r="K203" i="10"/>
  <c r="A205" i="10" l="1"/>
  <c r="K204" i="10"/>
  <c r="A206" i="10" l="1"/>
  <c r="K205" i="10"/>
  <c r="A207" i="10" l="1"/>
  <c r="K206" i="10"/>
  <c r="A208" i="10" l="1"/>
  <c r="K207" i="10"/>
  <c r="A209" i="10" l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K208" i="10"/>
  <c r="AM85" i="1"/>
  <c r="AN84" i="1"/>
  <c r="AN90" i="1"/>
  <c r="AM90" i="1"/>
  <c r="AM92" i="1"/>
  <c r="AN92" i="1"/>
  <c r="AM84" i="1"/>
  <c r="AN61" i="1"/>
  <c r="AM60" i="1"/>
  <c r="AN60" i="1"/>
  <c r="AM88" i="1"/>
  <c r="AN88" i="1"/>
  <c r="AM93" i="1"/>
  <c r="AN93" i="1"/>
  <c r="AM63" i="1"/>
  <c r="AN63" i="1"/>
  <c r="AN62" i="1"/>
  <c r="AN69" i="1"/>
  <c r="AM80" i="1"/>
  <c r="AN80" i="1"/>
  <c r="AM81" i="1"/>
  <c r="AN81" i="1"/>
  <c r="AM72" i="1"/>
  <c r="AN72" i="1"/>
  <c r="AM67" i="1"/>
  <c r="AN67" i="1"/>
  <c r="AM62" i="1"/>
  <c r="AN78" i="1"/>
  <c r="AM78" i="1"/>
  <c r="AM73" i="1"/>
  <c r="AN73" i="1"/>
  <c r="AN70" i="1"/>
  <c r="AN89" i="1"/>
  <c r="AM89" i="1"/>
  <c r="AM69" i="1"/>
  <c r="AM79" i="1"/>
  <c r="AN79" i="1"/>
  <c r="AM74" i="1"/>
  <c r="AN74" i="1"/>
  <c r="AN87" i="1"/>
  <c r="AN83" i="1"/>
  <c r="AM83" i="1"/>
  <c r="AM68" i="1"/>
  <c r="AN68" i="1"/>
  <c r="AM71" i="1"/>
  <c r="AN71" i="1"/>
  <c r="AM59" i="1"/>
  <c r="AN59" i="1"/>
  <c r="AN85" i="1"/>
  <c r="AM87" i="1"/>
  <c r="AM64" i="1"/>
  <c r="AN64" i="1"/>
  <c r="AM65" i="1"/>
  <c r="AN65" i="1"/>
  <c r="AM75" i="1"/>
  <c r="AN75" i="1"/>
  <c r="AM70" i="1"/>
  <c r="AN91" i="1"/>
  <c r="AM91" i="1"/>
  <c r="AM61" i="1"/>
  <c r="AM86" i="1"/>
  <c r="AN86" i="1"/>
  <c r="AM66" i="1"/>
  <c r="AN66" i="1"/>
  <c r="AM77" i="1"/>
  <c r="AN77" i="1"/>
  <c r="AM76" i="1"/>
  <c r="AN76" i="1"/>
  <c r="AM82" i="1"/>
  <c r="AN82" i="1"/>
  <c r="AM159" i="1"/>
  <c r="AN95" i="1"/>
  <c r="AN117" i="1"/>
  <c r="AM161" i="1"/>
  <c r="AM182" i="1"/>
  <c r="AM177" i="1"/>
  <c r="AN129" i="1"/>
  <c r="AM111" i="1"/>
  <c r="AN157" i="1"/>
  <c r="AN150" i="1"/>
  <c r="AN148" i="1"/>
  <c r="AM149" i="1"/>
  <c r="AM156" i="1"/>
  <c r="AN115" i="1"/>
  <c r="AM131" i="1"/>
  <c r="AM176" i="1"/>
  <c r="AM179" i="1"/>
  <c r="AM162" i="1"/>
  <c r="AN172" i="1"/>
  <c r="AN154" i="1"/>
  <c r="AN181" i="1"/>
  <c r="AN100" i="1"/>
  <c r="AM144" i="1"/>
  <c r="AN145" i="1"/>
  <c r="AN175" i="1"/>
  <c r="AM148" i="1"/>
  <c r="AM172" i="1"/>
  <c r="AN101" i="1"/>
  <c r="AN171" i="1"/>
  <c r="AN111" i="1"/>
  <c r="AM171" i="1"/>
  <c r="AN161" i="1"/>
  <c r="AM154" i="1"/>
  <c r="AM181" i="1"/>
  <c r="AN98" i="1"/>
  <c r="AM100" i="1"/>
  <c r="AM157" i="1"/>
  <c r="AN120" i="1"/>
  <c r="AM133" i="1"/>
  <c r="AN177" i="1"/>
  <c r="AM145" i="1"/>
  <c r="AM173" i="1"/>
  <c r="AN132" i="1"/>
  <c r="AM95" i="1"/>
  <c r="AM132" i="1"/>
  <c r="AM166" i="1"/>
  <c r="AN149" i="1"/>
  <c r="AN128" i="1"/>
  <c r="AM153" i="1"/>
  <c r="AN153" i="1"/>
  <c r="AM127" i="1"/>
  <c r="AN127" i="1"/>
  <c r="AN134" i="1"/>
  <c r="AM107" i="1"/>
  <c r="AN107" i="1"/>
  <c r="AN144" i="1"/>
  <c r="AM137" i="1"/>
  <c r="AM175" i="1"/>
  <c r="AM102" i="1"/>
  <c r="AM113" i="1"/>
  <c r="AN113" i="1"/>
  <c r="AM117" i="1"/>
  <c r="AM126" i="1"/>
  <c r="AN126" i="1"/>
  <c r="AM191" i="1"/>
  <c r="AN191" i="1"/>
  <c r="AN176" i="1"/>
  <c r="AN173" i="1"/>
  <c r="AM98" i="1"/>
  <c r="AM120" i="1"/>
  <c r="AN156" i="1"/>
  <c r="AN151" i="1"/>
  <c r="AM134" i="1"/>
  <c r="AN131" i="1"/>
  <c r="AM125" i="1"/>
  <c r="AN125" i="1"/>
  <c r="AN179" i="1"/>
  <c r="AM106" i="1"/>
  <c r="AN106" i="1"/>
  <c r="AN159" i="1"/>
  <c r="AN162" i="1"/>
  <c r="AM152" i="1"/>
  <c r="AN152" i="1"/>
  <c r="AM129" i="1"/>
  <c r="AM185" i="1"/>
  <c r="AM101" i="1"/>
  <c r="AM190" i="1"/>
  <c r="AN190" i="1"/>
  <c r="AM99" i="1"/>
  <c r="AN139" i="1"/>
  <c r="AN170" i="1"/>
  <c r="AM114" i="1"/>
  <c r="AN114" i="1"/>
  <c r="AN124" i="1"/>
  <c r="AM187" i="1"/>
  <c r="AN187" i="1"/>
  <c r="AN168" i="1"/>
  <c r="AM168" i="1"/>
  <c r="AN186" i="1"/>
  <c r="AM160" i="1"/>
  <c r="AM108" i="1"/>
  <c r="AN108" i="1"/>
  <c r="AN135" i="1"/>
  <c r="AN180" i="1"/>
  <c r="AN121" i="1"/>
  <c r="AN138" i="1"/>
  <c r="AM189" i="1"/>
  <c r="AN110" i="1"/>
  <c r="AM110" i="1"/>
  <c r="AN122" i="1"/>
  <c r="AN182" i="1"/>
  <c r="AM180" i="1"/>
  <c r="AM158" i="1"/>
  <c r="AN185" i="1"/>
  <c r="AM116" i="1"/>
  <c r="AN116" i="1"/>
  <c r="AM192" i="1"/>
  <c r="AN192" i="1"/>
  <c r="AN166" i="1"/>
  <c r="AM105" i="1"/>
  <c r="AN105" i="1"/>
  <c r="AM94" i="1"/>
  <c r="AN94" i="1"/>
  <c r="AM139" i="1"/>
  <c r="AN130" i="1"/>
  <c r="AM130" i="1"/>
  <c r="AN99" i="1"/>
  <c r="AM109" i="1"/>
  <c r="AN109" i="1"/>
  <c r="AN102" i="1"/>
  <c r="AM138" i="1"/>
  <c r="AM178" i="1"/>
  <c r="AN178" i="1"/>
  <c r="AN155" i="1"/>
  <c r="AM123" i="1"/>
  <c r="AN123" i="1"/>
  <c r="AM119" i="1"/>
  <c r="AN119" i="1"/>
  <c r="AM121" i="1"/>
  <c r="AN104" i="1"/>
  <c r="AM104" i="1"/>
  <c r="AM115" i="1"/>
  <c r="AM155" i="1"/>
  <c r="AN142" i="1"/>
  <c r="AM142" i="1"/>
  <c r="AN140" i="1"/>
  <c r="AM140" i="1"/>
  <c r="AN158" i="1"/>
  <c r="AM112" i="1"/>
  <c r="AN112" i="1"/>
  <c r="AM141" i="1"/>
  <c r="AN141" i="1"/>
  <c r="AN137" i="1"/>
  <c r="AM124" i="1"/>
  <c r="AN97" i="1"/>
  <c r="AM97" i="1"/>
  <c r="AM122" i="1"/>
  <c r="AM96" i="1"/>
  <c r="AN96" i="1"/>
  <c r="AM150" i="1"/>
  <c r="AM118" i="1"/>
  <c r="AN118" i="1"/>
  <c r="AM143" i="1"/>
  <c r="AN143" i="1"/>
  <c r="AM169" i="1"/>
  <c r="AM184" i="1"/>
  <c r="AN184" i="1"/>
  <c r="AM136" i="1"/>
  <c r="AN136" i="1"/>
  <c r="AM188" i="1"/>
  <c r="AN188" i="1"/>
  <c r="AM164" i="1"/>
  <c r="AN164" i="1"/>
  <c r="AM165" i="1"/>
  <c r="AN165" i="1"/>
  <c r="AN189" i="1"/>
  <c r="AM170" i="1"/>
  <c r="AM163" i="1"/>
  <c r="AN163" i="1"/>
  <c r="AM151" i="1"/>
  <c r="AN160" i="1"/>
  <c r="AM146" i="1"/>
  <c r="AN146" i="1"/>
  <c r="AM186" i="1"/>
  <c r="AN133" i="1"/>
  <c r="AM167" i="1"/>
  <c r="AN167" i="1"/>
  <c r="AN169" i="1"/>
  <c r="AM135" i="1"/>
  <c r="AM183" i="1"/>
  <c r="AN183" i="1"/>
  <c r="AM103" i="1"/>
  <c r="AN103" i="1"/>
  <c r="AM128" i="1"/>
  <c r="AM174" i="1"/>
  <c r="AN174" i="1"/>
  <c r="AM147" i="1"/>
  <c r="AN147" i="1"/>
</calcChain>
</file>

<file path=xl/comments1.xml><?xml version="1.0" encoding="utf-8"?>
<comments xmlns="http://schemas.openxmlformats.org/spreadsheetml/2006/main">
  <authors>
    <author>Author</author>
  </authors>
  <commentList>
    <comment ref="AC1" authorId="0">
      <text>
        <r>
          <rPr>
            <b/>
            <sz val="9"/>
            <color indexed="81"/>
            <rFont val="Tahoma"/>
            <charset val="1"/>
          </rPr>
          <t>Author:
0 = exists, but barely working
1 = exists, but placeholder
x = early, not finalized
F = finalized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age at which father had a son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Ceiling age at which father had a son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Approach</t>
        </r>
      </text>
    </comment>
    <comment ref="N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How many years after first born son</t>
        </r>
      </text>
    </comment>
    <comment ref="S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Floor of RNG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How many years after first born son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 Period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Name offset increaser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birthdate month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birthday date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Warning if "near approach"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age at which father had a son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Ceiling age at which father had a son</t>
        </r>
      </text>
    </comment>
    <comment ref="N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Death Age ceiling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Death age floor</t>
        </r>
      </text>
    </comment>
  </commentList>
</comments>
</file>

<file path=xl/sharedStrings.xml><?xml version="1.0" encoding="utf-8"?>
<sst xmlns="http://schemas.openxmlformats.org/spreadsheetml/2006/main" count="1076" uniqueCount="469">
  <si>
    <t>Comment</t>
  </si>
  <si>
    <t>Province ID</t>
  </si>
  <si>
    <t>Province Name</t>
  </si>
  <si>
    <t>Empire</t>
  </si>
  <si>
    <t>Kingdom</t>
  </si>
  <si>
    <t>Duchy</t>
  </si>
  <si>
    <t>Culture</t>
  </si>
  <si>
    <t>Religion</t>
  </si>
  <si>
    <t>Terrain</t>
  </si>
  <si>
    <t>Climate</t>
  </si>
  <si>
    <t>Holdings</t>
  </si>
  <si>
    <t>Capital</t>
  </si>
  <si>
    <t>Holding 2</t>
  </si>
  <si>
    <t>Holding 3</t>
  </si>
  <si>
    <t>Holding 4</t>
  </si>
  <si>
    <t>Holding 5</t>
  </si>
  <si>
    <t>Holding 6</t>
  </si>
  <si>
    <t>Holding 7</t>
  </si>
  <si>
    <t>R</t>
  </si>
  <si>
    <t>G</t>
  </si>
  <si>
    <t>B</t>
  </si>
  <si>
    <t>Region</t>
  </si>
  <si>
    <t>ID</t>
  </si>
  <si>
    <t>Name ID</t>
  </si>
  <si>
    <t>Landed Title</t>
  </si>
  <si>
    <t>province_setup</t>
  </si>
  <si>
    <t>flag</t>
  </si>
  <si>
    <t>}</t>
  </si>
  <si>
    <t>Birth:</t>
  </si>
  <si>
    <t>Death:</t>
  </si>
  <si>
    <t>Current Age:</t>
  </si>
  <si>
    <t>Wanted Age:</t>
  </si>
  <si>
    <t>Rng</t>
  </si>
  <si>
    <t>Current Year</t>
  </si>
  <si>
    <t>Dynasty ID</t>
  </si>
  <si>
    <t xml:space="preserve">culture = </t>
  </si>
  <si>
    <t>Starting ID</t>
  </si>
  <si>
    <t xml:space="preserve">religion = </t>
  </si>
  <si>
    <t xml:space="preserve">father = </t>
  </si>
  <si>
    <t xml:space="preserve"> = {</t>
  </si>
  <si>
    <t># father = none</t>
  </si>
  <si>
    <t>rng starter</t>
  </si>
  <si>
    <t>starting date</t>
  </si>
  <si>
    <t>start date int</t>
  </si>
  <si>
    <t>death age</t>
  </si>
  <si>
    <t>death date</t>
  </si>
  <si>
    <t>birth int</t>
  </si>
  <si>
    <t>death int</t>
  </si>
  <si>
    <t>birth date</t>
  </si>
  <si>
    <t>had 1st son age</t>
  </si>
  <si>
    <t xml:space="preserve">birth = </t>
  </si>
  <si>
    <t xml:space="preserve">death = </t>
  </si>
  <si>
    <t>-</t>
  </si>
  <si>
    <t>Approach</t>
  </si>
  <si>
    <t>Start copypasting here</t>
  </si>
  <si>
    <t>Son Min</t>
  </si>
  <si>
    <t>Son Max</t>
  </si>
  <si>
    <t>Stop copypasting here</t>
  </si>
  <si>
    <t xml:space="preserve">dynasty = </t>
  </si>
  <si>
    <t># QD</t>
  </si>
  <si>
    <t xml:space="preserve">holder = </t>
  </si>
  <si>
    <t>Death Min</t>
  </si>
  <si>
    <t>Death Max</t>
  </si>
  <si>
    <t>Starting Year</t>
  </si>
  <si>
    <t>birth = yes</t>
  </si>
  <si>
    <t>2135.6.7</t>
  </si>
  <si>
    <t>2106.6.7</t>
  </si>
  <si>
    <t>catholic</t>
  </si>
  <si>
    <t>Died as Prince</t>
  </si>
  <si>
    <t>Description</t>
  </si>
  <si>
    <t>Name</t>
  </si>
  <si>
    <t>Type</t>
  </si>
  <si>
    <t>River</t>
  </si>
  <si>
    <t>Lake</t>
  </si>
  <si>
    <t>Sea</t>
  </si>
  <si>
    <t>Auto-Gen-Name</t>
  </si>
  <si>
    <t>PROV</t>
  </si>
  <si>
    <t>Location</t>
  </si>
  <si>
    <t>sottosopral</t>
  </si>
  <si>
    <t>Costenorda</t>
  </si>
  <si>
    <t>Merkkantia</t>
  </si>
  <si>
    <t>Merkkantini</t>
  </si>
  <si>
    <t>history/provinces quickfile</t>
  </si>
  <si>
    <t>Dark Black, first in bay</t>
  </si>
  <si>
    <t>Merkkantia Sea</t>
  </si>
  <si>
    <t>1947.5.14</t>
  </si>
  <si>
    <t>nudged</t>
  </si>
  <si>
    <t>merkkantini</t>
  </si>
  <si>
    <t>Costanordi</t>
  </si>
  <si>
    <t>Mild</t>
  </si>
  <si>
    <t>Middleweld</t>
  </si>
  <si>
    <t>Big River Lake Opening Gray</t>
  </si>
  <si>
    <t>Open Sea West of Merkk</t>
  </si>
  <si>
    <t>Kinda around the zipfel</t>
  </si>
  <si>
    <t>Into the inner-sea</t>
  </si>
  <si>
    <t>Near opening into inner-sea</t>
  </si>
  <si>
    <t>Göttersee</t>
  </si>
  <si>
    <t>Connection to Göttersee</t>
  </si>
  <si>
    <t>Mund des Göttersees</t>
  </si>
  <si>
    <t>Kalmbuchd</t>
  </si>
  <si>
    <t>West of Kalmbuchd</t>
  </si>
  <si>
    <t>Next Right 1</t>
  </si>
  <si>
    <t>Next Right 2</t>
  </si>
  <si>
    <t>Next Right 3</t>
  </si>
  <si>
    <t>Next Right 4</t>
  </si>
  <si>
    <t>Next Right 5</t>
  </si>
  <si>
    <t>Next Right 6</t>
  </si>
  <si>
    <t>Vhestbuchd</t>
  </si>
  <si>
    <t>Delvadekia</t>
  </si>
  <si>
    <t>Nyugodt Bay</t>
  </si>
  <si>
    <t>South of that</t>
  </si>
  <si>
    <t>South of Nyuugdgog</t>
  </si>
  <si>
    <t>Large river connection</t>
  </si>
  <si>
    <t>Msmall middle-lake</t>
  </si>
  <si>
    <t>Inner Sea opening</t>
  </si>
  <si>
    <t>Virggola</t>
  </si>
  <si>
    <t>Meritional</t>
  </si>
  <si>
    <t>Gov 2135</t>
  </si>
  <si>
    <t>Gov  1757</t>
  </si>
  <si>
    <t>City</t>
  </si>
  <si>
    <t>Temple</t>
  </si>
  <si>
    <t>Castle</t>
  </si>
  <si>
    <t>Meritionalis</t>
  </si>
  <si>
    <t>Göttersee Approach</t>
  </si>
  <si>
    <t>Sea-like</t>
  </si>
  <si>
    <t>Open Sea Black</t>
  </si>
  <si>
    <t>Green Around Peninsula</t>
  </si>
  <si>
    <t>Open Sea Red</t>
  </si>
  <si>
    <t>3-5</t>
  </si>
  <si>
    <t>3-6</t>
  </si>
  <si>
    <t>2-3</t>
  </si>
  <si>
    <t>Name List:</t>
  </si>
  <si>
    <t>Smeraldo Calandri</t>
  </si>
  <si>
    <t>Bartolomeo Luppi</t>
  </si>
  <si>
    <t>Sinibaldo Barbolani</t>
  </si>
  <si>
    <t>Bastiano Arcimboldo</t>
  </si>
  <si>
    <t>Maccio de Calvenzano</t>
  </si>
  <si>
    <t>Tingo Boldu</t>
  </si>
  <si>
    <t>Ambrogio Caliara</t>
  </si>
  <si>
    <t>Tomme Fiocarda</t>
  </si>
  <si>
    <t>Matteo Matelizi</t>
  </si>
  <si>
    <t>Agnolo Fideli</t>
  </si>
  <si>
    <t xml:space="preserve">name = </t>
  </si>
  <si>
    <t>Alamanno Calvane</t>
  </si>
  <si>
    <t>Benino Ghezzo</t>
  </si>
  <si>
    <t>Giovanni de Barbanario</t>
  </si>
  <si>
    <t>Leonardo Alberti</t>
  </si>
  <si>
    <t>Gasparo Caladri</t>
  </si>
  <si>
    <t>Alberto Bascio</t>
  </si>
  <si>
    <t>Stefano Mocenigo</t>
  </si>
  <si>
    <t>Deo Bernardo</t>
  </si>
  <si>
    <t>Bernardo Frescobaldi</t>
  </si>
  <si>
    <t>Puccio di Fiorelli</t>
  </si>
  <si>
    <t>Niccolo Fiolo</t>
  </si>
  <si>
    <t>Ulisse Marcello</t>
  </si>
  <si>
    <t>Ugolino Riccoboni</t>
  </si>
  <si>
    <t>Diedi Babbi</t>
  </si>
  <si>
    <t>Lamberto Foscari</t>
  </si>
  <si>
    <t>Niccola Calvacanti</t>
  </si>
  <si>
    <t>Martino Dalle Boccole</t>
  </si>
  <si>
    <t>Agnolo Memo</t>
  </si>
  <si>
    <t>Urbano Fioravanti</t>
  </si>
  <si>
    <t>Attaviano Priuli</t>
  </si>
  <si>
    <t>Father Birth</t>
  </si>
  <si>
    <t>Father Death</t>
  </si>
  <si>
    <t>death_accident</t>
  </si>
  <si>
    <t>death_suicide</t>
  </si>
  <si>
    <t>death_murder_unknown</t>
  </si>
  <si>
    <t>death_battle</t>
  </si>
  <si>
    <t>death_duel</t>
  </si>
  <si>
    <t>death_natural</t>
  </si>
  <si>
    <t>death = {</t>
  </si>
  <si>
    <t xml:space="preserve">death_reason = </t>
  </si>
  <si>
    <t>Altatempesta</t>
  </si>
  <si>
    <r>
      <rPr>
        <sz val="8"/>
        <color theme="1"/>
        <rFont val="Calibri"/>
        <family val="2"/>
        <scheme val="minor"/>
      </rPr>
      <t>history</t>
    </r>
    <r>
      <rPr>
        <sz val="9"/>
        <color theme="1"/>
        <rFont val="Calibri"/>
        <family val="2"/>
        <charset val="186"/>
        <scheme val="minor"/>
      </rPr>
      <t>/titles</t>
    </r>
  </si>
  <si>
    <r>
      <rPr>
        <sz val="8"/>
        <color theme="1"/>
        <rFont val="Calibri"/>
        <family val="2"/>
        <scheme val="minor"/>
      </rPr>
      <t>history</t>
    </r>
    <r>
      <rPr>
        <sz val="9"/>
        <color theme="1"/>
        <rFont val="Calibri"/>
        <family val="2"/>
        <charset val="186"/>
        <scheme val="minor"/>
      </rPr>
      <t>/province</t>
    </r>
  </si>
  <si>
    <t>Wevi</t>
  </si>
  <si>
    <t>Balagmo</t>
  </si>
  <si>
    <t>Silas</t>
  </si>
  <si>
    <t>Geraldin</t>
  </si>
  <si>
    <t>Stratsan</t>
  </si>
  <si>
    <t>Ravkala</t>
  </si>
  <si>
    <t>Strikkania</t>
  </si>
  <si>
    <t>Crecchio</t>
  </si>
  <si>
    <t>Alguer</t>
  </si>
  <si>
    <t>Colugna</t>
  </si>
  <si>
    <t>Saccuti</t>
  </si>
  <si>
    <t>Propezzano</t>
  </si>
  <si>
    <t>Dumenza</t>
  </si>
  <si>
    <t>Vignanello</t>
  </si>
  <si>
    <t>Ciserns</t>
  </si>
  <si>
    <t>Ceregnano</t>
  </si>
  <si>
    <t>Arzano</t>
  </si>
  <si>
    <t>Palombaio</t>
  </si>
  <si>
    <t>Sinopoli</t>
  </si>
  <si>
    <t>Villammare</t>
  </si>
  <si>
    <t>Acquafredda</t>
  </si>
  <si>
    <t>Poggetello</t>
  </si>
  <si>
    <t>Cadola</t>
  </si>
  <si>
    <t>Giarole</t>
  </si>
  <si>
    <t>Sghittosa</t>
  </si>
  <si>
    <t>Merkkani</t>
  </si>
  <si>
    <t>Carzeto</t>
  </si>
  <si>
    <t>Cagliari</t>
  </si>
  <si>
    <t>Resina</t>
  </si>
  <si>
    <t>Piasco</t>
  </si>
  <si>
    <t>Casaltone</t>
  </si>
  <si>
    <t>Carbonara</t>
  </si>
  <si>
    <t>Borassi</t>
  </si>
  <si>
    <t>Lucente</t>
  </si>
  <si>
    <t>Meraviglia</t>
  </si>
  <si>
    <t>Barlezia</t>
  </si>
  <si>
    <t>Parigi</t>
  </si>
  <si>
    <t>Pietrina</t>
  </si>
  <si>
    <t>Summaga</t>
  </si>
  <si>
    <t>Collionovastre</t>
  </si>
  <si>
    <t>Grandistazza</t>
  </si>
  <si>
    <t>Argillabene</t>
  </si>
  <si>
    <t>Balangero</t>
  </si>
  <si>
    <t>Minierdisale</t>
  </si>
  <si>
    <t>Bareto</t>
  </si>
  <si>
    <t>Citsini</t>
  </si>
  <si>
    <t>Necinta</t>
  </si>
  <si>
    <t>Cuggiono</t>
  </si>
  <si>
    <t>Pescantina</t>
  </si>
  <si>
    <t>Calatafimi</t>
  </si>
  <si>
    <t>Medolla</t>
  </si>
  <si>
    <t>Lagarina</t>
  </si>
  <si>
    <t>Castana</t>
  </si>
  <si>
    <t>Sterpeti</t>
  </si>
  <si>
    <t>Filettole</t>
  </si>
  <si>
    <t>Poncarale</t>
  </si>
  <si>
    <t>Formignana</t>
  </si>
  <si>
    <t>Siracusa</t>
  </si>
  <si>
    <t>Pietraroia</t>
  </si>
  <si>
    <t>Gaiba</t>
  </si>
  <si>
    <t>Pietracalcina</t>
  </si>
  <si>
    <t>Roccaraso</t>
  </si>
  <si>
    <t>Arzercavalli</t>
  </si>
  <si>
    <t>Giuliana</t>
  </si>
  <si>
    <t>Roverazza</t>
  </si>
  <si>
    <t>Vigino</t>
  </si>
  <si>
    <t>Porcari</t>
  </si>
  <si>
    <t>Felisio</t>
  </si>
  <si>
    <t>Carassai</t>
  </si>
  <si>
    <t>Carpi</t>
  </si>
  <si>
    <t>Amica</t>
  </si>
  <si>
    <t>Turbigo</t>
  </si>
  <si>
    <t>Bertiolo</t>
  </si>
  <si>
    <t>Monteu</t>
  </si>
  <si>
    <t>Rincine</t>
  </si>
  <si>
    <t>Pontecurone</t>
  </si>
  <si>
    <t>Carinato</t>
  </si>
  <si>
    <t>Stiappa</t>
  </si>
  <si>
    <t>Lavaiano</t>
  </si>
  <si>
    <t>Gutieres</t>
  </si>
  <si>
    <t>Masobello</t>
  </si>
  <si>
    <t>Buttapietra</t>
  </si>
  <si>
    <t>Dicomano</t>
  </si>
  <si>
    <t>Flamignano</t>
  </si>
  <si>
    <t>Linzana</t>
  </si>
  <si>
    <t>Molise</t>
  </si>
  <si>
    <t>Breolungi</t>
  </si>
  <si>
    <t>Comparni</t>
  </si>
  <si>
    <t>Cerveleri</t>
  </si>
  <si>
    <t>Passopisciaro</t>
  </si>
  <si>
    <t>Iatrinoli</t>
  </si>
  <si>
    <t>Pioppi</t>
  </si>
  <si>
    <t>Carmine</t>
  </si>
  <si>
    <t>Marzolara</t>
  </si>
  <si>
    <t>Centrache</t>
  </si>
  <si>
    <t>Luras</t>
  </si>
  <si>
    <t>Inglagna</t>
  </si>
  <si>
    <t>Carbonare</t>
  </si>
  <si>
    <t>Bosaro</t>
  </si>
  <si>
    <t>Cifelli</t>
  </si>
  <si>
    <t>Gargazzone</t>
  </si>
  <si>
    <t>Morosolo</t>
  </si>
  <si>
    <t>Impruneta</t>
  </si>
  <si>
    <t>Innichen</t>
  </si>
  <si>
    <t>Acerenza</t>
  </si>
  <si>
    <t>Corvella</t>
  </si>
  <si>
    <t>Pescolla</t>
  </si>
  <si>
    <t>Palazzuolo</t>
  </si>
  <si>
    <t>Roccaporena</t>
  </si>
  <si>
    <t>Tromello</t>
  </si>
  <si>
    <t>Cenciara</t>
  </si>
  <si>
    <t>Albignano</t>
  </si>
  <si>
    <t>Chiavicone</t>
  </si>
  <si>
    <t>Cervedo</t>
  </si>
  <si>
    <t>Biandronno</t>
  </si>
  <si>
    <t>Radicondoli</t>
  </si>
  <si>
    <t>Casamorcia</t>
  </si>
  <si>
    <t>Lappach</t>
  </si>
  <si>
    <t>By</t>
  </si>
  <si>
    <t>Teodorano</t>
  </si>
  <si>
    <t>Paoli</t>
  </si>
  <si>
    <t>Querciola</t>
  </si>
  <si>
    <t>Patrica</t>
  </si>
  <si>
    <t>Ghiffa</t>
  </si>
  <si>
    <t>Braidi</t>
  </si>
  <si>
    <t>Villafrati</t>
  </si>
  <si>
    <t>Ragada</t>
  </si>
  <si>
    <t>Bardineto</t>
  </si>
  <si>
    <t>Lorsica</t>
  </si>
  <si>
    <t>Presenaio</t>
  </si>
  <si>
    <t>Poiano</t>
  </si>
  <si>
    <t>Carisasca</t>
  </si>
  <si>
    <t>Braz</t>
  </si>
  <si>
    <t>Zevio</t>
  </si>
  <si>
    <t>Piamaggio</t>
  </si>
  <si>
    <t>Castelverde</t>
  </si>
  <si>
    <t>Virco</t>
  </si>
  <si>
    <t>Chiusaforte</t>
  </si>
  <si>
    <t>Ipplis</t>
  </si>
  <si>
    <t>Pescomaggiore</t>
  </si>
  <si>
    <t>Kamaktos</t>
  </si>
  <si>
    <t>Kozalion</t>
  </si>
  <si>
    <t>Pallilaia</t>
  </si>
  <si>
    <t>Porderaele</t>
  </si>
  <si>
    <t>Gerin</t>
  </si>
  <si>
    <t>Sanredonia</t>
  </si>
  <si>
    <t>Lilongo</t>
  </si>
  <si>
    <t>Vacer</t>
  </si>
  <si>
    <t>Valovira</t>
  </si>
  <si>
    <t>Santallon</t>
  </si>
  <si>
    <t>Cales</t>
  </si>
  <si>
    <t>Ouruna</t>
  </si>
  <si>
    <t>Draka</t>
  </si>
  <si>
    <t>Mytiftherio</t>
  </si>
  <si>
    <t>Stalcis</t>
  </si>
  <si>
    <t>Vavigo</t>
  </si>
  <si>
    <t>Sassassina</t>
  </si>
  <si>
    <t>Picersala</t>
  </si>
  <si>
    <t>Ririm</t>
  </si>
  <si>
    <t>Valpalos</t>
  </si>
  <si>
    <t>Gafaja</t>
  </si>
  <si>
    <t>Toganes</t>
  </si>
  <si>
    <t>Mules</t>
  </si>
  <si>
    <t>Ramevi</t>
  </si>
  <si>
    <t>Tisto</t>
  </si>
  <si>
    <t>Stratsa</t>
  </si>
  <si>
    <t>Sottosopral</t>
  </si>
  <si>
    <t>Senzascogliere</t>
  </si>
  <si>
    <t>Piccofiume</t>
  </si>
  <si>
    <t>Tistoveste</t>
  </si>
  <si>
    <t>Dolcicolline</t>
  </si>
  <si>
    <t>Pikksilia</t>
  </si>
  <si>
    <t>Pragetto</t>
  </si>
  <si>
    <t>Gatti</t>
  </si>
  <si>
    <t>Beltempo</t>
  </si>
  <si>
    <t>Kaduteblue</t>
  </si>
  <si>
    <t>Encia</t>
  </si>
  <si>
    <t>Prasinfio</t>
  </si>
  <si>
    <t>Pietra</t>
  </si>
  <si>
    <t>Chovia</t>
  </si>
  <si>
    <t>Thessazi</t>
  </si>
  <si>
    <t>Kardikastro</t>
  </si>
  <si>
    <t>Moncapaglia</t>
  </si>
  <si>
    <t>Pesarra</t>
  </si>
  <si>
    <t>Teragusa</t>
  </si>
  <si>
    <t>Bracedo</t>
  </si>
  <si>
    <t>Felgueiluz</t>
  </si>
  <si>
    <t>Valobal</t>
  </si>
  <si>
    <t>Covera</t>
  </si>
  <si>
    <t>Oureledo</t>
  </si>
  <si>
    <t>Salasa</t>
  </si>
  <si>
    <t>Ventoia</t>
  </si>
  <si>
    <t>Isemo</t>
  </si>
  <si>
    <t>Pordi</t>
  </si>
  <si>
    <t>Otras</t>
  </si>
  <si>
    <t>Cosa</t>
  </si>
  <si>
    <t>Lana</t>
  </si>
  <si>
    <t>Pausa</t>
  </si>
  <si>
    <t>Antone</t>
  </si>
  <si>
    <t>Carra</t>
  </si>
  <si>
    <t>Coso</t>
  </si>
  <si>
    <t>Orlino</t>
  </si>
  <si>
    <t>Siena</t>
  </si>
  <si>
    <t>Coni</t>
  </si>
  <si>
    <t>Cenzia</t>
  </si>
  <si>
    <t>Tremo</t>
  </si>
  <si>
    <t>Taria</t>
  </si>
  <si>
    <t>Toria</t>
  </si>
  <si>
    <t>Nissa</t>
  </si>
  <si>
    <t>Sena</t>
  </si>
  <si>
    <t>Vito</t>
  </si>
  <si>
    <t>Evivo</t>
  </si>
  <si>
    <t>Averce</t>
  </si>
  <si>
    <t>Peri</t>
  </si>
  <si>
    <t>Cola</t>
  </si>
  <si>
    <t>Pisto</t>
  </si>
  <si>
    <t>Luno</t>
  </si>
  <si>
    <t>Napua</t>
  </si>
  <si>
    <t>Pano</t>
  </si>
  <si>
    <t>Neza</t>
  </si>
  <si>
    <t>Triestoia</t>
  </si>
  <si>
    <t>Seni</t>
  </si>
  <si>
    <t>Poba</t>
  </si>
  <si>
    <t>Nova</t>
  </si>
  <si>
    <t>Pavia</t>
  </si>
  <si>
    <t>Adrias</t>
  </si>
  <si>
    <t>Tania</t>
  </si>
  <si>
    <t>Taneo</t>
  </si>
  <si>
    <t>Aporcia</t>
  </si>
  <si>
    <t>Cesi</t>
  </si>
  <si>
    <t>Tano</t>
  </si>
  <si>
    <t>Pali</t>
  </si>
  <si>
    <t>Trossa</t>
  </si>
  <si>
    <t>Cero</t>
  </si>
  <si>
    <t>Sali</t>
  </si>
  <si>
    <t>Pola</t>
  </si>
  <si>
    <t>Logna</t>
  </si>
  <si>
    <t>Arorvie</t>
  </si>
  <si>
    <t>Cheria</t>
  </si>
  <si>
    <t>Ceni</t>
  </si>
  <si>
    <t>Pala</t>
  </si>
  <si>
    <t>Coli</t>
  </si>
  <si>
    <t>Trine</t>
  </si>
  <si>
    <t>Antorcia</t>
  </si>
  <si>
    <t>Tova</t>
  </si>
  <si>
    <t>Calto</t>
  </si>
  <si>
    <t>Cerio</t>
  </si>
  <si>
    <t>Spausa</t>
  </si>
  <si>
    <t>Norco</t>
  </si>
  <si>
    <t>Gento</t>
  </si>
  <si>
    <t>Pobia</t>
  </si>
  <si>
    <t>Rezza</t>
  </si>
  <si>
    <t>Celli</t>
  </si>
  <si>
    <t>Pante</t>
  </si>
  <si>
    <t>Genta</t>
  </si>
  <si>
    <t>Enzas</t>
  </si>
  <si>
    <t>Serni</t>
  </si>
  <si>
    <t>Cera</t>
  </si>
  <si>
    <t>Vona</t>
  </si>
  <si>
    <t>Varia</t>
  </si>
  <si>
    <t>Bena</t>
  </si>
  <si>
    <t>Caso</t>
  </si>
  <si>
    <t>Bielli</t>
  </si>
  <si>
    <t>Cella</t>
  </si>
  <si>
    <t>Vieti</t>
  </si>
  <si>
    <t>Ugias</t>
  </si>
  <si>
    <t>Veri</t>
  </si>
  <si>
    <t>Spali</t>
  </si>
  <si>
    <t>Olfena</t>
  </si>
  <si>
    <t>Pisa</t>
  </si>
  <si>
    <t>Castria</t>
  </si>
  <si>
    <t>Mante</t>
  </si>
  <si>
    <t>Piaca</t>
  </si>
  <si>
    <t>Cuse</t>
  </si>
  <si>
    <t>Teria</t>
  </si>
  <si>
    <t>Baria</t>
  </si>
  <si>
    <t>Olisi</t>
  </si>
  <si>
    <t>Anigo</t>
  </si>
  <si>
    <t>Luccia</t>
  </si>
  <si>
    <t>Aleto</t>
  </si>
  <si>
    <t>Olino</t>
  </si>
  <si>
    <t>Onas</t>
  </si>
  <si>
    <t>Narna</t>
  </si>
  <si>
    <t>Setto</t>
  </si>
  <si>
    <t>Macia</t>
  </si>
  <si>
    <t>Iglesa</t>
  </si>
  <si>
    <t>Prono</t>
  </si>
  <si>
    <t>Molforl</t>
  </si>
  <si>
    <t>Astori</t>
  </si>
  <si>
    <t>Cuso</t>
  </si>
  <si>
    <t>Leso</t>
  </si>
  <si>
    <t>Cuna</t>
  </si>
  <si>
    <t>Caltacenza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</si>
</sst>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86"/>
    </font>
    <font>
      <sz val="10"/>
      <color theme="1"/>
      <name val="Calibri"/>
      <family val="2"/>
      <charset val="186"/>
      <scheme val="minor"/>
    </font>
    <font>
      <b/>
      <sz val="9"/>
      <name val="Calibri"/>
      <family val="2"/>
      <charset val="186"/>
    </font>
    <font>
      <sz val="9"/>
      <color theme="1"/>
      <name val="Calibri"/>
      <family val="2"/>
      <charset val="186"/>
      <scheme val="minor"/>
    </font>
    <font>
      <sz val="9"/>
      <name val="Calibri"/>
      <family val="2"/>
      <charset val="186"/>
    </font>
    <font>
      <sz val="10"/>
      <name val="Calibri"/>
      <family val="2"/>
      <charset val="186"/>
    </font>
    <font>
      <sz val="9"/>
      <color theme="0" tint="-0.499984740745262"/>
      <name val="Calibri"/>
      <family val="2"/>
      <charset val="186"/>
      <scheme val="minor"/>
    </font>
    <font>
      <sz val="11"/>
      <color theme="0" tint="-0.499984740745262"/>
      <name val="Calibri"/>
      <family val="2"/>
      <charset val="186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sz val="10"/>
      <color theme="1"/>
      <name val="Arial Unicode MS"/>
      <family val="2"/>
    </font>
    <font>
      <sz val="9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9"/>
      <color theme="1"/>
      <name val="Calibri"/>
      <family val="2"/>
      <scheme val="minor"/>
    </font>
    <font>
      <sz val="11"/>
      <color indexed="20"/>
      <name val="Calibri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5"/>
        <bgColor indexed="29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7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NumberFormat="1"/>
    <xf numFmtId="0" fontId="0" fillId="3" borderId="7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NumberFormat="1" applyFill="1" applyBorder="1"/>
    <xf numFmtId="0" fontId="0" fillId="3" borderId="8" xfId="0" applyFill="1" applyBorder="1"/>
    <xf numFmtId="0" fontId="0" fillId="4" borderId="0" xfId="0" applyNumberFormat="1" applyFill="1" applyBorder="1"/>
    <xf numFmtId="0" fontId="0" fillId="5" borderId="4" xfId="0" applyNumberFormat="1" applyFill="1" applyBorder="1"/>
    <xf numFmtId="0" fontId="0" fillId="5" borderId="0" xfId="0" applyNumberFormat="1" applyFill="1" applyBorder="1"/>
    <xf numFmtId="0" fontId="0" fillId="4" borderId="7" xfId="0" applyFill="1" applyBorder="1"/>
    <xf numFmtId="0" fontId="0" fillId="5" borderId="0" xfId="0" applyFill="1" applyBorder="1"/>
    <xf numFmtId="0" fontId="0" fillId="4" borderId="0" xfId="0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7" xfId="0" applyNumberFormat="1" applyFont="1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1" fillId="2" borderId="11" xfId="0" applyFont="1" applyFill="1" applyBorder="1"/>
    <xf numFmtId="0" fontId="0" fillId="3" borderId="4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2" borderId="10" xfId="0" applyFont="1" applyFill="1" applyBorder="1"/>
    <xf numFmtId="0" fontId="0" fillId="2" borderId="11" xfId="0" applyFill="1" applyBorder="1" applyAlignment="1">
      <alignment horizontal="right"/>
    </xf>
    <xf numFmtId="0" fontId="13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 applyAlignment="1">
      <alignment horizontal="right"/>
    </xf>
    <xf numFmtId="0" fontId="15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6" xfId="0" applyBorder="1"/>
    <xf numFmtId="0" fontId="4" fillId="0" borderId="1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0" fontId="19" fillId="0" borderId="0" xfId="0" applyFont="1" applyFill="1"/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2">
    <cellStyle name="Excel_BuiltIn_Schlecht" xfId="1"/>
    <cellStyle name="Normal" xfId="0" builtinId="0"/>
  </cellStyles>
  <dxfs count="9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C00000"/>
  </sheetPr>
  <dimension ref="A1:AN358"/>
  <sheetViews>
    <sheetView tabSelected="1" topLeftCell="I1" workbookViewId="0">
      <pane ySplit="1" topLeftCell="A2" activePane="bottomLeft" state="frozen"/>
      <selection activeCell="A19" sqref="A19"/>
      <selection pane="bottomLeft" activeCell="V22" sqref="V22"/>
    </sheetView>
  </sheetViews>
  <sheetFormatPr defaultColWidth="11.140625" defaultRowHeight="15"/>
  <cols>
    <col min="1" max="1" width="25" customWidth="1"/>
    <col min="2" max="2" width="3.42578125" style="6" customWidth="1"/>
    <col min="3" max="3" width="12.140625" customWidth="1"/>
    <col min="4" max="4" width="7.7109375" style="1" customWidth="1"/>
    <col min="5" max="7" width="5" style="6" customWidth="1"/>
    <col min="8" max="8" width="16.7109375" customWidth="1"/>
    <col min="9" max="11" width="17.140625" customWidth="1"/>
    <col min="12" max="12" width="3.42578125" style="6" customWidth="1"/>
    <col min="13" max="14" width="17.140625" style="7" customWidth="1"/>
    <col min="15" max="16" width="7.7109375" style="10" customWidth="1"/>
    <col min="17" max="17" width="3.42578125" style="6" customWidth="1"/>
    <col min="18" max="18" width="6.42578125" style="79" customWidth="1"/>
    <col min="19" max="25" width="12.7109375" customWidth="1"/>
    <col min="26" max="26" width="6.28515625" style="16" customWidth="1"/>
    <col min="27" max="27" width="11.5703125" style="82" customWidth="1"/>
    <col min="28" max="28" width="14.7109375" customWidth="1"/>
    <col min="29" max="33" width="12" style="6" customWidth="1"/>
    <col min="34" max="34" width="12" style="67" customWidth="1"/>
    <col min="35" max="35" width="3.42578125" style="6" customWidth="1"/>
    <col min="36" max="37" width="11.140625" style="67"/>
    <col min="38" max="38" width="3.42578125" style="6" customWidth="1"/>
    <col min="39" max="39" width="23.140625" customWidth="1"/>
    <col min="40" max="40" width="33.7109375" customWidth="1"/>
  </cols>
  <sheetData>
    <row r="1" spans="1:40" s="10" customFormat="1" ht="12">
      <c r="A1" s="8" t="s">
        <v>0</v>
      </c>
      <c r="B1" s="9"/>
      <c r="C1" s="8" t="s">
        <v>21</v>
      </c>
      <c r="D1" s="8" t="s">
        <v>1</v>
      </c>
      <c r="E1" s="9" t="s">
        <v>18</v>
      </c>
      <c r="F1" s="9" t="s">
        <v>19</v>
      </c>
      <c r="G1" s="9" t="s">
        <v>20</v>
      </c>
      <c r="H1" s="8" t="s">
        <v>2</v>
      </c>
      <c r="I1" s="8" t="s">
        <v>3</v>
      </c>
      <c r="J1" s="8" t="s">
        <v>4</v>
      </c>
      <c r="K1" s="8" t="s">
        <v>5</v>
      </c>
      <c r="L1" s="9"/>
      <c r="M1" s="8" t="s">
        <v>6</v>
      </c>
      <c r="N1" s="8" t="s">
        <v>7</v>
      </c>
      <c r="O1" s="8" t="s">
        <v>8</v>
      </c>
      <c r="P1" s="8" t="s">
        <v>9</v>
      </c>
      <c r="Q1" s="9"/>
      <c r="R1" s="76" t="s">
        <v>10</v>
      </c>
      <c r="S1" s="8" t="s">
        <v>11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16</v>
      </c>
      <c r="Y1" s="8" t="s">
        <v>17</v>
      </c>
      <c r="Z1" s="15" t="s">
        <v>22</v>
      </c>
      <c r="AA1" s="81"/>
      <c r="AB1" s="10" t="s">
        <v>23</v>
      </c>
      <c r="AC1" s="13" t="s">
        <v>24</v>
      </c>
      <c r="AD1" s="83" t="s">
        <v>174</v>
      </c>
      <c r="AE1" s="83" t="s">
        <v>175</v>
      </c>
      <c r="AF1" s="84" t="s">
        <v>25</v>
      </c>
      <c r="AG1" s="13" t="s">
        <v>26</v>
      </c>
      <c r="AH1" s="65" t="s">
        <v>86</v>
      </c>
      <c r="AI1" s="9"/>
      <c r="AJ1" s="65" t="s">
        <v>118</v>
      </c>
      <c r="AK1" s="65" t="s">
        <v>117</v>
      </c>
      <c r="AL1" s="9"/>
      <c r="AM1" s="10" t="s">
        <v>82</v>
      </c>
    </row>
    <row r="2" spans="1:40" s="56" customFormat="1" ht="12.75" customHeight="1">
      <c r="B2" s="57"/>
      <c r="D2" s="58"/>
      <c r="E2" s="57"/>
      <c r="F2" s="57"/>
      <c r="G2" s="57"/>
      <c r="L2" s="57"/>
      <c r="M2" s="59"/>
      <c r="N2" s="59"/>
      <c r="O2" s="60"/>
      <c r="P2" s="60"/>
      <c r="Q2" s="57"/>
      <c r="R2" s="77"/>
      <c r="Z2" s="61"/>
      <c r="AA2" s="82"/>
      <c r="AC2" s="57"/>
      <c r="AD2" s="57"/>
      <c r="AE2" s="57"/>
      <c r="AF2" s="57"/>
      <c r="AG2" s="57"/>
      <c r="AH2" s="66"/>
      <c r="AI2" s="57"/>
      <c r="AJ2" s="66"/>
      <c r="AK2" s="66"/>
      <c r="AL2" s="57"/>
    </row>
    <row r="3" spans="1:40">
      <c r="B3" s="5"/>
      <c r="C3" s="3"/>
      <c r="D3" s="3">
        <v>1</v>
      </c>
      <c r="E3">
        <v>253</v>
      </c>
      <c r="F3">
        <v>173</v>
      </c>
      <c r="G3">
        <v>0</v>
      </c>
      <c r="H3" t="s">
        <v>339</v>
      </c>
      <c r="I3" s="3" t="s">
        <v>79</v>
      </c>
      <c r="J3" t="s">
        <v>122</v>
      </c>
      <c r="K3" s="3" t="s">
        <v>116</v>
      </c>
      <c r="L3" s="5"/>
      <c r="M3" s="12" t="s">
        <v>88</v>
      </c>
      <c r="N3" s="12"/>
      <c r="O3" s="11"/>
      <c r="P3" s="11" t="s">
        <v>89</v>
      </c>
      <c r="Q3" s="5"/>
      <c r="R3" s="78"/>
      <c r="S3" t="s">
        <v>176</v>
      </c>
      <c r="T3" t="s">
        <v>177</v>
      </c>
      <c r="U3" t="s">
        <v>225</v>
      </c>
      <c r="V3" t="s">
        <v>226</v>
      </c>
      <c r="W3" t="s">
        <v>227</v>
      </c>
      <c r="X3" t="s">
        <v>228</v>
      </c>
      <c r="Z3" s="16">
        <f>D3</f>
        <v>1</v>
      </c>
      <c r="AA3" s="82" t="str">
        <f>H3</f>
        <v>Ramevi</v>
      </c>
      <c r="AB3" t="str">
        <f>CONCATENATE("c_",LOWER(H3))</f>
        <v>c_ramevi</v>
      </c>
      <c r="AC3" s="6">
        <v>0</v>
      </c>
      <c r="AE3" s="6">
        <v>0</v>
      </c>
      <c r="AF3" s="6">
        <v>0</v>
      </c>
      <c r="AG3" s="6">
        <v>0</v>
      </c>
      <c r="AH3" s="67">
        <v>1</v>
      </c>
      <c r="AI3" s="5"/>
      <c r="AL3" s="5"/>
      <c r="AM3" t="str">
        <f t="shared" ref="AM3:AM66" si="0">CONCATENATE(Z3," - ",AA3,".txt")</f>
        <v>1 - Ramevi.txt</v>
      </c>
      <c r="AN3" t="str">
        <f>AB3</f>
        <v>c_ramevi</v>
      </c>
    </row>
    <row r="4" spans="1:40">
      <c r="B4" s="5"/>
      <c r="C4" s="3"/>
      <c r="D4" s="3">
        <v>2</v>
      </c>
      <c r="E4">
        <v>190</v>
      </c>
      <c r="F4">
        <v>185</v>
      </c>
      <c r="G4">
        <v>111</v>
      </c>
      <c r="H4" t="s">
        <v>340</v>
      </c>
      <c r="I4" s="3" t="s">
        <v>79</v>
      </c>
      <c r="J4" t="s">
        <v>122</v>
      </c>
      <c r="K4" s="3" t="s">
        <v>116</v>
      </c>
      <c r="L4" s="5"/>
      <c r="M4" s="12" t="s">
        <v>88</v>
      </c>
      <c r="N4" s="12"/>
      <c r="O4" s="11"/>
      <c r="P4" s="11" t="s">
        <v>89</v>
      </c>
      <c r="Q4" s="5"/>
      <c r="R4" s="78">
        <v>2</v>
      </c>
      <c r="S4" t="s">
        <v>178</v>
      </c>
      <c r="T4" t="s">
        <v>179</v>
      </c>
      <c r="U4" t="s">
        <v>229</v>
      </c>
      <c r="V4" t="s">
        <v>230</v>
      </c>
      <c r="W4" t="s">
        <v>231</v>
      </c>
      <c r="X4" t="s">
        <v>232</v>
      </c>
      <c r="Y4" s="2"/>
      <c r="Z4" s="16">
        <f>D4</f>
        <v>2</v>
      </c>
      <c r="AA4" s="82" t="str">
        <f>H4</f>
        <v>Tisto</v>
      </c>
      <c r="AB4" t="str">
        <f>CONCATENATE("c_",LOWER(H4))</f>
        <v>c_tisto</v>
      </c>
      <c r="AC4" s="6">
        <v>0</v>
      </c>
      <c r="AE4" s="6">
        <v>0</v>
      </c>
      <c r="AF4" s="6">
        <v>0</v>
      </c>
      <c r="AG4" s="6">
        <v>0</v>
      </c>
      <c r="AH4" s="67">
        <v>1</v>
      </c>
      <c r="AI4" s="5"/>
      <c r="AL4" s="5"/>
      <c r="AM4" t="str">
        <f t="shared" si="0"/>
        <v>2 - Tisto.txt</v>
      </c>
      <c r="AN4" t="str">
        <f t="shared" ref="AN4:AN67" si="1">AB4</f>
        <v>c_tisto</v>
      </c>
    </row>
    <row r="5" spans="1:40">
      <c r="D5" s="3">
        <v>3</v>
      </c>
      <c r="E5">
        <v>55</v>
      </c>
      <c r="F5">
        <v>107</v>
      </c>
      <c r="G5">
        <v>90</v>
      </c>
      <c r="H5" t="s">
        <v>341</v>
      </c>
      <c r="I5" s="3" t="s">
        <v>79</v>
      </c>
      <c r="J5" t="s">
        <v>122</v>
      </c>
      <c r="K5" s="3" t="s">
        <v>115</v>
      </c>
      <c r="M5" s="12" t="s">
        <v>88</v>
      </c>
      <c r="P5" s="11" t="s">
        <v>89</v>
      </c>
      <c r="R5" s="79">
        <v>2</v>
      </c>
      <c r="S5" t="s">
        <v>180</v>
      </c>
      <c r="T5" t="s">
        <v>181</v>
      </c>
      <c r="U5" t="s">
        <v>233</v>
      </c>
      <c r="V5" t="s">
        <v>234</v>
      </c>
      <c r="W5" t="s">
        <v>235</v>
      </c>
      <c r="Z5" s="16">
        <f>D5</f>
        <v>3</v>
      </c>
      <c r="AA5" s="82" t="str">
        <f>H5</f>
        <v>Stratsa</v>
      </c>
      <c r="AB5" t="str">
        <f>CONCATENATE("c_",LOWER(H5))</f>
        <v>c_stratsa</v>
      </c>
      <c r="AC5" s="6">
        <v>0</v>
      </c>
      <c r="AE5" s="6">
        <v>0</v>
      </c>
      <c r="AF5" s="6">
        <v>0</v>
      </c>
      <c r="AG5" s="6">
        <v>0</v>
      </c>
      <c r="AH5" s="67">
        <v>1</v>
      </c>
      <c r="AM5" t="str">
        <f t="shared" si="0"/>
        <v>3 - Stratsa.txt</v>
      </c>
      <c r="AN5" t="str">
        <f t="shared" si="1"/>
        <v>c_stratsa</v>
      </c>
    </row>
    <row r="6" spans="1:40">
      <c r="D6" s="3">
        <v>4</v>
      </c>
      <c r="E6">
        <v>133</v>
      </c>
      <c r="F6">
        <v>170</v>
      </c>
      <c r="G6">
        <v>208</v>
      </c>
      <c r="H6" t="s">
        <v>115</v>
      </c>
      <c r="I6" s="3" t="s">
        <v>79</v>
      </c>
      <c r="J6" t="s">
        <v>122</v>
      </c>
      <c r="K6" s="3" t="s">
        <v>115</v>
      </c>
      <c r="M6" s="12" t="s">
        <v>88</v>
      </c>
      <c r="P6" s="11" t="s">
        <v>89</v>
      </c>
      <c r="R6" s="78" t="s">
        <v>128</v>
      </c>
      <c r="S6" t="s">
        <v>115</v>
      </c>
      <c r="T6" t="s">
        <v>182</v>
      </c>
      <c r="U6" t="s">
        <v>183</v>
      </c>
      <c r="V6" t="s">
        <v>184</v>
      </c>
      <c r="W6" t="s">
        <v>185</v>
      </c>
      <c r="Z6" s="16">
        <f>D6</f>
        <v>4</v>
      </c>
      <c r="AA6" s="82" t="str">
        <f>H6</f>
        <v>Virggola</v>
      </c>
      <c r="AB6" t="str">
        <f>CONCATENATE("c_",LOWER(H6))</f>
        <v>c_virggola</v>
      </c>
      <c r="AC6" s="6">
        <v>1</v>
      </c>
      <c r="AE6" s="6">
        <v>1</v>
      </c>
      <c r="AF6" s="6">
        <v>1</v>
      </c>
      <c r="AG6" s="6">
        <v>1</v>
      </c>
      <c r="AH6" s="67">
        <v>1</v>
      </c>
      <c r="AJ6" s="67" t="s">
        <v>121</v>
      </c>
      <c r="AK6" s="67" t="s">
        <v>121</v>
      </c>
      <c r="AM6" t="str">
        <f>CONCATENATE(Z6," - ",AA6,".txt")</f>
        <v>4 - Virggola.txt</v>
      </c>
      <c r="AN6" t="str">
        <f t="shared" si="1"/>
        <v>c_virggola</v>
      </c>
    </row>
    <row r="7" spans="1:40">
      <c r="D7" s="3">
        <v>5</v>
      </c>
      <c r="E7">
        <v>141</v>
      </c>
      <c r="F7">
        <v>174</v>
      </c>
      <c r="G7">
        <v>163</v>
      </c>
      <c r="H7" t="s">
        <v>342</v>
      </c>
      <c r="I7" s="3" t="s">
        <v>79</v>
      </c>
      <c r="J7" t="s">
        <v>122</v>
      </c>
      <c r="K7" s="3" t="s">
        <v>115</v>
      </c>
      <c r="M7" s="12" t="s">
        <v>88</v>
      </c>
      <c r="P7" s="11" t="s">
        <v>89</v>
      </c>
      <c r="R7" s="79">
        <v>2</v>
      </c>
      <c r="S7" t="s">
        <v>78</v>
      </c>
      <c r="T7" t="s">
        <v>186</v>
      </c>
      <c r="U7" t="s">
        <v>239</v>
      </c>
      <c r="V7" t="s">
        <v>238</v>
      </c>
      <c r="W7" t="s">
        <v>240</v>
      </c>
      <c r="X7" t="s">
        <v>241</v>
      </c>
      <c r="Z7" s="16">
        <f>D7</f>
        <v>5</v>
      </c>
      <c r="AA7" s="82" t="str">
        <f>H7</f>
        <v>Sottosopral</v>
      </c>
      <c r="AB7" t="str">
        <f>CONCATENATE("c_",LOWER(H7))</f>
        <v>c_sottosopral</v>
      </c>
      <c r="AC7" s="6">
        <v>0</v>
      </c>
      <c r="AE7" s="6">
        <v>0</v>
      </c>
      <c r="AF7" s="6">
        <v>0</v>
      </c>
      <c r="AG7" s="6">
        <v>0</v>
      </c>
      <c r="AH7" s="67">
        <v>1</v>
      </c>
      <c r="AM7" t="str">
        <f t="shared" si="0"/>
        <v>5 - Sottosopral.txt</v>
      </c>
      <c r="AN7" t="str">
        <f t="shared" si="1"/>
        <v>c_sottosopral</v>
      </c>
    </row>
    <row r="8" spans="1:40">
      <c r="D8" s="3">
        <v>6</v>
      </c>
      <c r="E8">
        <v>179</v>
      </c>
      <c r="F8">
        <v>222</v>
      </c>
      <c r="G8">
        <v>112</v>
      </c>
      <c r="H8" t="s">
        <v>343</v>
      </c>
      <c r="I8" s="3" t="s">
        <v>79</v>
      </c>
      <c r="J8" s="3"/>
      <c r="K8" s="3"/>
      <c r="M8" s="12" t="s">
        <v>88</v>
      </c>
      <c r="P8" s="11" t="s">
        <v>89</v>
      </c>
      <c r="R8" s="78">
        <v>2</v>
      </c>
      <c r="S8" t="s">
        <v>187</v>
      </c>
      <c r="T8" t="s">
        <v>188</v>
      </c>
      <c r="U8" t="s">
        <v>242</v>
      </c>
      <c r="V8" t="s">
        <v>243</v>
      </c>
      <c r="W8" t="s">
        <v>244</v>
      </c>
      <c r="Z8" s="16">
        <f>D8</f>
        <v>6</v>
      </c>
      <c r="AA8" s="82" t="str">
        <f>H8</f>
        <v>Senzascogliere</v>
      </c>
      <c r="AB8" t="str">
        <f>CONCATENATE("c_",LOWER(H8))</f>
        <v>c_senzascogliere</v>
      </c>
      <c r="AC8" s="6">
        <v>0</v>
      </c>
      <c r="AE8" s="6">
        <v>0</v>
      </c>
      <c r="AF8" s="6">
        <v>0</v>
      </c>
      <c r="AG8" s="6">
        <v>0</v>
      </c>
      <c r="AH8" s="67">
        <v>1</v>
      </c>
      <c r="AM8" t="str">
        <f t="shared" si="0"/>
        <v>6 - Senzascogliere.txt</v>
      </c>
      <c r="AN8" t="str">
        <f t="shared" si="1"/>
        <v>c_senzascogliere</v>
      </c>
    </row>
    <row r="9" spans="1:40">
      <c r="D9" s="3">
        <v>7</v>
      </c>
      <c r="E9">
        <v>177</v>
      </c>
      <c r="F9">
        <v>186</v>
      </c>
      <c r="G9">
        <v>163</v>
      </c>
      <c r="H9" t="s">
        <v>344</v>
      </c>
      <c r="I9" s="3" t="s">
        <v>79</v>
      </c>
      <c r="J9" s="3"/>
      <c r="M9" s="12" t="s">
        <v>88</v>
      </c>
      <c r="P9" s="11" t="s">
        <v>89</v>
      </c>
      <c r="R9" s="79">
        <v>2</v>
      </c>
      <c r="S9" t="s">
        <v>189</v>
      </c>
      <c r="T9" t="s">
        <v>190</v>
      </c>
      <c r="U9" t="s">
        <v>245</v>
      </c>
      <c r="V9" t="s">
        <v>246</v>
      </c>
      <c r="W9" t="s">
        <v>447</v>
      </c>
      <c r="Z9" s="16">
        <f>D9</f>
        <v>7</v>
      </c>
      <c r="AA9" s="82" t="str">
        <f>H9</f>
        <v>Piccofiume</v>
      </c>
      <c r="AB9" t="str">
        <f>CONCATENATE("c_",LOWER(H9))</f>
        <v>c_piccofiume</v>
      </c>
      <c r="AC9" s="6">
        <v>0</v>
      </c>
      <c r="AE9" s="6">
        <v>0</v>
      </c>
      <c r="AF9" s="6">
        <v>0</v>
      </c>
      <c r="AG9" s="6">
        <v>0</v>
      </c>
      <c r="AH9" s="67">
        <v>1</v>
      </c>
      <c r="AM9" t="str">
        <f t="shared" si="0"/>
        <v>7 - Piccofiume.txt</v>
      </c>
      <c r="AN9" t="str">
        <f t="shared" si="1"/>
        <v>c_piccofiume</v>
      </c>
    </row>
    <row r="10" spans="1:40">
      <c r="D10" s="3">
        <v>8</v>
      </c>
      <c r="E10">
        <v>210</v>
      </c>
      <c r="F10">
        <v>209</v>
      </c>
      <c r="G10">
        <v>198</v>
      </c>
      <c r="H10" t="s">
        <v>345</v>
      </c>
      <c r="I10" s="3" t="s">
        <v>79</v>
      </c>
      <c r="J10" t="s">
        <v>122</v>
      </c>
      <c r="K10" t="s">
        <v>116</v>
      </c>
      <c r="M10" s="12" t="s">
        <v>88</v>
      </c>
      <c r="P10" s="11" t="s">
        <v>89</v>
      </c>
      <c r="R10" s="78">
        <v>2</v>
      </c>
      <c r="S10" t="s">
        <v>191</v>
      </c>
      <c r="T10" t="s">
        <v>192</v>
      </c>
      <c r="U10" t="s">
        <v>237</v>
      </c>
      <c r="V10" t="s">
        <v>236</v>
      </c>
      <c r="W10" t="s">
        <v>247</v>
      </c>
      <c r="Z10" s="16">
        <f>D10</f>
        <v>8</v>
      </c>
      <c r="AA10" s="82" t="str">
        <f>H10</f>
        <v>Tistoveste</v>
      </c>
      <c r="AB10" t="str">
        <f>CONCATENATE("c_",LOWER(H10))</f>
        <v>c_tistoveste</v>
      </c>
      <c r="AC10" s="6">
        <v>0</v>
      </c>
      <c r="AE10" s="6">
        <v>0</v>
      </c>
      <c r="AF10" s="6">
        <v>0</v>
      </c>
      <c r="AG10" s="6">
        <v>0</v>
      </c>
      <c r="AH10" s="67">
        <v>1</v>
      </c>
      <c r="AM10" t="str">
        <f t="shared" si="0"/>
        <v>8 - Tistoveste.txt</v>
      </c>
      <c r="AN10" t="str">
        <f t="shared" si="1"/>
        <v>c_tistoveste</v>
      </c>
    </row>
    <row r="11" spans="1:40">
      <c r="D11" s="3">
        <v>9</v>
      </c>
      <c r="E11">
        <v>89</v>
      </c>
      <c r="F11">
        <v>87</v>
      </c>
      <c r="G11">
        <v>55</v>
      </c>
      <c r="H11" t="s">
        <v>346</v>
      </c>
      <c r="I11" s="3" t="s">
        <v>79</v>
      </c>
      <c r="J11" s="3"/>
      <c r="M11" s="12" t="s">
        <v>88</v>
      </c>
      <c r="P11" s="11" t="s">
        <v>89</v>
      </c>
      <c r="R11" s="79">
        <v>2</v>
      </c>
      <c r="S11" t="s">
        <v>193</v>
      </c>
      <c r="T11" t="s">
        <v>194</v>
      </c>
      <c r="U11" t="s">
        <v>248</v>
      </c>
      <c r="V11" t="s">
        <v>249</v>
      </c>
      <c r="W11" t="s">
        <v>444</v>
      </c>
      <c r="Z11" s="16">
        <f>D11</f>
        <v>9</v>
      </c>
      <c r="AA11" s="82" t="str">
        <f>H11</f>
        <v>Dolcicolline</v>
      </c>
      <c r="AB11" t="str">
        <f>CONCATENATE("c_",LOWER(H11))</f>
        <v>c_dolcicolline</v>
      </c>
      <c r="AC11" s="6">
        <v>0</v>
      </c>
      <c r="AE11" s="6">
        <v>0</v>
      </c>
      <c r="AF11" s="6">
        <v>0</v>
      </c>
      <c r="AG11" s="6">
        <v>0</v>
      </c>
      <c r="AH11" s="67">
        <v>1</v>
      </c>
      <c r="AM11" t="str">
        <f t="shared" si="0"/>
        <v>9 - Dolcicolline.txt</v>
      </c>
      <c r="AN11" t="str">
        <f t="shared" si="1"/>
        <v>c_dolcicolline</v>
      </c>
    </row>
    <row r="12" spans="1:40">
      <c r="D12" s="3">
        <v>10</v>
      </c>
      <c r="E12">
        <v>71</v>
      </c>
      <c r="F12">
        <v>83</v>
      </c>
      <c r="G12">
        <v>89</v>
      </c>
      <c r="H12" t="s">
        <v>80</v>
      </c>
      <c r="I12" s="3" t="s">
        <v>79</v>
      </c>
      <c r="J12" s="3" t="s">
        <v>80</v>
      </c>
      <c r="K12" s="3" t="s">
        <v>80</v>
      </c>
      <c r="M12" s="7" t="s">
        <v>81</v>
      </c>
      <c r="P12" s="11" t="s">
        <v>89</v>
      </c>
      <c r="R12" s="78" t="s">
        <v>129</v>
      </c>
      <c r="S12" t="s">
        <v>195</v>
      </c>
      <c r="T12" t="s">
        <v>196</v>
      </c>
      <c r="U12" t="s">
        <v>197</v>
      </c>
      <c r="V12" t="s">
        <v>198</v>
      </c>
      <c r="W12" t="s">
        <v>199</v>
      </c>
      <c r="X12" t="s">
        <v>200</v>
      </c>
      <c r="Z12" s="16">
        <f>D12</f>
        <v>10</v>
      </c>
      <c r="AA12" s="82" t="str">
        <f>H12</f>
        <v>Merkkantia</v>
      </c>
      <c r="AB12" t="str">
        <f>CONCATENATE("c_",LOWER(H12))</f>
        <v>c_merkkantia</v>
      </c>
      <c r="AC12" s="6">
        <v>1</v>
      </c>
      <c r="AD12" s="6">
        <v>0</v>
      </c>
      <c r="AE12" s="6">
        <v>1</v>
      </c>
      <c r="AF12" s="6">
        <v>1</v>
      </c>
      <c r="AG12" s="6">
        <v>1</v>
      </c>
      <c r="AH12" s="67">
        <v>1</v>
      </c>
      <c r="AJ12" s="67" t="s">
        <v>119</v>
      </c>
      <c r="AM12" t="str">
        <f t="shared" si="0"/>
        <v>10 - Merkkantia.txt</v>
      </c>
      <c r="AN12" t="str">
        <f t="shared" si="1"/>
        <v>c_merkkantia</v>
      </c>
    </row>
    <row r="13" spans="1:40">
      <c r="D13" s="3">
        <v>11</v>
      </c>
      <c r="E13">
        <v>123</v>
      </c>
      <c r="F13">
        <v>131</v>
      </c>
      <c r="G13">
        <v>135</v>
      </c>
      <c r="H13" t="s">
        <v>201</v>
      </c>
      <c r="I13" s="3" t="s">
        <v>79</v>
      </c>
      <c r="J13" s="3" t="s">
        <v>80</v>
      </c>
      <c r="K13" s="3" t="s">
        <v>80</v>
      </c>
      <c r="M13" s="7" t="s">
        <v>81</v>
      </c>
      <c r="P13" s="11" t="s">
        <v>89</v>
      </c>
      <c r="R13" s="79" t="s">
        <v>128</v>
      </c>
      <c r="S13" t="s">
        <v>201</v>
      </c>
      <c r="T13" t="s">
        <v>202</v>
      </c>
      <c r="U13" t="s">
        <v>203</v>
      </c>
      <c r="V13" t="s">
        <v>204</v>
      </c>
      <c r="W13" t="s">
        <v>205</v>
      </c>
      <c r="Z13" s="16">
        <f>D13</f>
        <v>11</v>
      </c>
      <c r="AA13" s="82" t="str">
        <f>H13</f>
        <v>Merkkani</v>
      </c>
      <c r="AB13" t="str">
        <f>CONCATENATE("c_",LOWER(H13))</f>
        <v>c_merkkani</v>
      </c>
      <c r="AC13" s="6">
        <v>1</v>
      </c>
      <c r="AD13" s="6">
        <v>0</v>
      </c>
      <c r="AE13" s="6">
        <v>0</v>
      </c>
      <c r="AF13" s="6">
        <v>0</v>
      </c>
      <c r="AG13" s="6">
        <v>1</v>
      </c>
      <c r="AH13" s="67">
        <v>1</v>
      </c>
      <c r="AJ13" s="67" t="s">
        <v>119</v>
      </c>
      <c r="AM13" t="str">
        <f t="shared" si="0"/>
        <v>11 - Merkkani.txt</v>
      </c>
      <c r="AN13" t="str">
        <f t="shared" si="1"/>
        <v>c_merkkani</v>
      </c>
    </row>
    <row r="14" spans="1:40">
      <c r="D14" s="3">
        <v>12</v>
      </c>
      <c r="E14">
        <v>160</v>
      </c>
      <c r="F14">
        <v>197</v>
      </c>
      <c r="G14">
        <v>214</v>
      </c>
      <c r="H14" t="s">
        <v>347</v>
      </c>
      <c r="I14" s="3" t="s">
        <v>79</v>
      </c>
      <c r="J14" s="3" t="s">
        <v>80</v>
      </c>
      <c r="K14" s="3" t="s">
        <v>80</v>
      </c>
      <c r="M14" s="7" t="s">
        <v>81</v>
      </c>
      <c r="P14" s="11" t="s">
        <v>89</v>
      </c>
      <c r="R14" s="78" t="s">
        <v>130</v>
      </c>
      <c r="S14" t="s">
        <v>206</v>
      </c>
      <c r="T14" t="s">
        <v>207</v>
      </c>
      <c r="U14" t="s">
        <v>208</v>
      </c>
      <c r="W14" t="s">
        <v>443</v>
      </c>
      <c r="Z14" s="16">
        <f>D14</f>
        <v>12</v>
      </c>
      <c r="AA14" s="82" t="str">
        <f>H14</f>
        <v>Pikksilia</v>
      </c>
      <c r="AB14" t="str">
        <f>CONCATENATE("c_",LOWER(H14))</f>
        <v>c_pikksilia</v>
      </c>
      <c r="AC14" s="6">
        <v>1</v>
      </c>
      <c r="AD14" s="6">
        <v>0</v>
      </c>
      <c r="AE14" s="6">
        <v>0</v>
      </c>
      <c r="AF14" s="6">
        <v>0</v>
      </c>
      <c r="AG14" s="6">
        <v>1</v>
      </c>
      <c r="AH14" s="67">
        <v>1</v>
      </c>
      <c r="AJ14" s="67" t="s">
        <v>120</v>
      </c>
      <c r="AM14" t="str">
        <f t="shared" si="0"/>
        <v>12 - Pikksilia.txt</v>
      </c>
      <c r="AN14" t="str">
        <f t="shared" si="1"/>
        <v>c_pikksilia</v>
      </c>
    </row>
    <row r="15" spans="1:40">
      <c r="D15" s="3">
        <v>13</v>
      </c>
      <c r="E15" s="6">
        <v>154</v>
      </c>
      <c r="F15" s="6">
        <v>200</v>
      </c>
      <c r="G15" s="6">
        <v>28</v>
      </c>
      <c r="H15" t="s">
        <v>209</v>
      </c>
      <c r="I15" s="3" t="s">
        <v>79</v>
      </c>
      <c r="J15" s="3"/>
      <c r="M15" s="12" t="s">
        <v>88</v>
      </c>
      <c r="P15" s="11"/>
      <c r="R15" s="79">
        <v>1</v>
      </c>
      <c r="S15" t="s">
        <v>209</v>
      </c>
      <c r="T15" t="s">
        <v>250</v>
      </c>
      <c r="U15" t="s">
        <v>251</v>
      </c>
      <c r="V15" t="s">
        <v>252</v>
      </c>
      <c r="W15" t="s">
        <v>253</v>
      </c>
      <c r="Z15" s="16">
        <f>D15</f>
        <v>13</v>
      </c>
      <c r="AA15" s="82" t="str">
        <f>H15</f>
        <v>Lucente</v>
      </c>
      <c r="AB15" t="str">
        <f>CONCATENATE("c_",LOWER(H15))</f>
        <v>c_lucente</v>
      </c>
      <c r="AE15" s="6">
        <v>0</v>
      </c>
      <c r="AF15" s="6">
        <v>0</v>
      </c>
      <c r="AM15" t="str">
        <f t="shared" si="0"/>
        <v>13 - Lucente.txt</v>
      </c>
      <c r="AN15" t="str">
        <f t="shared" si="1"/>
        <v>c_lucente</v>
      </c>
    </row>
    <row r="16" spans="1:40">
      <c r="D16" s="3">
        <v>14</v>
      </c>
      <c r="E16" s="6">
        <v>255</v>
      </c>
      <c r="F16" s="6">
        <v>253</v>
      </c>
      <c r="G16" s="6">
        <v>188</v>
      </c>
      <c r="H16" t="s">
        <v>210</v>
      </c>
      <c r="I16" s="3" t="s">
        <v>79</v>
      </c>
      <c r="J16" s="3" t="s">
        <v>173</v>
      </c>
      <c r="M16" s="12" t="s">
        <v>88</v>
      </c>
      <c r="R16" s="79">
        <v>1</v>
      </c>
      <c r="S16" t="s">
        <v>210</v>
      </c>
      <c r="T16" t="s">
        <v>254</v>
      </c>
      <c r="U16" t="s">
        <v>258</v>
      </c>
      <c r="V16" t="s">
        <v>256</v>
      </c>
      <c r="W16" t="s">
        <v>446</v>
      </c>
      <c r="Z16" s="16">
        <f>D16</f>
        <v>14</v>
      </c>
      <c r="AA16" s="82" t="str">
        <f>H16</f>
        <v>Meraviglia</v>
      </c>
      <c r="AB16" t="str">
        <f>CONCATENATE("c_",LOWER(H16))</f>
        <v>c_meraviglia</v>
      </c>
      <c r="AE16" s="6">
        <v>0</v>
      </c>
      <c r="AF16" s="6">
        <v>0</v>
      </c>
      <c r="AM16" t="str">
        <f t="shared" si="0"/>
        <v>14 - Meraviglia.txt</v>
      </c>
      <c r="AN16" t="str">
        <f t="shared" si="1"/>
        <v>c_meraviglia</v>
      </c>
    </row>
    <row r="17" spans="4:40">
      <c r="D17" s="3">
        <v>15</v>
      </c>
      <c r="E17" s="6">
        <v>40</v>
      </c>
      <c r="F17" s="6">
        <v>219</v>
      </c>
      <c r="G17" s="6">
        <v>154</v>
      </c>
      <c r="H17" t="s">
        <v>211</v>
      </c>
      <c r="I17" s="3" t="s">
        <v>79</v>
      </c>
      <c r="J17" s="3" t="s">
        <v>173</v>
      </c>
      <c r="M17" s="12" t="s">
        <v>88</v>
      </c>
      <c r="R17" s="79">
        <v>1</v>
      </c>
      <c r="S17" t="s">
        <v>211</v>
      </c>
      <c r="T17" t="s">
        <v>255</v>
      </c>
      <c r="U17" t="s">
        <v>257</v>
      </c>
      <c r="V17" t="s">
        <v>259</v>
      </c>
      <c r="W17" t="s">
        <v>265</v>
      </c>
      <c r="X17" t="s">
        <v>268</v>
      </c>
      <c r="Z17" s="16">
        <f>D17</f>
        <v>15</v>
      </c>
      <c r="AA17" s="82" t="str">
        <f>H17</f>
        <v>Barlezia</v>
      </c>
      <c r="AB17" t="str">
        <f>CONCATENATE("c_",LOWER(H17))</f>
        <v>c_barlezia</v>
      </c>
      <c r="AE17" s="6">
        <v>0</v>
      </c>
      <c r="AF17" s="6">
        <v>0</v>
      </c>
      <c r="AM17" t="str">
        <f t="shared" si="0"/>
        <v>15 - Barlezia.txt</v>
      </c>
      <c r="AN17" t="str">
        <f t="shared" si="1"/>
        <v>c_barlezia</v>
      </c>
    </row>
    <row r="18" spans="4:40">
      <c r="D18" s="3">
        <v>16</v>
      </c>
      <c r="E18" s="6">
        <v>214</v>
      </c>
      <c r="F18" s="6">
        <v>199</v>
      </c>
      <c r="G18" s="6">
        <v>75</v>
      </c>
      <c r="H18" t="s">
        <v>348</v>
      </c>
      <c r="I18" s="3" t="s">
        <v>79</v>
      </c>
      <c r="J18" s="3" t="s">
        <v>173</v>
      </c>
      <c r="M18" s="12" t="s">
        <v>88</v>
      </c>
      <c r="R18" s="79">
        <v>1</v>
      </c>
      <c r="S18" t="s">
        <v>212</v>
      </c>
      <c r="T18" t="s">
        <v>261</v>
      </c>
      <c r="U18" t="s">
        <v>262</v>
      </c>
      <c r="V18" t="s">
        <v>264</v>
      </c>
      <c r="W18" t="s">
        <v>309</v>
      </c>
      <c r="Z18" s="16">
        <f>D18</f>
        <v>16</v>
      </c>
      <c r="AA18" s="82" t="str">
        <f>H18</f>
        <v>Pragetto</v>
      </c>
      <c r="AB18" t="str">
        <f>CONCATENATE("c_",LOWER(H18))</f>
        <v>c_pragetto</v>
      </c>
      <c r="AE18" s="6">
        <v>0</v>
      </c>
      <c r="AF18" s="6">
        <v>0</v>
      </c>
      <c r="AM18" t="str">
        <f t="shared" si="0"/>
        <v>16 - Pragetto.txt</v>
      </c>
      <c r="AN18" t="str">
        <f t="shared" si="1"/>
        <v>c_pragetto</v>
      </c>
    </row>
    <row r="19" spans="4:40">
      <c r="D19" s="3">
        <v>17</v>
      </c>
      <c r="E19" s="6">
        <v>89</v>
      </c>
      <c r="F19" s="6">
        <v>87</v>
      </c>
      <c r="G19" s="6">
        <v>55</v>
      </c>
      <c r="H19" t="s">
        <v>213</v>
      </c>
      <c r="I19" s="3" t="s">
        <v>79</v>
      </c>
      <c r="J19" s="3"/>
      <c r="M19" s="12" t="s">
        <v>88</v>
      </c>
      <c r="R19" s="79">
        <v>1</v>
      </c>
      <c r="S19" t="s">
        <v>213</v>
      </c>
      <c r="T19" t="s">
        <v>263</v>
      </c>
      <c r="U19" t="s">
        <v>260</v>
      </c>
      <c r="V19" t="s">
        <v>266</v>
      </c>
      <c r="W19" t="s">
        <v>448</v>
      </c>
      <c r="Z19" s="16">
        <f>D19</f>
        <v>17</v>
      </c>
      <c r="AA19" s="82" t="str">
        <f>H19</f>
        <v>Pietrina</v>
      </c>
      <c r="AB19" t="str">
        <f>CONCATENATE("c_",LOWER(H19))</f>
        <v>c_pietrina</v>
      </c>
      <c r="AE19" s="6">
        <v>0</v>
      </c>
      <c r="AF19" s="6">
        <v>0</v>
      </c>
      <c r="AM19" t="str">
        <f t="shared" si="0"/>
        <v>17 - Pietrina.txt</v>
      </c>
      <c r="AN19" t="str">
        <f t="shared" si="1"/>
        <v>c_pietrina</v>
      </c>
    </row>
    <row r="20" spans="4:40">
      <c r="D20" s="3">
        <v>18</v>
      </c>
      <c r="E20" s="6">
        <v>219</v>
      </c>
      <c r="F20" s="6">
        <v>133</v>
      </c>
      <c r="G20" s="6">
        <v>40</v>
      </c>
      <c r="H20" t="s">
        <v>349</v>
      </c>
      <c r="I20" s="3" t="s">
        <v>79</v>
      </c>
      <c r="J20" s="3"/>
      <c r="M20" s="12" t="s">
        <v>88</v>
      </c>
      <c r="R20" s="79">
        <v>1</v>
      </c>
      <c r="S20" t="s">
        <v>214</v>
      </c>
      <c r="T20" t="s">
        <v>267</v>
      </c>
      <c r="U20" t="s">
        <v>269</v>
      </c>
      <c r="V20" t="s">
        <v>270</v>
      </c>
      <c r="Z20" s="16">
        <f>D20</f>
        <v>18</v>
      </c>
      <c r="AA20" s="82" t="str">
        <f>H20</f>
        <v>Gatti</v>
      </c>
      <c r="AB20" t="str">
        <f>CONCATENATE("c_",LOWER(H20))</f>
        <v>c_gatti</v>
      </c>
      <c r="AE20" s="6">
        <v>0</v>
      </c>
      <c r="AF20" s="6">
        <v>0</v>
      </c>
      <c r="AM20" t="str">
        <f t="shared" si="0"/>
        <v>18 - Gatti.txt</v>
      </c>
      <c r="AN20" t="str">
        <f t="shared" si="1"/>
        <v>c_gatti</v>
      </c>
    </row>
    <row r="21" spans="4:40">
      <c r="D21" s="3">
        <v>19</v>
      </c>
      <c r="E21" s="6">
        <v>63</v>
      </c>
      <c r="F21" s="6">
        <v>166</v>
      </c>
      <c r="G21" s="6">
        <v>170</v>
      </c>
      <c r="H21" t="s">
        <v>215</v>
      </c>
      <c r="I21" s="3" t="s">
        <v>79</v>
      </c>
      <c r="J21" s="3"/>
      <c r="M21" s="12" t="s">
        <v>88</v>
      </c>
      <c r="R21" s="79">
        <v>1</v>
      </c>
      <c r="S21" t="s">
        <v>215</v>
      </c>
      <c r="T21" t="s">
        <v>271</v>
      </c>
      <c r="U21" t="s">
        <v>272</v>
      </c>
      <c r="V21" t="s">
        <v>273</v>
      </c>
      <c r="W21" t="s">
        <v>274</v>
      </c>
      <c r="X21" t="s">
        <v>305</v>
      </c>
      <c r="Z21" s="16">
        <f>D21</f>
        <v>19</v>
      </c>
      <c r="AA21" s="82" t="str">
        <f>H21</f>
        <v>Collionovastre</v>
      </c>
      <c r="AB21" t="str">
        <f>CONCATENATE("c_",LOWER(H21))</f>
        <v>c_collionovastre</v>
      </c>
      <c r="AE21" s="6">
        <v>0</v>
      </c>
      <c r="AF21" s="6">
        <v>0</v>
      </c>
      <c r="AM21" t="str">
        <f t="shared" si="0"/>
        <v>19 - Collionovastre.txt</v>
      </c>
      <c r="AN21" t="str">
        <f t="shared" si="1"/>
        <v>c_collionovastre</v>
      </c>
    </row>
    <row r="22" spans="4:40">
      <c r="D22" s="3">
        <v>20</v>
      </c>
      <c r="E22" s="6">
        <v>240</v>
      </c>
      <c r="F22" s="6">
        <v>236</v>
      </c>
      <c r="G22" s="6">
        <v>130</v>
      </c>
      <c r="H22" t="s">
        <v>216</v>
      </c>
      <c r="I22" s="3" t="s">
        <v>79</v>
      </c>
      <c r="M22" s="12" t="s">
        <v>88</v>
      </c>
      <c r="R22" s="79">
        <v>1</v>
      </c>
      <c r="S22" t="s">
        <v>216</v>
      </c>
      <c r="T22" t="s">
        <v>275</v>
      </c>
      <c r="U22" t="s">
        <v>284</v>
      </c>
      <c r="V22" t="s">
        <v>293</v>
      </c>
      <c r="W22" t="s">
        <v>307</v>
      </c>
      <c r="Z22" s="16">
        <f>D22</f>
        <v>20</v>
      </c>
      <c r="AA22" s="82" t="str">
        <f>H22</f>
        <v>Grandistazza</v>
      </c>
      <c r="AB22" t="str">
        <f>CONCATENATE("c_",LOWER(H22))</f>
        <v>c_grandistazza</v>
      </c>
      <c r="AE22" s="6">
        <v>0</v>
      </c>
      <c r="AF22" s="6">
        <v>0</v>
      </c>
      <c r="AM22" t="str">
        <f t="shared" si="0"/>
        <v>20 - Grandistazza.txt</v>
      </c>
      <c r="AN22" t="str">
        <f t="shared" si="1"/>
        <v>c_grandistazza</v>
      </c>
    </row>
    <row r="23" spans="4:40">
      <c r="D23" s="3">
        <v>21</v>
      </c>
      <c r="E23" s="6">
        <v>222</v>
      </c>
      <c r="F23" s="6">
        <v>248</v>
      </c>
      <c r="G23" s="6">
        <v>50</v>
      </c>
      <c r="H23" t="s">
        <v>217</v>
      </c>
      <c r="I23" s="3" t="s">
        <v>79</v>
      </c>
      <c r="M23" s="12" t="s">
        <v>88</v>
      </c>
      <c r="R23" s="79">
        <v>1</v>
      </c>
      <c r="S23" t="s">
        <v>217</v>
      </c>
      <c r="T23" t="s">
        <v>276</v>
      </c>
      <c r="U23" t="s">
        <v>285</v>
      </c>
      <c r="V23" t="s">
        <v>294</v>
      </c>
      <c r="W23" t="s">
        <v>450</v>
      </c>
      <c r="Z23" s="16">
        <f>D23</f>
        <v>21</v>
      </c>
      <c r="AA23" s="82" t="str">
        <f>H23</f>
        <v>Argillabene</v>
      </c>
      <c r="AB23" t="str">
        <f>CONCATENATE("c_",LOWER(H23))</f>
        <v>c_argillabene</v>
      </c>
      <c r="AE23" s="6">
        <v>0</v>
      </c>
      <c r="AF23" s="6">
        <v>0</v>
      </c>
      <c r="AM23" t="str">
        <f t="shared" si="0"/>
        <v>21 - Argillabene.txt</v>
      </c>
      <c r="AN23" t="str">
        <f t="shared" si="1"/>
        <v>c_argillabene</v>
      </c>
    </row>
    <row r="24" spans="4:40">
      <c r="D24" s="3">
        <v>22</v>
      </c>
      <c r="E24" s="6">
        <v>198</v>
      </c>
      <c r="F24" s="6">
        <v>135</v>
      </c>
      <c r="G24" s="6">
        <v>123</v>
      </c>
      <c r="H24" t="s">
        <v>350</v>
      </c>
      <c r="I24" s="3" t="s">
        <v>79</v>
      </c>
      <c r="M24" s="12" t="s">
        <v>88</v>
      </c>
      <c r="R24" s="79">
        <v>1</v>
      </c>
      <c r="S24" t="s">
        <v>218</v>
      </c>
      <c r="T24" t="s">
        <v>277</v>
      </c>
      <c r="U24" t="s">
        <v>286</v>
      </c>
      <c r="V24" t="s">
        <v>295</v>
      </c>
      <c r="W24" t="s">
        <v>451</v>
      </c>
      <c r="Z24" s="16">
        <f>D24</f>
        <v>22</v>
      </c>
      <c r="AA24" s="82" t="str">
        <f>H24</f>
        <v>Beltempo</v>
      </c>
      <c r="AB24" t="str">
        <f>CONCATENATE("c_",LOWER(H24))</f>
        <v>c_beltempo</v>
      </c>
      <c r="AE24" s="6">
        <v>0</v>
      </c>
      <c r="AF24" s="6">
        <v>0</v>
      </c>
      <c r="AM24" t="str">
        <f t="shared" si="0"/>
        <v>22 - Beltempo.txt</v>
      </c>
      <c r="AN24" t="str">
        <f t="shared" si="1"/>
        <v>c_beltempo</v>
      </c>
    </row>
    <row r="25" spans="4:40">
      <c r="D25" s="3">
        <v>23</v>
      </c>
      <c r="E25" s="6">
        <v>222</v>
      </c>
      <c r="F25" s="6">
        <v>120</v>
      </c>
      <c r="G25" s="6">
        <v>38</v>
      </c>
      <c r="H25" t="s">
        <v>219</v>
      </c>
      <c r="I25" s="3" t="s">
        <v>79</v>
      </c>
      <c r="M25" s="12" t="s">
        <v>88</v>
      </c>
      <c r="R25" s="79">
        <v>1</v>
      </c>
      <c r="S25" t="s">
        <v>219</v>
      </c>
      <c r="T25" t="s">
        <v>278</v>
      </c>
      <c r="U25" t="s">
        <v>287</v>
      </c>
      <c r="V25" t="s">
        <v>296</v>
      </c>
      <c r="W25" t="s">
        <v>292</v>
      </c>
      <c r="X25" t="s">
        <v>306</v>
      </c>
      <c r="Z25" s="16">
        <f>D25</f>
        <v>23</v>
      </c>
      <c r="AA25" s="82" t="str">
        <f>H25</f>
        <v>Minierdisale</v>
      </c>
      <c r="AB25" t="str">
        <f>CONCATENATE("c_",LOWER(H25))</f>
        <v>c_minierdisale</v>
      </c>
      <c r="AE25" s="6">
        <v>0</v>
      </c>
      <c r="AF25" s="6">
        <v>0</v>
      </c>
      <c r="AM25" t="str">
        <f t="shared" si="0"/>
        <v>23 - Minierdisale.txt</v>
      </c>
      <c r="AN25" t="str">
        <f t="shared" si="1"/>
        <v>c_minierdisale</v>
      </c>
    </row>
    <row r="26" spans="4:40">
      <c r="D26" s="3">
        <v>24</v>
      </c>
      <c r="E26" s="6">
        <v>108</v>
      </c>
      <c r="F26" s="6">
        <v>118</v>
      </c>
      <c r="G26" s="6">
        <v>118</v>
      </c>
      <c r="H26" t="s">
        <v>351</v>
      </c>
      <c r="I26" s="3" t="s">
        <v>79</v>
      </c>
      <c r="M26" s="12" t="s">
        <v>88</v>
      </c>
      <c r="R26" s="79">
        <v>1</v>
      </c>
      <c r="S26" t="s">
        <v>220</v>
      </c>
      <c r="T26" t="s">
        <v>279</v>
      </c>
      <c r="U26" t="s">
        <v>288</v>
      </c>
      <c r="V26" t="s">
        <v>297</v>
      </c>
      <c r="W26" t="s">
        <v>452</v>
      </c>
      <c r="Z26" s="16">
        <f>D26</f>
        <v>24</v>
      </c>
      <c r="AA26" s="82" t="str">
        <f>H26</f>
        <v>Kaduteblue</v>
      </c>
      <c r="AB26" t="str">
        <f>CONCATENATE("c_",LOWER(H26))</f>
        <v>c_kaduteblue</v>
      </c>
      <c r="AE26" s="6">
        <v>0</v>
      </c>
      <c r="AF26" s="6">
        <v>0</v>
      </c>
      <c r="AM26" t="str">
        <f t="shared" si="0"/>
        <v>24 - Kaduteblue.txt</v>
      </c>
      <c r="AN26" t="str">
        <f t="shared" si="1"/>
        <v>c_kaduteblue</v>
      </c>
    </row>
    <row r="27" spans="4:40">
      <c r="D27" s="3">
        <v>25</v>
      </c>
      <c r="E27" s="6">
        <v>20</v>
      </c>
      <c r="F27" s="6">
        <v>139</v>
      </c>
      <c r="G27" s="6">
        <v>144</v>
      </c>
      <c r="H27" t="s">
        <v>221</v>
      </c>
      <c r="I27" s="3" t="s">
        <v>79</v>
      </c>
      <c r="M27" s="12" t="s">
        <v>88</v>
      </c>
      <c r="R27" s="79">
        <v>1</v>
      </c>
      <c r="S27" t="s">
        <v>221</v>
      </c>
      <c r="T27" t="s">
        <v>280</v>
      </c>
      <c r="U27" t="s">
        <v>241</v>
      </c>
      <c r="V27" t="s">
        <v>298</v>
      </c>
      <c r="W27" t="s">
        <v>453</v>
      </c>
      <c r="Z27" s="16">
        <f>D27</f>
        <v>25</v>
      </c>
      <c r="AA27" s="82" t="str">
        <f>H27</f>
        <v>Citsini</v>
      </c>
      <c r="AB27" t="str">
        <f>CONCATENATE("c_",LOWER(H27))</f>
        <v>c_citsini</v>
      </c>
      <c r="AE27" s="6">
        <v>0</v>
      </c>
      <c r="AF27" s="6">
        <v>0</v>
      </c>
      <c r="AM27" t="str">
        <f t="shared" si="0"/>
        <v>25 - Citsini.txt</v>
      </c>
      <c r="AN27" t="str">
        <f t="shared" si="1"/>
        <v>c_citsini</v>
      </c>
    </row>
    <row r="28" spans="4:40">
      <c r="D28" s="3">
        <v>26</v>
      </c>
      <c r="E28" s="6">
        <v>46</v>
      </c>
      <c r="F28" s="6">
        <v>20</v>
      </c>
      <c r="G28" s="6">
        <v>15</v>
      </c>
      <c r="H28" t="s">
        <v>222</v>
      </c>
      <c r="I28" s="3" t="s">
        <v>79</v>
      </c>
      <c r="M28" s="12" t="s">
        <v>88</v>
      </c>
      <c r="R28" s="79">
        <v>1</v>
      </c>
      <c r="S28" t="s">
        <v>222</v>
      </c>
      <c r="T28" t="s">
        <v>281</v>
      </c>
      <c r="U28" t="s">
        <v>289</v>
      </c>
      <c r="V28" t="s">
        <v>291</v>
      </c>
      <c r="W28" t="s">
        <v>304</v>
      </c>
      <c r="Z28" s="16">
        <f>D28</f>
        <v>26</v>
      </c>
      <c r="AA28" s="82" t="str">
        <f>H28</f>
        <v>Necinta</v>
      </c>
      <c r="AB28" t="str">
        <f>CONCATENATE("c_",LOWER(H28))</f>
        <v>c_necinta</v>
      </c>
      <c r="AE28" s="6">
        <v>0</v>
      </c>
      <c r="AF28" s="6">
        <v>0</v>
      </c>
      <c r="AM28" t="str">
        <f t="shared" si="0"/>
        <v>26 - Necinta.txt</v>
      </c>
      <c r="AN28" t="str">
        <f t="shared" si="1"/>
        <v>c_necinta</v>
      </c>
    </row>
    <row r="29" spans="4:40">
      <c r="D29" s="3">
        <v>27</v>
      </c>
      <c r="E29" s="6">
        <v>215</v>
      </c>
      <c r="F29" s="6">
        <v>199</v>
      </c>
      <c r="G29" s="6">
        <v>125</v>
      </c>
      <c r="H29" t="s">
        <v>352</v>
      </c>
      <c r="I29" s="3" t="s">
        <v>79</v>
      </c>
      <c r="M29" s="12" t="s">
        <v>88</v>
      </c>
      <c r="R29" s="79">
        <v>1</v>
      </c>
      <c r="S29" t="s">
        <v>223</v>
      </c>
      <c r="T29" t="s">
        <v>282</v>
      </c>
      <c r="U29" t="s">
        <v>290</v>
      </c>
      <c r="V29" t="s">
        <v>299</v>
      </c>
      <c r="W29" t="s">
        <v>456</v>
      </c>
      <c r="Z29" s="16">
        <f>D29</f>
        <v>27</v>
      </c>
      <c r="AA29" s="82" t="str">
        <f>H29</f>
        <v>Encia</v>
      </c>
      <c r="AB29" t="str">
        <f>CONCATENATE("c_",LOWER(H29))</f>
        <v>c_encia</v>
      </c>
      <c r="AE29" s="6">
        <v>0</v>
      </c>
      <c r="AF29" s="6">
        <v>0</v>
      </c>
      <c r="AM29" t="str">
        <f t="shared" si="0"/>
        <v>27 - Encia.txt</v>
      </c>
      <c r="AN29" t="str">
        <f t="shared" si="1"/>
        <v>c_encia</v>
      </c>
    </row>
    <row r="30" spans="4:40">
      <c r="D30" s="3">
        <v>28</v>
      </c>
      <c r="E30" s="6">
        <v>198</v>
      </c>
      <c r="F30" s="6">
        <v>195</v>
      </c>
      <c r="G30" s="6">
        <v>139</v>
      </c>
      <c r="H30" t="s">
        <v>353</v>
      </c>
      <c r="I30" s="3" t="s">
        <v>79</v>
      </c>
      <c r="M30" s="12" t="s">
        <v>88</v>
      </c>
      <c r="R30" s="79">
        <v>1</v>
      </c>
      <c r="S30" t="s">
        <v>224</v>
      </c>
      <c r="T30" t="s">
        <v>283</v>
      </c>
      <c r="U30" t="s">
        <v>301</v>
      </c>
      <c r="V30" t="s">
        <v>302</v>
      </c>
      <c r="W30" t="s">
        <v>300</v>
      </c>
      <c r="X30" t="s">
        <v>303</v>
      </c>
      <c r="Y30" t="s">
        <v>308</v>
      </c>
      <c r="Z30" s="16">
        <f>D30</f>
        <v>28</v>
      </c>
      <c r="AA30" s="82" t="str">
        <f>H30</f>
        <v>Prasinfio</v>
      </c>
      <c r="AB30" t="str">
        <f>CONCATENATE("c_",LOWER(H30))</f>
        <v>c_prasinfio</v>
      </c>
      <c r="AE30" s="6">
        <v>0</v>
      </c>
      <c r="AF30" s="6">
        <v>0</v>
      </c>
      <c r="AM30" t="str">
        <f t="shared" si="0"/>
        <v>28 - Prasinfio.txt</v>
      </c>
      <c r="AN30" t="str">
        <f t="shared" si="1"/>
        <v>c_prasinfio</v>
      </c>
    </row>
    <row r="31" spans="4:40">
      <c r="D31" s="3">
        <v>29</v>
      </c>
      <c r="E31" s="6">
        <v>104</v>
      </c>
      <c r="F31" s="6">
        <v>173</v>
      </c>
      <c r="G31" s="6">
        <v>243</v>
      </c>
      <c r="H31" t="s">
        <v>312</v>
      </c>
      <c r="I31" s="3" t="s">
        <v>79</v>
      </c>
      <c r="M31" s="12" t="s">
        <v>88</v>
      </c>
      <c r="S31" t="s">
        <v>310</v>
      </c>
      <c r="T31" t="s">
        <v>311</v>
      </c>
      <c r="U31" t="s">
        <v>312</v>
      </c>
      <c r="V31" t="s">
        <v>313</v>
      </c>
      <c r="W31" t="s">
        <v>314</v>
      </c>
      <c r="X31" t="s">
        <v>315</v>
      </c>
      <c r="Z31" s="16">
        <f>D31</f>
        <v>29</v>
      </c>
      <c r="AA31" s="82" t="str">
        <f>H31</f>
        <v>Virco</v>
      </c>
      <c r="AB31" t="str">
        <f>CONCATENATE("c_",LOWER(H31))</f>
        <v>c_virco</v>
      </c>
      <c r="AM31" t="str">
        <f t="shared" si="0"/>
        <v>29 - Virco.txt</v>
      </c>
      <c r="AN31" t="str">
        <f t="shared" si="1"/>
        <v>c_virco</v>
      </c>
    </row>
    <row r="32" spans="4:40">
      <c r="D32" s="3">
        <v>30</v>
      </c>
      <c r="E32" s="6">
        <v>180</v>
      </c>
      <c r="F32" s="6">
        <v>61</v>
      </c>
      <c r="G32" s="6">
        <v>219</v>
      </c>
      <c r="H32" t="s">
        <v>316</v>
      </c>
      <c r="I32" s="3" t="s">
        <v>79</v>
      </c>
      <c r="M32" s="12" t="s">
        <v>88</v>
      </c>
      <c r="S32" t="s">
        <v>316</v>
      </c>
      <c r="T32" t="s">
        <v>361</v>
      </c>
      <c r="U32" t="s">
        <v>386</v>
      </c>
      <c r="V32" t="s">
        <v>410</v>
      </c>
      <c r="W32" t="s">
        <v>432</v>
      </c>
      <c r="Z32" s="16">
        <f>D32</f>
        <v>30</v>
      </c>
      <c r="AA32" s="82" t="str">
        <f>H32</f>
        <v>Kamaktos</v>
      </c>
      <c r="AB32" t="str">
        <f>CONCATENATE("c_",LOWER(H32))</f>
        <v>c_kamaktos</v>
      </c>
      <c r="AM32" t="str">
        <f t="shared" si="0"/>
        <v>30 - Kamaktos.txt</v>
      </c>
      <c r="AN32" t="str">
        <f t="shared" si="1"/>
        <v>c_kamaktos</v>
      </c>
    </row>
    <row r="33" spans="4:40">
      <c r="D33" s="3">
        <v>31</v>
      </c>
      <c r="E33" s="6">
        <v>170</v>
      </c>
      <c r="F33" s="6">
        <v>66</v>
      </c>
      <c r="G33" s="6">
        <v>63</v>
      </c>
      <c r="H33" t="s">
        <v>317</v>
      </c>
      <c r="I33" s="3" t="s">
        <v>79</v>
      </c>
      <c r="M33" s="12" t="s">
        <v>88</v>
      </c>
      <c r="S33" t="s">
        <v>358</v>
      </c>
      <c r="T33" t="s">
        <v>362</v>
      </c>
      <c r="U33" t="s">
        <v>387</v>
      </c>
      <c r="V33" t="s">
        <v>411</v>
      </c>
      <c r="W33" t="s">
        <v>380</v>
      </c>
      <c r="Z33" s="16">
        <f>D33</f>
        <v>31</v>
      </c>
      <c r="AA33" s="82" t="str">
        <f>H33</f>
        <v>Kozalion</v>
      </c>
      <c r="AB33" t="str">
        <f>CONCATENATE("c_",LOWER(H33))</f>
        <v>c_kozalion</v>
      </c>
      <c r="AM33" t="str">
        <f t="shared" si="0"/>
        <v>31 - Kozalion.txt</v>
      </c>
      <c r="AN33" t="str">
        <f t="shared" si="1"/>
        <v>c_kozalion</v>
      </c>
    </row>
    <row r="34" spans="4:40">
      <c r="D34" s="3">
        <v>32</v>
      </c>
      <c r="E34" s="6">
        <v>122</v>
      </c>
      <c r="F34" s="6">
        <v>78</v>
      </c>
      <c r="G34" s="6">
        <v>8</v>
      </c>
      <c r="H34" t="s">
        <v>318</v>
      </c>
      <c r="I34" s="3" t="s">
        <v>79</v>
      </c>
      <c r="M34" s="12" t="s">
        <v>88</v>
      </c>
      <c r="S34" t="s">
        <v>355</v>
      </c>
      <c r="T34" t="s">
        <v>366</v>
      </c>
      <c r="U34" t="s">
        <v>388</v>
      </c>
      <c r="V34" t="s">
        <v>412</v>
      </c>
      <c r="W34" t="s">
        <v>433</v>
      </c>
      <c r="Z34" s="16">
        <f>D34</f>
        <v>32</v>
      </c>
      <c r="AA34" s="82" t="str">
        <f>H34</f>
        <v>Pallilaia</v>
      </c>
      <c r="AB34" t="str">
        <f>CONCATENATE("c_",LOWER(H34))</f>
        <v>c_pallilaia</v>
      </c>
      <c r="AM34" t="str">
        <f t="shared" si="0"/>
        <v>32 - Pallilaia.txt</v>
      </c>
      <c r="AN34" t="str">
        <f t="shared" si="1"/>
        <v>c_pallilaia</v>
      </c>
    </row>
    <row r="35" spans="4:40">
      <c r="D35" s="3">
        <v>33</v>
      </c>
      <c r="E35" s="6">
        <v>103</v>
      </c>
      <c r="F35" s="6">
        <v>24</v>
      </c>
      <c r="G35" s="6">
        <v>129</v>
      </c>
      <c r="H35" t="s">
        <v>319</v>
      </c>
      <c r="I35" s="3" t="s">
        <v>79</v>
      </c>
      <c r="M35" s="12" t="s">
        <v>88</v>
      </c>
      <c r="S35" t="s">
        <v>319</v>
      </c>
      <c r="T35" t="s">
        <v>364</v>
      </c>
      <c r="U35" t="s">
        <v>389</v>
      </c>
      <c r="V35" t="s">
        <v>413</v>
      </c>
      <c r="W35" t="s">
        <v>434</v>
      </c>
      <c r="Z35" s="16">
        <f>D35</f>
        <v>33</v>
      </c>
      <c r="AA35" s="82" t="str">
        <f>H35</f>
        <v>Porderaele</v>
      </c>
      <c r="AB35" t="str">
        <f>CONCATENATE("c_",LOWER(H35))</f>
        <v>c_porderaele</v>
      </c>
      <c r="AM35" t="str">
        <f t="shared" si="0"/>
        <v>33 - Porderaele.txt</v>
      </c>
      <c r="AN35" t="str">
        <f t="shared" si="1"/>
        <v>c_porderaele</v>
      </c>
    </row>
    <row r="36" spans="4:40">
      <c r="D36" s="3">
        <v>34</v>
      </c>
      <c r="E36" s="6">
        <v>55</v>
      </c>
      <c r="F36" s="6">
        <v>198</v>
      </c>
      <c r="G36" s="6">
        <v>193</v>
      </c>
      <c r="H36" t="s">
        <v>320</v>
      </c>
      <c r="I36" s="3" t="s">
        <v>79</v>
      </c>
      <c r="M36" s="12" t="s">
        <v>88</v>
      </c>
      <c r="S36" t="s">
        <v>320</v>
      </c>
      <c r="T36" t="s">
        <v>367</v>
      </c>
      <c r="U36" t="s">
        <v>390</v>
      </c>
      <c r="V36" t="s">
        <v>414</v>
      </c>
      <c r="W36" t="s">
        <v>435</v>
      </c>
      <c r="X36" t="s">
        <v>465</v>
      </c>
      <c r="Z36" s="16">
        <f>D36</f>
        <v>34</v>
      </c>
      <c r="AA36" s="82" t="str">
        <f>H36</f>
        <v>Gerin</v>
      </c>
      <c r="AB36" t="str">
        <f>CONCATENATE("c_",LOWER(H36))</f>
        <v>c_gerin</v>
      </c>
      <c r="AM36" t="str">
        <f t="shared" si="0"/>
        <v>34 - Gerin.txt</v>
      </c>
      <c r="AN36" t="str">
        <f t="shared" si="1"/>
        <v>c_gerin</v>
      </c>
    </row>
    <row r="37" spans="4:40">
      <c r="D37" s="3">
        <v>35</v>
      </c>
      <c r="E37" s="6">
        <v>234</v>
      </c>
      <c r="F37" s="6">
        <v>205</v>
      </c>
      <c r="G37" s="6">
        <v>128</v>
      </c>
      <c r="H37" t="s">
        <v>321</v>
      </c>
      <c r="I37" s="3" t="s">
        <v>79</v>
      </c>
      <c r="M37" s="12" t="s">
        <v>88</v>
      </c>
      <c r="S37" t="s">
        <v>321</v>
      </c>
      <c r="T37" t="s">
        <v>368</v>
      </c>
      <c r="U37" t="s">
        <v>391</v>
      </c>
      <c r="V37" t="s">
        <v>415</v>
      </c>
      <c r="W37" t="s">
        <v>436</v>
      </c>
      <c r="Z37" s="16">
        <f>D37</f>
        <v>35</v>
      </c>
      <c r="AA37" s="82" t="str">
        <f>H37</f>
        <v>Sanredonia</v>
      </c>
      <c r="AB37" t="str">
        <f>CONCATENATE("c_",LOWER(H37))</f>
        <v>c_sanredonia</v>
      </c>
      <c r="AM37" t="str">
        <f t="shared" si="0"/>
        <v>35 - Sanredonia.txt</v>
      </c>
      <c r="AN37" t="str">
        <f t="shared" si="1"/>
        <v>c_sanredonia</v>
      </c>
    </row>
    <row r="38" spans="4:40">
      <c r="D38" s="3">
        <v>36</v>
      </c>
      <c r="E38" s="6">
        <v>161</v>
      </c>
      <c r="F38" s="6">
        <v>253</v>
      </c>
      <c r="G38" s="6">
        <v>0</v>
      </c>
      <c r="H38" t="s">
        <v>322</v>
      </c>
      <c r="I38" s="3" t="s">
        <v>79</v>
      </c>
      <c r="M38" s="12" t="s">
        <v>88</v>
      </c>
      <c r="S38" t="s">
        <v>322</v>
      </c>
      <c r="T38" t="s">
        <v>369</v>
      </c>
      <c r="U38" t="s">
        <v>392</v>
      </c>
      <c r="V38" t="s">
        <v>416</v>
      </c>
      <c r="W38" t="s">
        <v>406</v>
      </c>
      <c r="Z38" s="16">
        <f>D38</f>
        <v>36</v>
      </c>
      <c r="AA38" s="82" t="str">
        <f>H38</f>
        <v>Lilongo</v>
      </c>
      <c r="AB38" t="str">
        <f>CONCATENATE("c_",LOWER(H38))</f>
        <v>c_lilongo</v>
      </c>
      <c r="AM38" t="str">
        <f t="shared" si="0"/>
        <v>36 - Lilongo.txt</v>
      </c>
      <c r="AN38" t="str">
        <f t="shared" si="1"/>
        <v>c_lilongo</v>
      </c>
    </row>
    <row r="39" spans="4:40">
      <c r="D39" s="3">
        <v>37</v>
      </c>
      <c r="E39" s="6">
        <v>114</v>
      </c>
      <c r="F39" s="6">
        <v>140</v>
      </c>
      <c r="G39" s="6">
        <v>125</v>
      </c>
      <c r="H39" t="s">
        <v>323</v>
      </c>
      <c r="I39" s="3" t="s">
        <v>79</v>
      </c>
      <c r="M39" s="12" t="s">
        <v>88</v>
      </c>
      <c r="S39" t="s">
        <v>323</v>
      </c>
      <c r="T39" t="s">
        <v>370</v>
      </c>
      <c r="U39" t="s">
        <v>393</v>
      </c>
      <c r="V39" t="s">
        <v>417</v>
      </c>
      <c r="W39" t="s">
        <v>406</v>
      </c>
      <c r="X39" t="s">
        <v>461</v>
      </c>
      <c r="Z39" s="16">
        <f>D39</f>
        <v>37</v>
      </c>
      <c r="AA39" s="82" t="str">
        <f>H39</f>
        <v>Vacer</v>
      </c>
      <c r="AB39" t="str">
        <f>CONCATENATE("c_",LOWER(H39))</f>
        <v>c_vacer</v>
      </c>
      <c r="AM39" t="str">
        <f t="shared" si="0"/>
        <v>37 - Vacer.txt</v>
      </c>
      <c r="AN39" t="str">
        <f t="shared" si="1"/>
        <v>c_vacer</v>
      </c>
    </row>
    <row r="40" spans="4:40">
      <c r="D40" s="3">
        <v>38</v>
      </c>
      <c r="E40" s="6">
        <v>111</v>
      </c>
      <c r="F40" s="6">
        <v>190</v>
      </c>
      <c r="G40" s="6">
        <v>146</v>
      </c>
      <c r="H40" t="s">
        <v>324</v>
      </c>
      <c r="I40" s="3" t="s">
        <v>79</v>
      </c>
      <c r="M40" s="12" t="s">
        <v>88</v>
      </c>
      <c r="S40" t="s">
        <v>324</v>
      </c>
      <c r="T40" t="s">
        <v>371</v>
      </c>
      <c r="U40" t="s">
        <v>394</v>
      </c>
      <c r="V40" t="s">
        <v>418</v>
      </c>
      <c r="W40" t="s">
        <v>449</v>
      </c>
      <c r="Z40" s="16">
        <f>D40</f>
        <v>38</v>
      </c>
      <c r="AA40" s="82" t="str">
        <f>H40</f>
        <v>Valovira</v>
      </c>
      <c r="AB40" t="str">
        <f>CONCATENATE("c_",LOWER(H40))</f>
        <v>c_valovira</v>
      </c>
      <c r="AM40" t="str">
        <f t="shared" si="0"/>
        <v>38 - Valovira.txt</v>
      </c>
      <c r="AN40" t="str">
        <f t="shared" si="1"/>
        <v>c_valovira</v>
      </c>
    </row>
    <row r="41" spans="4:40">
      <c r="D41" s="3">
        <v>39</v>
      </c>
      <c r="E41" s="6">
        <v>35</v>
      </c>
      <c r="F41" s="6">
        <v>61</v>
      </c>
      <c r="G41" s="6">
        <v>46</v>
      </c>
      <c r="H41" t="s">
        <v>325</v>
      </c>
      <c r="I41" s="3" t="s">
        <v>79</v>
      </c>
      <c r="M41" s="12" t="s">
        <v>88</v>
      </c>
      <c r="S41" t="s">
        <v>360</v>
      </c>
      <c r="T41" t="s">
        <v>372</v>
      </c>
      <c r="U41" t="s">
        <v>395</v>
      </c>
      <c r="V41" t="s">
        <v>419</v>
      </c>
      <c r="W41" t="s">
        <v>454</v>
      </c>
      <c r="Z41" s="16">
        <f>D41</f>
        <v>39</v>
      </c>
      <c r="AA41" s="82" t="str">
        <f>H41</f>
        <v>Santallon</v>
      </c>
      <c r="AB41" t="str">
        <f>CONCATENATE("c_",LOWER(H41))</f>
        <v>c_santallon</v>
      </c>
      <c r="AM41" t="str">
        <f t="shared" si="0"/>
        <v>39 - Santallon.txt</v>
      </c>
      <c r="AN41" t="str">
        <f t="shared" si="1"/>
        <v>c_santallon</v>
      </c>
    </row>
    <row r="42" spans="4:40">
      <c r="D42" s="3">
        <v>40</v>
      </c>
      <c r="E42" s="6">
        <v>0</v>
      </c>
      <c r="F42" s="6">
        <v>253</v>
      </c>
      <c r="G42" s="6">
        <v>131</v>
      </c>
      <c r="H42" t="s">
        <v>326</v>
      </c>
      <c r="I42" s="3" t="s">
        <v>79</v>
      </c>
      <c r="M42" s="12" t="s">
        <v>88</v>
      </c>
      <c r="S42" t="s">
        <v>359</v>
      </c>
      <c r="T42" t="s">
        <v>373</v>
      </c>
      <c r="U42" t="s">
        <v>396</v>
      </c>
      <c r="V42" t="s">
        <v>420</v>
      </c>
      <c r="W42" t="s">
        <v>455</v>
      </c>
      <c r="X42" t="s">
        <v>467</v>
      </c>
      <c r="Z42" s="16">
        <f>D42</f>
        <v>40</v>
      </c>
      <c r="AA42" s="82" t="str">
        <f>H42</f>
        <v>Cales</v>
      </c>
      <c r="AB42" t="str">
        <f>CONCATENATE("c_",LOWER(H42))</f>
        <v>c_cales</v>
      </c>
      <c r="AM42" t="str">
        <f t="shared" si="0"/>
        <v>40 - Cales.txt</v>
      </c>
      <c r="AN42" t="str">
        <f t="shared" si="1"/>
        <v>c_cales</v>
      </c>
    </row>
    <row r="43" spans="4:40">
      <c r="D43" s="3">
        <v>41</v>
      </c>
      <c r="E43" s="6">
        <v>0</v>
      </c>
      <c r="F43" s="6">
        <v>125</v>
      </c>
      <c r="G43" s="6">
        <v>253</v>
      </c>
      <c r="H43" t="s">
        <v>327</v>
      </c>
      <c r="I43" s="3" t="s">
        <v>79</v>
      </c>
      <c r="M43" s="12" t="s">
        <v>88</v>
      </c>
      <c r="S43" t="s">
        <v>365</v>
      </c>
      <c r="T43" t="s">
        <v>374</v>
      </c>
      <c r="U43" t="s">
        <v>397</v>
      </c>
      <c r="V43" t="s">
        <v>414</v>
      </c>
      <c r="W43" t="s">
        <v>441</v>
      </c>
      <c r="X43" t="s">
        <v>466</v>
      </c>
      <c r="Z43" s="16">
        <f>D43</f>
        <v>41</v>
      </c>
      <c r="AA43" s="82" t="str">
        <f>H43</f>
        <v>Ouruna</v>
      </c>
      <c r="AB43" t="str">
        <f>CONCATENATE("c_",LOWER(H43))</f>
        <v>c_ouruna</v>
      </c>
      <c r="AM43" t="str">
        <f t="shared" si="0"/>
        <v>41 - Ouruna.txt</v>
      </c>
      <c r="AN43" t="str">
        <f t="shared" si="1"/>
        <v>c_ouruna</v>
      </c>
    </row>
    <row r="44" spans="4:40">
      <c r="D44" s="3">
        <v>42</v>
      </c>
      <c r="E44" s="6">
        <v>192</v>
      </c>
      <c r="F44" s="6">
        <v>121</v>
      </c>
      <c r="G44" s="6">
        <v>119</v>
      </c>
      <c r="H44" t="s">
        <v>337</v>
      </c>
      <c r="I44" s="3" t="s">
        <v>79</v>
      </c>
      <c r="M44" s="12" t="s">
        <v>88</v>
      </c>
      <c r="S44" t="s">
        <v>337</v>
      </c>
      <c r="T44" t="s">
        <v>375</v>
      </c>
      <c r="U44" t="s">
        <v>398</v>
      </c>
      <c r="V44" t="s">
        <v>468</v>
      </c>
      <c r="W44" t="s">
        <v>457</v>
      </c>
      <c r="X44" t="s">
        <v>462</v>
      </c>
      <c r="Z44" s="16">
        <f>D44</f>
        <v>42</v>
      </c>
      <c r="AA44" s="82" t="str">
        <f>H44</f>
        <v>Toganes</v>
      </c>
      <c r="AB44" t="str">
        <f>CONCATENATE("c_",LOWER(H44))</f>
        <v>c_toganes</v>
      </c>
      <c r="AM44" t="str">
        <f t="shared" si="0"/>
        <v>42 - Toganes.txt</v>
      </c>
      <c r="AN44" t="str">
        <f t="shared" si="1"/>
        <v>c_toganes</v>
      </c>
    </row>
    <row r="45" spans="4:40">
      <c r="D45" s="3">
        <v>43</v>
      </c>
      <c r="E45" s="6">
        <v>42</v>
      </c>
      <c r="F45" s="6">
        <v>24</v>
      </c>
      <c r="G45" s="6">
        <v>42</v>
      </c>
      <c r="H45" t="s">
        <v>338</v>
      </c>
      <c r="I45" s="3" t="s">
        <v>79</v>
      </c>
      <c r="M45" s="12" t="s">
        <v>88</v>
      </c>
      <c r="S45" t="s">
        <v>338</v>
      </c>
      <c r="T45" t="s">
        <v>376</v>
      </c>
      <c r="U45" t="s">
        <v>399</v>
      </c>
      <c r="V45" t="s">
        <v>421</v>
      </c>
      <c r="W45" t="s">
        <v>458</v>
      </c>
      <c r="Z45" s="16">
        <f>D45</f>
        <v>43</v>
      </c>
      <c r="AA45" s="82" t="str">
        <f>H45</f>
        <v>Mules</v>
      </c>
      <c r="AB45" t="str">
        <f>CONCATENATE("c_",LOWER(H45))</f>
        <v>c_mules</v>
      </c>
      <c r="AM45" t="str">
        <f t="shared" si="0"/>
        <v>43 - Mules.txt</v>
      </c>
      <c r="AN45" t="str">
        <f t="shared" si="1"/>
        <v>c_mules</v>
      </c>
    </row>
    <row r="46" spans="4:40">
      <c r="D46" s="3">
        <v>44</v>
      </c>
      <c r="E46" s="6">
        <v>14</v>
      </c>
      <c r="F46" s="6">
        <v>110</v>
      </c>
      <c r="G46" s="6">
        <v>12</v>
      </c>
      <c r="H46" t="s">
        <v>354</v>
      </c>
      <c r="I46" s="3" t="s">
        <v>79</v>
      </c>
      <c r="M46" s="12" t="s">
        <v>88</v>
      </c>
      <c r="S46" t="s">
        <v>357</v>
      </c>
      <c r="T46" t="s">
        <v>377</v>
      </c>
      <c r="U46" t="s">
        <v>400</v>
      </c>
      <c r="V46" t="s">
        <v>422</v>
      </c>
      <c r="W46" t="s">
        <v>410</v>
      </c>
      <c r="Z46" s="16">
        <f>D46</f>
        <v>44</v>
      </c>
      <c r="AA46" s="82" t="str">
        <f>H46</f>
        <v>Pietra</v>
      </c>
      <c r="AB46" t="str">
        <f>CONCATENATE("c_",LOWER(H46))</f>
        <v>c_pietra</v>
      </c>
      <c r="AM46" t="str">
        <f t="shared" si="0"/>
        <v>44 - Pietra.txt</v>
      </c>
      <c r="AN46" t="str">
        <f t="shared" si="1"/>
        <v>c_pietra</v>
      </c>
    </row>
    <row r="47" spans="4:40">
      <c r="D47" s="3">
        <v>45</v>
      </c>
      <c r="E47" s="6">
        <v>139</v>
      </c>
      <c r="F47" s="6">
        <v>168</v>
      </c>
      <c r="G47" s="6">
        <v>198</v>
      </c>
      <c r="H47" t="s">
        <v>328</v>
      </c>
      <c r="I47" s="3" t="s">
        <v>79</v>
      </c>
      <c r="M47" s="12" t="s">
        <v>88</v>
      </c>
      <c r="S47" t="s">
        <v>328</v>
      </c>
      <c r="T47" t="s">
        <v>371</v>
      </c>
      <c r="U47" t="s">
        <v>401</v>
      </c>
      <c r="V47" t="s">
        <v>423</v>
      </c>
      <c r="W47" t="s">
        <v>445</v>
      </c>
      <c r="X47" t="s">
        <v>241</v>
      </c>
      <c r="Z47" s="16">
        <f>D47</f>
        <v>45</v>
      </c>
      <c r="AA47" s="82" t="str">
        <f>H47</f>
        <v>Draka</v>
      </c>
      <c r="AB47" t="str">
        <f>CONCATENATE("c_",LOWER(H47))</f>
        <v>c_draka</v>
      </c>
      <c r="AM47" t="str">
        <f t="shared" si="0"/>
        <v>45 - Draka.txt</v>
      </c>
      <c r="AN47" t="str">
        <f t="shared" si="1"/>
        <v>c_draka</v>
      </c>
    </row>
    <row r="48" spans="4:40">
      <c r="D48" s="3">
        <v>46</v>
      </c>
      <c r="E48" s="6">
        <v>150</v>
      </c>
      <c r="F48" s="6">
        <v>255</v>
      </c>
      <c r="G48" s="6">
        <v>93</v>
      </c>
      <c r="H48" t="s">
        <v>329</v>
      </c>
      <c r="I48" s="3" t="s">
        <v>79</v>
      </c>
      <c r="M48" s="12" t="s">
        <v>88</v>
      </c>
      <c r="S48" t="s">
        <v>329</v>
      </c>
      <c r="T48" t="s">
        <v>378</v>
      </c>
      <c r="U48" t="s">
        <v>402</v>
      </c>
      <c r="V48" t="s">
        <v>424</v>
      </c>
      <c r="W48" t="s">
        <v>459</v>
      </c>
      <c r="Z48" s="16">
        <f>D48</f>
        <v>46</v>
      </c>
      <c r="AA48" s="82" t="str">
        <f>H48</f>
        <v>Mytiftherio</v>
      </c>
      <c r="AB48" t="str">
        <f>CONCATENATE("c_",LOWER(H48))</f>
        <v>c_mytiftherio</v>
      </c>
      <c r="AM48" t="str">
        <f t="shared" si="0"/>
        <v>46 - Mytiftherio.txt</v>
      </c>
      <c r="AN48" t="str">
        <f t="shared" si="1"/>
        <v>c_mytiftherio</v>
      </c>
    </row>
    <row r="49" spans="4:40">
      <c r="D49" s="3">
        <v>47</v>
      </c>
      <c r="E49" s="6">
        <v>247</v>
      </c>
      <c r="F49" s="6">
        <v>211</v>
      </c>
      <c r="G49" s="6">
        <v>69</v>
      </c>
      <c r="H49" t="s">
        <v>330</v>
      </c>
      <c r="I49" s="3" t="s">
        <v>79</v>
      </c>
      <c r="M49" s="12" t="s">
        <v>88</v>
      </c>
      <c r="S49" t="s">
        <v>330</v>
      </c>
      <c r="T49" t="s">
        <v>379</v>
      </c>
      <c r="U49" t="s">
        <v>403</v>
      </c>
      <c r="V49" t="s">
        <v>425</v>
      </c>
      <c r="W49" t="s">
        <v>437</v>
      </c>
      <c r="X49" t="s">
        <v>464</v>
      </c>
      <c r="Z49" s="16">
        <f>D49</f>
        <v>47</v>
      </c>
      <c r="AA49" s="82" t="str">
        <f>H49</f>
        <v>Stalcis</v>
      </c>
      <c r="AB49" t="str">
        <f>CONCATENATE("c_",LOWER(H49))</f>
        <v>c_stalcis</v>
      </c>
      <c r="AM49" t="str">
        <f t="shared" si="0"/>
        <v>47 - Stalcis.txt</v>
      </c>
      <c r="AN49" t="str">
        <f t="shared" si="1"/>
        <v>c_stalcis</v>
      </c>
    </row>
    <row r="50" spans="4:40">
      <c r="D50" s="3">
        <v>48</v>
      </c>
      <c r="E50" s="6">
        <v>36</v>
      </c>
      <c r="F50" s="6">
        <v>232</v>
      </c>
      <c r="G50" s="6">
        <v>73</v>
      </c>
      <c r="H50" t="s">
        <v>331</v>
      </c>
      <c r="I50" s="3" t="s">
        <v>79</v>
      </c>
      <c r="M50" s="12" t="s">
        <v>88</v>
      </c>
      <c r="S50" t="s">
        <v>331</v>
      </c>
      <c r="T50" t="s">
        <v>380</v>
      </c>
      <c r="U50" t="s">
        <v>404</v>
      </c>
      <c r="V50" t="s">
        <v>426</v>
      </c>
      <c r="W50" t="s">
        <v>438</v>
      </c>
      <c r="Z50" s="16">
        <f>D50</f>
        <v>48</v>
      </c>
      <c r="AA50" s="82" t="str">
        <f>H50</f>
        <v>Vavigo</v>
      </c>
      <c r="AB50" t="str">
        <f>CONCATENATE("c_",LOWER(H50))</f>
        <v>c_vavigo</v>
      </c>
      <c r="AM50" t="str">
        <f t="shared" si="0"/>
        <v>48 - Vavigo.txt</v>
      </c>
      <c r="AN50" t="str">
        <f t="shared" si="1"/>
        <v>c_vavigo</v>
      </c>
    </row>
    <row r="51" spans="4:40">
      <c r="D51" s="3">
        <v>49</v>
      </c>
      <c r="E51" s="6">
        <v>138</v>
      </c>
      <c r="F51" s="6">
        <v>138</v>
      </c>
      <c r="G51" s="6">
        <v>103</v>
      </c>
      <c r="H51" t="s">
        <v>332</v>
      </c>
      <c r="I51" s="3" t="s">
        <v>79</v>
      </c>
      <c r="M51" s="12" t="s">
        <v>88</v>
      </c>
      <c r="S51" t="s">
        <v>363</v>
      </c>
      <c r="T51" t="s">
        <v>381</v>
      </c>
      <c r="U51" t="s">
        <v>405</v>
      </c>
      <c r="V51" t="s">
        <v>427</v>
      </c>
      <c r="W51" t="s">
        <v>439</v>
      </c>
      <c r="Z51" s="16">
        <f>D51</f>
        <v>49</v>
      </c>
      <c r="AA51" s="82" t="str">
        <f>H51</f>
        <v>Sassassina</v>
      </c>
      <c r="AB51" t="str">
        <f>CONCATENATE("c_",LOWER(H51))</f>
        <v>c_sassassina</v>
      </c>
      <c r="AM51" t="str">
        <f t="shared" si="0"/>
        <v>49 - Sassassina.txt</v>
      </c>
      <c r="AN51" t="str">
        <f t="shared" si="1"/>
        <v>c_sassassina</v>
      </c>
    </row>
    <row r="52" spans="4:40">
      <c r="D52" s="3">
        <v>50</v>
      </c>
      <c r="E52" s="6">
        <v>235</v>
      </c>
      <c r="F52" s="6">
        <v>232</v>
      </c>
      <c r="G52" s="6">
        <v>18</v>
      </c>
      <c r="H52" t="s">
        <v>333</v>
      </c>
      <c r="I52" s="3" t="s">
        <v>79</v>
      </c>
      <c r="M52" s="12" t="s">
        <v>88</v>
      </c>
      <c r="S52" t="s">
        <v>333</v>
      </c>
      <c r="T52" t="s">
        <v>382</v>
      </c>
      <c r="U52" t="s">
        <v>406</v>
      </c>
      <c r="V52" t="s">
        <v>428</v>
      </c>
      <c r="W52" t="s">
        <v>440</v>
      </c>
      <c r="X52" t="s">
        <v>406</v>
      </c>
      <c r="Z52" s="16">
        <f>D52</f>
        <v>50</v>
      </c>
      <c r="AA52" s="82" t="str">
        <f>H52</f>
        <v>Picersala</v>
      </c>
      <c r="AB52" t="str">
        <f>CONCATENATE("c_",LOWER(H52))</f>
        <v>c_picersala</v>
      </c>
      <c r="AM52" t="str">
        <f t="shared" si="0"/>
        <v>50 - Picersala.txt</v>
      </c>
      <c r="AN52" t="str">
        <f t="shared" si="1"/>
        <v>c_picersala</v>
      </c>
    </row>
    <row r="53" spans="4:40">
      <c r="D53" s="3">
        <v>51</v>
      </c>
      <c r="E53" s="6">
        <v>6</v>
      </c>
      <c r="F53" s="6">
        <v>32</v>
      </c>
      <c r="G53" s="6">
        <v>145</v>
      </c>
      <c r="H53" t="s">
        <v>334</v>
      </c>
      <c r="I53" s="3" t="s">
        <v>79</v>
      </c>
      <c r="M53" s="12" t="s">
        <v>88</v>
      </c>
      <c r="S53" t="s">
        <v>334</v>
      </c>
      <c r="T53" t="s">
        <v>383</v>
      </c>
      <c r="U53" t="s">
        <v>407</v>
      </c>
      <c r="V53" t="s">
        <v>429</v>
      </c>
      <c r="W53" t="s">
        <v>369</v>
      </c>
      <c r="Z53" s="16">
        <f>D53</f>
        <v>51</v>
      </c>
      <c r="AA53" s="82" t="str">
        <f>H53</f>
        <v>Ririm</v>
      </c>
      <c r="AB53" t="str">
        <f>CONCATENATE("c_",LOWER(H53))</f>
        <v>c_ririm</v>
      </c>
      <c r="AM53" t="str">
        <f t="shared" si="0"/>
        <v>51 - Ririm.txt</v>
      </c>
      <c r="AN53" t="str">
        <f t="shared" si="1"/>
        <v>c_ririm</v>
      </c>
    </row>
    <row r="54" spans="4:40">
      <c r="D54" s="3">
        <v>52</v>
      </c>
      <c r="E54" s="6">
        <v>246</v>
      </c>
      <c r="F54" s="6">
        <v>41</v>
      </c>
      <c r="G54" s="6">
        <v>41</v>
      </c>
      <c r="H54" t="s">
        <v>335</v>
      </c>
      <c r="I54" s="3" t="s">
        <v>79</v>
      </c>
      <c r="M54" s="12" t="s">
        <v>88</v>
      </c>
      <c r="S54" t="s">
        <v>335</v>
      </c>
      <c r="T54" t="s">
        <v>384</v>
      </c>
      <c r="U54" t="s">
        <v>408</v>
      </c>
      <c r="V54" t="s">
        <v>430</v>
      </c>
      <c r="W54" t="s">
        <v>460</v>
      </c>
      <c r="Z54" s="16">
        <f>D54</f>
        <v>52</v>
      </c>
      <c r="AA54" s="82" t="str">
        <f>H54</f>
        <v>Valpalos</v>
      </c>
      <c r="AB54" t="str">
        <f>CONCATENATE("c_",LOWER(H54))</f>
        <v>c_valpalos</v>
      </c>
      <c r="AM54" t="str">
        <f t="shared" si="0"/>
        <v>52 - Valpalos.txt</v>
      </c>
      <c r="AN54" t="str">
        <f t="shared" si="1"/>
        <v>c_valpalos</v>
      </c>
    </row>
    <row r="55" spans="4:40">
      <c r="D55" s="3">
        <v>53</v>
      </c>
      <c r="E55" s="6">
        <v>12</v>
      </c>
      <c r="F55" s="6">
        <v>62</v>
      </c>
      <c r="G55" s="6">
        <v>23</v>
      </c>
      <c r="H55" t="s">
        <v>336</v>
      </c>
      <c r="I55" s="3" t="s">
        <v>79</v>
      </c>
      <c r="M55" s="12" t="s">
        <v>88</v>
      </c>
      <c r="S55" t="s">
        <v>356</v>
      </c>
      <c r="T55" t="s">
        <v>385</v>
      </c>
      <c r="U55" t="s">
        <v>409</v>
      </c>
      <c r="V55" t="s">
        <v>431</v>
      </c>
      <c r="W55" t="s">
        <v>442</v>
      </c>
      <c r="X55" t="s">
        <v>463</v>
      </c>
      <c r="Z55" s="16">
        <f>D55</f>
        <v>53</v>
      </c>
      <c r="AA55" s="82" t="str">
        <f>H55</f>
        <v>Gafaja</v>
      </c>
      <c r="AB55" t="str">
        <f>CONCATENATE("c_",LOWER(H55))</f>
        <v>c_gafaja</v>
      </c>
      <c r="AM55" t="str">
        <f t="shared" si="0"/>
        <v>53 - Gafaja.txt</v>
      </c>
      <c r="AN55" t="str">
        <f t="shared" si="1"/>
        <v>c_gafaja</v>
      </c>
    </row>
    <row r="56" spans="4:40">
      <c r="D56" s="3"/>
      <c r="Z56" s="16">
        <f>D56</f>
        <v>0</v>
      </c>
      <c r="AA56" s="82">
        <f>H56</f>
        <v>0</v>
      </c>
      <c r="AB56" t="str">
        <f>CONCATENATE("c_",LOWER(H56))</f>
        <v>c_</v>
      </c>
      <c r="AM56" t="str">
        <f t="shared" si="0"/>
        <v>0 - 0.txt</v>
      </c>
      <c r="AN56" t="str">
        <f t="shared" si="1"/>
        <v>c_</v>
      </c>
    </row>
    <row r="57" spans="4:40">
      <c r="D57" s="3"/>
      <c r="Z57" s="16">
        <f>D57</f>
        <v>0</v>
      </c>
      <c r="AA57" s="82">
        <f>H57</f>
        <v>0</v>
      </c>
      <c r="AB57" t="str">
        <f>CONCATENATE("c_",LOWER(H57))</f>
        <v>c_</v>
      </c>
      <c r="AM57" t="str">
        <f t="shared" si="0"/>
        <v>0 - 0.txt</v>
      </c>
      <c r="AN57" t="str">
        <f t="shared" si="1"/>
        <v>c_</v>
      </c>
    </row>
    <row r="58" spans="4:40">
      <c r="D58" s="3"/>
      <c r="Z58" s="16">
        <f>D58</f>
        <v>0</v>
      </c>
      <c r="AA58" s="82">
        <f>H58</f>
        <v>0</v>
      </c>
      <c r="AB58" t="str">
        <f>CONCATENATE("c_",LOWER(H58))</f>
        <v>c_</v>
      </c>
      <c r="AM58" t="str">
        <f t="shared" si="0"/>
        <v>0 - 0.txt</v>
      </c>
      <c r="AN58" t="str">
        <f t="shared" si="1"/>
        <v>c_</v>
      </c>
    </row>
    <row r="59" spans="4:40">
      <c r="D59" s="3"/>
      <c r="Z59" s="16">
        <f>D59</f>
        <v>0</v>
      </c>
      <c r="AA59" s="82">
        <f>H59</f>
        <v>0</v>
      </c>
      <c r="AB59" t="str">
        <f>CONCATENATE("c_",LOWER(H59))</f>
        <v>c_</v>
      </c>
      <c r="AM59" t="str">
        <f t="shared" si="0"/>
        <v>0 - 0.txt</v>
      </c>
      <c r="AN59" t="str">
        <f t="shared" si="1"/>
        <v>c_</v>
      </c>
    </row>
    <row r="60" spans="4:40">
      <c r="D60" s="3"/>
      <c r="Z60" s="16">
        <f>D60</f>
        <v>0</v>
      </c>
      <c r="AA60" s="82">
        <f>H60</f>
        <v>0</v>
      </c>
      <c r="AB60" t="str">
        <f>CONCATENATE("c_",LOWER(H60))</f>
        <v>c_</v>
      </c>
      <c r="AM60" t="str">
        <f t="shared" si="0"/>
        <v>0 - 0.txt</v>
      </c>
      <c r="AN60" t="str">
        <f t="shared" si="1"/>
        <v>c_</v>
      </c>
    </row>
    <row r="61" spans="4:40">
      <c r="D61" s="3"/>
      <c r="Z61" s="16">
        <f>D61</f>
        <v>0</v>
      </c>
      <c r="AA61" s="82">
        <f>H61</f>
        <v>0</v>
      </c>
      <c r="AB61" t="str">
        <f>CONCATENATE("c_",LOWER(H61))</f>
        <v>c_</v>
      </c>
      <c r="AM61" t="str">
        <f t="shared" si="0"/>
        <v>0 - 0.txt</v>
      </c>
      <c r="AN61" t="str">
        <f t="shared" si="1"/>
        <v>c_</v>
      </c>
    </row>
    <row r="62" spans="4:40">
      <c r="D62" s="3"/>
      <c r="Z62" s="16">
        <f>D62</f>
        <v>0</v>
      </c>
      <c r="AA62" s="82">
        <f>H62</f>
        <v>0</v>
      </c>
      <c r="AB62" t="str">
        <f>CONCATENATE("c_",LOWER(H62))</f>
        <v>c_</v>
      </c>
      <c r="AM62" t="str">
        <f t="shared" si="0"/>
        <v>0 - 0.txt</v>
      </c>
      <c r="AN62" t="str">
        <f t="shared" si="1"/>
        <v>c_</v>
      </c>
    </row>
    <row r="63" spans="4:40">
      <c r="D63" s="3"/>
      <c r="Z63" s="16">
        <f>D63</f>
        <v>0</v>
      </c>
      <c r="AA63" s="82">
        <f>H63</f>
        <v>0</v>
      </c>
      <c r="AB63" t="str">
        <f>CONCATENATE("c_",LOWER(H63))</f>
        <v>c_</v>
      </c>
      <c r="AM63" t="str">
        <f t="shared" si="0"/>
        <v>0 - 0.txt</v>
      </c>
      <c r="AN63" t="str">
        <f t="shared" si="1"/>
        <v>c_</v>
      </c>
    </row>
    <row r="64" spans="4:40">
      <c r="D64" s="3"/>
      <c r="Z64" s="16">
        <f>D64</f>
        <v>0</v>
      </c>
      <c r="AA64" s="82">
        <f>H64</f>
        <v>0</v>
      </c>
      <c r="AB64" t="str">
        <f>CONCATENATE("c_",LOWER(H64))</f>
        <v>c_</v>
      </c>
      <c r="AM64" t="str">
        <f t="shared" si="0"/>
        <v>0 - 0.txt</v>
      </c>
      <c r="AN64" t="str">
        <f t="shared" si="1"/>
        <v>c_</v>
      </c>
    </row>
    <row r="65" spans="4:40">
      <c r="D65" s="3"/>
      <c r="Z65" s="16">
        <f>D65</f>
        <v>0</v>
      </c>
      <c r="AA65" s="82">
        <f>H65</f>
        <v>0</v>
      </c>
      <c r="AB65" t="str">
        <f>CONCATENATE("c_",LOWER(H65))</f>
        <v>c_</v>
      </c>
      <c r="AM65" t="str">
        <f t="shared" si="0"/>
        <v>0 - 0.txt</v>
      </c>
      <c r="AN65" t="str">
        <f t="shared" si="1"/>
        <v>c_</v>
      </c>
    </row>
    <row r="66" spans="4:40">
      <c r="D66" s="3"/>
      <c r="Z66" s="16">
        <f>D66</f>
        <v>0</v>
      </c>
      <c r="AA66" s="82">
        <f>H66</f>
        <v>0</v>
      </c>
      <c r="AB66" t="str">
        <f>CONCATENATE("c_",LOWER(H66))</f>
        <v>c_</v>
      </c>
      <c r="AM66" t="str">
        <f t="shared" si="0"/>
        <v>0 - 0.txt</v>
      </c>
      <c r="AN66" t="str">
        <f t="shared" si="1"/>
        <v>c_</v>
      </c>
    </row>
    <row r="67" spans="4:40">
      <c r="D67" s="3"/>
      <c r="Z67" s="16">
        <f>D67</f>
        <v>0</v>
      </c>
      <c r="AA67" s="82">
        <f>H67</f>
        <v>0</v>
      </c>
      <c r="AB67" t="str">
        <f>CONCATENATE("c_",LOWER(H67))</f>
        <v>c_</v>
      </c>
      <c r="AM67" t="str">
        <f t="shared" ref="AM67:AM130" si="2">CONCATENATE(Z67," - ",AA67,".txt")</f>
        <v>0 - 0.txt</v>
      </c>
      <c r="AN67" t="str">
        <f t="shared" si="1"/>
        <v>c_</v>
      </c>
    </row>
    <row r="68" spans="4:40">
      <c r="D68" s="3"/>
      <c r="Z68" s="16">
        <f>D68</f>
        <v>0</v>
      </c>
      <c r="AA68" s="82">
        <f>H68</f>
        <v>0</v>
      </c>
      <c r="AB68" t="str">
        <f>CONCATENATE("c_",LOWER(H68))</f>
        <v>c_</v>
      </c>
      <c r="AM68" t="str">
        <f t="shared" si="2"/>
        <v>0 - 0.txt</v>
      </c>
      <c r="AN68" t="str">
        <f t="shared" ref="AN68:AN131" si="3">AB68</f>
        <v>c_</v>
      </c>
    </row>
    <row r="69" spans="4:40">
      <c r="D69" s="3"/>
      <c r="Z69" s="16">
        <f>D69</f>
        <v>0</v>
      </c>
      <c r="AA69" s="82">
        <f>H69</f>
        <v>0</v>
      </c>
      <c r="AB69" t="str">
        <f>CONCATENATE("c_",LOWER(H69))</f>
        <v>c_</v>
      </c>
      <c r="AM69" t="str">
        <f t="shared" si="2"/>
        <v>0 - 0.txt</v>
      </c>
      <c r="AN69" t="str">
        <f t="shared" si="3"/>
        <v>c_</v>
      </c>
    </row>
    <row r="70" spans="4:40">
      <c r="D70" s="3"/>
      <c r="Z70" s="16">
        <f>D70</f>
        <v>0</v>
      </c>
      <c r="AA70" s="82">
        <f>H70</f>
        <v>0</v>
      </c>
      <c r="AB70" t="str">
        <f>CONCATENATE("c_",LOWER(H70))</f>
        <v>c_</v>
      </c>
      <c r="AM70" t="str">
        <f t="shared" si="2"/>
        <v>0 - 0.txt</v>
      </c>
      <c r="AN70" t="str">
        <f t="shared" si="3"/>
        <v>c_</v>
      </c>
    </row>
    <row r="71" spans="4:40">
      <c r="D71" s="3"/>
      <c r="Z71" s="16">
        <f>D71</f>
        <v>0</v>
      </c>
      <c r="AA71" s="82">
        <f>H71</f>
        <v>0</v>
      </c>
      <c r="AB71" t="str">
        <f>CONCATENATE("c_",LOWER(H71))</f>
        <v>c_</v>
      </c>
      <c r="AM71" t="str">
        <f t="shared" si="2"/>
        <v>0 - 0.txt</v>
      </c>
      <c r="AN71" t="str">
        <f t="shared" si="3"/>
        <v>c_</v>
      </c>
    </row>
    <row r="72" spans="4:40">
      <c r="D72" s="3"/>
      <c r="Z72" s="16">
        <f>D72</f>
        <v>0</v>
      </c>
      <c r="AA72" s="82">
        <f>H72</f>
        <v>0</v>
      </c>
      <c r="AB72" t="str">
        <f>CONCATENATE("c_",LOWER(H72))</f>
        <v>c_</v>
      </c>
      <c r="AM72" t="str">
        <f t="shared" si="2"/>
        <v>0 - 0.txt</v>
      </c>
      <c r="AN72" t="str">
        <f t="shared" si="3"/>
        <v>c_</v>
      </c>
    </row>
    <row r="73" spans="4:40">
      <c r="D73" s="3"/>
      <c r="Z73" s="16">
        <f>D73</f>
        <v>0</v>
      </c>
      <c r="AA73" s="82">
        <f>H73</f>
        <v>0</v>
      </c>
      <c r="AB73" t="str">
        <f>CONCATENATE("c_",LOWER(H73))</f>
        <v>c_</v>
      </c>
      <c r="AM73" t="str">
        <f t="shared" si="2"/>
        <v>0 - 0.txt</v>
      </c>
      <c r="AN73" t="str">
        <f t="shared" si="3"/>
        <v>c_</v>
      </c>
    </row>
    <row r="74" spans="4:40">
      <c r="D74" s="3"/>
      <c r="Z74" s="16">
        <f>D74</f>
        <v>0</v>
      </c>
      <c r="AA74" s="82">
        <f>H74</f>
        <v>0</v>
      </c>
      <c r="AB74" t="str">
        <f>CONCATENATE("c_",LOWER(H74))</f>
        <v>c_</v>
      </c>
      <c r="AM74" t="str">
        <f t="shared" si="2"/>
        <v>0 - 0.txt</v>
      </c>
      <c r="AN74" t="str">
        <f t="shared" si="3"/>
        <v>c_</v>
      </c>
    </row>
    <row r="75" spans="4:40">
      <c r="D75" s="3"/>
      <c r="Z75" s="16">
        <f>D75</f>
        <v>0</v>
      </c>
      <c r="AA75" s="82">
        <f>H75</f>
        <v>0</v>
      </c>
      <c r="AB75" t="str">
        <f>CONCATENATE("c_",LOWER(H75))</f>
        <v>c_</v>
      </c>
      <c r="AM75" t="str">
        <f t="shared" si="2"/>
        <v>0 - 0.txt</v>
      </c>
      <c r="AN75" t="str">
        <f t="shared" si="3"/>
        <v>c_</v>
      </c>
    </row>
    <row r="76" spans="4:40">
      <c r="D76" s="3"/>
      <c r="Z76" s="16">
        <f>D76</f>
        <v>0</v>
      </c>
      <c r="AA76" s="82">
        <f>H76</f>
        <v>0</v>
      </c>
      <c r="AB76" t="str">
        <f>CONCATENATE("c_",LOWER(H76))</f>
        <v>c_</v>
      </c>
      <c r="AM76" t="str">
        <f t="shared" si="2"/>
        <v>0 - 0.txt</v>
      </c>
      <c r="AN76" t="str">
        <f t="shared" si="3"/>
        <v>c_</v>
      </c>
    </row>
    <row r="77" spans="4:40">
      <c r="D77" s="3"/>
      <c r="Z77" s="16">
        <f>D77</f>
        <v>0</v>
      </c>
      <c r="AA77" s="82">
        <f>H77</f>
        <v>0</v>
      </c>
      <c r="AB77" t="str">
        <f>CONCATENATE("c_",LOWER(H77))</f>
        <v>c_</v>
      </c>
      <c r="AM77" t="str">
        <f t="shared" si="2"/>
        <v>0 - 0.txt</v>
      </c>
      <c r="AN77" t="str">
        <f t="shared" si="3"/>
        <v>c_</v>
      </c>
    </row>
    <row r="78" spans="4:40">
      <c r="D78" s="3"/>
      <c r="Z78" s="16">
        <f>D78</f>
        <v>0</v>
      </c>
      <c r="AA78" s="82">
        <f>H78</f>
        <v>0</v>
      </c>
      <c r="AB78" t="str">
        <f>CONCATENATE("c_",LOWER(H78))</f>
        <v>c_</v>
      </c>
      <c r="AM78" t="str">
        <f t="shared" si="2"/>
        <v>0 - 0.txt</v>
      </c>
      <c r="AN78" t="str">
        <f t="shared" si="3"/>
        <v>c_</v>
      </c>
    </row>
    <row r="79" spans="4:40">
      <c r="D79" s="3"/>
      <c r="Z79" s="16">
        <f>D79</f>
        <v>0</v>
      </c>
      <c r="AA79" s="82">
        <f>H79</f>
        <v>0</v>
      </c>
      <c r="AB79" t="str">
        <f>CONCATENATE("c_",LOWER(H79))</f>
        <v>c_</v>
      </c>
      <c r="AM79" t="str">
        <f t="shared" si="2"/>
        <v>0 - 0.txt</v>
      </c>
      <c r="AN79" t="str">
        <f t="shared" si="3"/>
        <v>c_</v>
      </c>
    </row>
    <row r="80" spans="4:40">
      <c r="D80" s="3"/>
      <c r="Z80" s="16">
        <f>D80</f>
        <v>0</v>
      </c>
      <c r="AA80" s="82">
        <f>H80</f>
        <v>0</v>
      </c>
      <c r="AB80" t="str">
        <f>CONCATENATE("c_",LOWER(H80))</f>
        <v>c_</v>
      </c>
      <c r="AM80" t="str">
        <f t="shared" si="2"/>
        <v>0 - 0.txt</v>
      </c>
      <c r="AN80" t="str">
        <f t="shared" si="3"/>
        <v>c_</v>
      </c>
    </row>
    <row r="81" spans="4:40">
      <c r="D81" s="3"/>
      <c r="Z81" s="16">
        <f>D81</f>
        <v>0</v>
      </c>
      <c r="AA81" s="82">
        <f>H81</f>
        <v>0</v>
      </c>
      <c r="AB81" t="str">
        <f>CONCATENATE("c_",LOWER(H81))</f>
        <v>c_</v>
      </c>
      <c r="AM81" t="str">
        <f t="shared" si="2"/>
        <v>0 - 0.txt</v>
      </c>
      <c r="AN81" t="str">
        <f t="shared" si="3"/>
        <v>c_</v>
      </c>
    </row>
    <row r="82" spans="4:40">
      <c r="D82" s="3"/>
      <c r="Z82" s="16">
        <f>D82</f>
        <v>0</v>
      </c>
      <c r="AA82" s="82">
        <f>H82</f>
        <v>0</v>
      </c>
      <c r="AB82" t="str">
        <f>CONCATENATE("c_",LOWER(H82))</f>
        <v>c_</v>
      </c>
      <c r="AM82" t="str">
        <f t="shared" si="2"/>
        <v>0 - 0.txt</v>
      </c>
      <c r="AN82" t="str">
        <f t="shared" si="3"/>
        <v>c_</v>
      </c>
    </row>
    <row r="83" spans="4:40">
      <c r="D83" s="3"/>
      <c r="Z83" s="16">
        <f>D83</f>
        <v>0</v>
      </c>
      <c r="AA83" s="82">
        <f>H83</f>
        <v>0</v>
      </c>
      <c r="AB83" t="str">
        <f>CONCATENATE("c_",LOWER(H83))</f>
        <v>c_</v>
      </c>
      <c r="AM83" t="str">
        <f t="shared" si="2"/>
        <v>0 - 0.txt</v>
      </c>
      <c r="AN83" t="str">
        <f t="shared" si="3"/>
        <v>c_</v>
      </c>
    </row>
    <row r="84" spans="4:40">
      <c r="D84" s="3"/>
      <c r="Z84" s="16">
        <f>D84</f>
        <v>0</v>
      </c>
      <c r="AA84" s="82">
        <f>H84</f>
        <v>0</v>
      </c>
      <c r="AB84" t="str">
        <f>CONCATENATE("c_",LOWER(H84))</f>
        <v>c_</v>
      </c>
      <c r="AM84" t="str">
        <f t="shared" si="2"/>
        <v>0 - 0.txt</v>
      </c>
      <c r="AN84" t="str">
        <f t="shared" si="3"/>
        <v>c_</v>
      </c>
    </row>
    <row r="85" spans="4:40">
      <c r="D85" s="3"/>
      <c r="Z85" s="16">
        <f>D85</f>
        <v>0</v>
      </c>
      <c r="AA85" s="82">
        <f>H85</f>
        <v>0</v>
      </c>
      <c r="AB85" t="str">
        <f>CONCATENATE("c_",LOWER(H85))</f>
        <v>c_</v>
      </c>
      <c r="AM85" t="str">
        <f t="shared" si="2"/>
        <v>0 - 0.txt</v>
      </c>
      <c r="AN85" t="str">
        <f t="shared" si="3"/>
        <v>c_</v>
      </c>
    </row>
    <row r="86" spans="4:40">
      <c r="D86" s="3"/>
      <c r="Z86" s="16">
        <f>D86</f>
        <v>0</v>
      </c>
      <c r="AA86" s="82">
        <f>H86</f>
        <v>0</v>
      </c>
      <c r="AB86" t="str">
        <f>CONCATENATE("c_",LOWER(H86))</f>
        <v>c_</v>
      </c>
      <c r="AM86" t="str">
        <f t="shared" si="2"/>
        <v>0 - 0.txt</v>
      </c>
      <c r="AN86" t="str">
        <f t="shared" si="3"/>
        <v>c_</v>
      </c>
    </row>
    <row r="87" spans="4:40">
      <c r="D87" s="3"/>
      <c r="Z87" s="16">
        <f>D87</f>
        <v>0</v>
      </c>
      <c r="AA87" s="82">
        <f>H87</f>
        <v>0</v>
      </c>
      <c r="AB87" t="str">
        <f>CONCATENATE("c_",LOWER(H87))</f>
        <v>c_</v>
      </c>
      <c r="AM87" t="str">
        <f t="shared" si="2"/>
        <v>0 - 0.txt</v>
      </c>
      <c r="AN87" t="str">
        <f t="shared" si="3"/>
        <v>c_</v>
      </c>
    </row>
    <row r="88" spans="4:40">
      <c r="D88" s="3"/>
      <c r="Z88" s="16">
        <f>D88</f>
        <v>0</v>
      </c>
      <c r="AA88" s="82">
        <f>H88</f>
        <v>0</v>
      </c>
      <c r="AB88" t="str">
        <f>CONCATENATE("c_",LOWER(H88))</f>
        <v>c_</v>
      </c>
      <c r="AM88" t="str">
        <f t="shared" si="2"/>
        <v>0 - 0.txt</v>
      </c>
      <c r="AN88" t="str">
        <f t="shared" si="3"/>
        <v>c_</v>
      </c>
    </row>
    <row r="89" spans="4:40">
      <c r="D89" s="3"/>
      <c r="Z89" s="16">
        <f>D89</f>
        <v>0</v>
      </c>
      <c r="AA89" s="82">
        <f>H89</f>
        <v>0</v>
      </c>
      <c r="AB89" t="str">
        <f>CONCATENATE("c_",LOWER(H89))</f>
        <v>c_</v>
      </c>
      <c r="AM89" t="str">
        <f t="shared" si="2"/>
        <v>0 - 0.txt</v>
      </c>
      <c r="AN89" t="str">
        <f t="shared" si="3"/>
        <v>c_</v>
      </c>
    </row>
    <row r="90" spans="4:40">
      <c r="D90" s="3"/>
      <c r="Z90" s="16">
        <f>D90</f>
        <v>0</v>
      </c>
      <c r="AA90" s="82">
        <f>H90</f>
        <v>0</v>
      </c>
      <c r="AB90" t="str">
        <f>CONCATENATE("c_",LOWER(H90))</f>
        <v>c_</v>
      </c>
      <c r="AM90" t="str">
        <f t="shared" si="2"/>
        <v>0 - 0.txt</v>
      </c>
      <c r="AN90" t="str">
        <f t="shared" si="3"/>
        <v>c_</v>
      </c>
    </row>
    <row r="91" spans="4:40">
      <c r="D91" s="3"/>
      <c r="Z91" s="16">
        <f>D91</f>
        <v>0</v>
      </c>
      <c r="AA91" s="82">
        <f>H91</f>
        <v>0</v>
      </c>
      <c r="AB91" t="str">
        <f>CONCATENATE("c_",LOWER(H91))</f>
        <v>c_</v>
      </c>
      <c r="AM91" t="str">
        <f t="shared" si="2"/>
        <v>0 - 0.txt</v>
      </c>
      <c r="AN91" t="str">
        <f t="shared" si="3"/>
        <v>c_</v>
      </c>
    </row>
    <row r="92" spans="4:40">
      <c r="D92" s="3"/>
      <c r="Z92" s="16">
        <f>D92</f>
        <v>0</v>
      </c>
      <c r="AA92" s="82">
        <f>H92</f>
        <v>0</v>
      </c>
      <c r="AB92" t="str">
        <f>CONCATENATE("c_",LOWER(H92))</f>
        <v>c_</v>
      </c>
      <c r="AM92" t="str">
        <f t="shared" si="2"/>
        <v>0 - 0.txt</v>
      </c>
      <c r="AN92" t="str">
        <f t="shared" si="3"/>
        <v>c_</v>
      </c>
    </row>
    <row r="93" spans="4:40">
      <c r="D93" s="3"/>
      <c r="Z93" s="16">
        <f>D93</f>
        <v>0</v>
      </c>
      <c r="AA93" s="82">
        <f>H93</f>
        <v>0</v>
      </c>
      <c r="AB93" t="str">
        <f>CONCATENATE("c_",LOWER(H93))</f>
        <v>c_</v>
      </c>
      <c r="AM93" t="str">
        <f t="shared" si="2"/>
        <v>0 - 0.txt</v>
      </c>
      <c r="AN93" t="str">
        <f t="shared" si="3"/>
        <v>c_</v>
      </c>
    </row>
    <row r="94" spans="4:40">
      <c r="D94" s="3"/>
      <c r="Z94" s="16">
        <f>D94</f>
        <v>0</v>
      </c>
      <c r="AA94" s="82">
        <f>H94</f>
        <v>0</v>
      </c>
      <c r="AB94" t="str">
        <f>CONCATENATE("c_",LOWER(H94))</f>
        <v>c_</v>
      </c>
      <c r="AM94" t="str">
        <f t="shared" si="2"/>
        <v>0 - 0.txt</v>
      </c>
      <c r="AN94" t="str">
        <f t="shared" si="3"/>
        <v>c_</v>
      </c>
    </row>
    <row r="95" spans="4:40">
      <c r="D95" s="3"/>
      <c r="Z95" s="16">
        <f>D95</f>
        <v>0</v>
      </c>
      <c r="AA95" s="82">
        <f>H95</f>
        <v>0</v>
      </c>
      <c r="AB95" t="str">
        <f>CONCATENATE("c_",LOWER(H95))</f>
        <v>c_</v>
      </c>
      <c r="AM95" t="str">
        <f t="shared" si="2"/>
        <v>0 - 0.txt</v>
      </c>
      <c r="AN95" t="str">
        <f t="shared" si="3"/>
        <v>c_</v>
      </c>
    </row>
    <row r="96" spans="4:40">
      <c r="D96" s="3"/>
      <c r="Z96" s="16">
        <f>D96</f>
        <v>0</v>
      </c>
      <c r="AA96" s="82">
        <f>H96</f>
        <v>0</v>
      </c>
      <c r="AB96" t="str">
        <f>CONCATENATE("c_",LOWER(H96))</f>
        <v>c_</v>
      </c>
      <c r="AM96" t="str">
        <f t="shared" si="2"/>
        <v>0 - 0.txt</v>
      </c>
      <c r="AN96" t="str">
        <f t="shared" si="3"/>
        <v>c_</v>
      </c>
    </row>
    <row r="97" spans="4:40">
      <c r="D97" s="3"/>
      <c r="Z97" s="16">
        <f>D97</f>
        <v>0</v>
      </c>
      <c r="AA97" s="82">
        <f>H97</f>
        <v>0</v>
      </c>
      <c r="AB97" t="str">
        <f>CONCATENATE("c_",LOWER(H97))</f>
        <v>c_</v>
      </c>
      <c r="AM97" t="str">
        <f t="shared" si="2"/>
        <v>0 - 0.txt</v>
      </c>
      <c r="AN97" t="str">
        <f t="shared" si="3"/>
        <v>c_</v>
      </c>
    </row>
    <row r="98" spans="4:40">
      <c r="D98" s="3"/>
      <c r="Z98" s="16">
        <f>D98</f>
        <v>0</v>
      </c>
      <c r="AA98" s="82">
        <f>H98</f>
        <v>0</v>
      </c>
      <c r="AB98" t="str">
        <f>CONCATENATE("c_",LOWER(H98))</f>
        <v>c_</v>
      </c>
      <c r="AM98" t="str">
        <f t="shared" si="2"/>
        <v>0 - 0.txt</v>
      </c>
      <c r="AN98" t="str">
        <f t="shared" si="3"/>
        <v>c_</v>
      </c>
    </row>
    <row r="99" spans="4:40">
      <c r="D99" s="3"/>
      <c r="Z99" s="16">
        <f>D99</f>
        <v>0</v>
      </c>
      <c r="AA99" s="82">
        <f>H99</f>
        <v>0</v>
      </c>
      <c r="AB99" t="str">
        <f>CONCATENATE("c_",LOWER(H99))</f>
        <v>c_</v>
      </c>
      <c r="AM99" t="str">
        <f t="shared" si="2"/>
        <v>0 - 0.txt</v>
      </c>
      <c r="AN99" t="str">
        <f t="shared" si="3"/>
        <v>c_</v>
      </c>
    </row>
    <row r="100" spans="4:40">
      <c r="D100" s="3"/>
      <c r="Z100" s="16">
        <f>D100</f>
        <v>0</v>
      </c>
      <c r="AA100" s="82">
        <f>H100</f>
        <v>0</v>
      </c>
      <c r="AB100" t="str">
        <f>CONCATENATE("c_",LOWER(H100))</f>
        <v>c_</v>
      </c>
      <c r="AM100" t="str">
        <f t="shared" si="2"/>
        <v>0 - 0.txt</v>
      </c>
      <c r="AN100" t="str">
        <f t="shared" si="3"/>
        <v>c_</v>
      </c>
    </row>
    <row r="101" spans="4:40">
      <c r="D101" s="3"/>
      <c r="Z101" s="16">
        <f>D101</f>
        <v>0</v>
      </c>
      <c r="AA101" s="82">
        <f>H101</f>
        <v>0</v>
      </c>
      <c r="AB101" t="str">
        <f>CONCATENATE("c_",LOWER(H101))</f>
        <v>c_</v>
      </c>
      <c r="AM101" t="str">
        <f t="shared" si="2"/>
        <v>0 - 0.txt</v>
      </c>
      <c r="AN101" t="str">
        <f t="shared" si="3"/>
        <v>c_</v>
      </c>
    </row>
    <row r="102" spans="4:40">
      <c r="D102" s="3"/>
      <c r="Z102" s="16">
        <f>D102</f>
        <v>0</v>
      </c>
      <c r="AA102" s="82">
        <f>H102</f>
        <v>0</v>
      </c>
      <c r="AB102" t="str">
        <f>CONCATENATE("c_",LOWER(H102))</f>
        <v>c_</v>
      </c>
      <c r="AM102" t="str">
        <f t="shared" si="2"/>
        <v>0 - 0.txt</v>
      </c>
      <c r="AN102" t="str">
        <f t="shared" si="3"/>
        <v>c_</v>
      </c>
    </row>
    <row r="103" spans="4:40">
      <c r="D103" s="3"/>
      <c r="Z103" s="16">
        <f>D103</f>
        <v>0</v>
      </c>
      <c r="AA103" s="82">
        <f>H103</f>
        <v>0</v>
      </c>
      <c r="AB103" t="str">
        <f>CONCATENATE("c_",LOWER(H103))</f>
        <v>c_</v>
      </c>
      <c r="AM103" t="str">
        <f t="shared" si="2"/>
        <v>0 - 0.txt</v>
      </c>
      <c r="AN103" t="str">
        <f t="shared" si="3"/>
        <v>c_</v>
      </c>
    </row>
    <row r="104" spans="4:40">
      <c r="D104" s="3"/>
      <c r="Z104" s="16">
        <f>D104</f>
        <v>0</v>
      </c>
      <c r="AA104" s="82">
        <f>H104</f>
        <v>0</v>
      </c>
      <c r="AB104" t="str">
        <f>CONCATENATE("c_",LOWER(H104))</f>
        <v>c_</v>
      </c>
      <c r="AM104" t="str">
        <f t="shared" si="2"/>
        <v>0 - 0.txt</v>
      </c>
      <c r="AN104" t="str">
        <f t="shared" si="3"/>
        <v>c_</v>
      </c>
    </row>
    <row r="105" spans="4:40">
      <c r="D105" s="3"/>
      <c r="Z105" s="16">
        <f>D105</f>
        <v>0</v>
      </c>
      <c r="AA105" s="82">
        <f>H105</f>
        <v>0</v>
      </c>
      <c r="AB105" t="str">
        <f>CONCATENATE("c_",LOWER(H105))</f>
        <v>c_</v>
      </c>
      <c r="AM105" t="str">
        <f t="shared" si="2"/>
        <v>0 - 0.txt</v>
      </c>
      <c r="AN105" t="str">
        <f t="shared" si="3"/>
        <v>c_</v>
      </c>
    </row>
    <row r="106" spans="4:40">
      <c r="D106" s="3"/>
      <c r="Z106" s="16">
        <f>D106</f>
        <v>0</v>
      </c>
      <c r="AA106" s="82">
        <f>H106</f>
        <v>0</v>
      </c>
      <c r="AB106" t="str">
        <f>CONCATENATE("c_",LOWER(H106))</f>
        <v>c_</v>
      </c>
      <c r="AM106" t="str">
        <f t="shared" si="2"/>
        <v>0 - 0.txt</v>
      </c>
      <c r="AN106" t="str">
        <f t="shared" si="3"/>
        <v>c_</v>
      </c>
    </row>
    <row r="107" spans="4:40">
      <c r="D107" s="3"/>
      <c r="Z107" s="16">
        <f>D107</f>
        <v>0</v>
      </c>
      <c r="AA107" s="82">
        <f>H107</f>
        <v>0</v>
      </c>
      <c r="AB107" t="str">
        <f>CONCATENATE("c_",LOWER(H107))</f>
        <v>c_</v>
      </c>
      <c r="AM107" t="str">
        <f t="shared" si="2"/>
        <v>0 - 0.txt</v>
      </c>
      <c r="AN107" t="str">
        <f t="shared" si="3"/>
        <v>c_</v>
      </c>
    </row>
    <row r="108" spans="4:40">
      <c r="D108" s="3"/>
      <c r="Z108" s="16">
        <f>D108</f>
        <v>0</v>
      </c>
      <c r="AA108" s="82">
        <f>H108</f>
        <v>0</v>
      </c>
      <c r="AB108" t="str">
        <f>CONCATENATE("c_",LOWER(H108))</f>
        <v>c_</v>
      </c>
      <c r="AM108" t="str">
        <f t="shared" si="2"/>
        <v>0 - 0.txt</v>
      </c>
      <c r="AN108" t="str">
        <f t="shared" si="3"/>
        <v>c_</v>
      </c>
    </row>
    <row r="109" spans="4:40">
      <c r="D109" s="3"/>
      <c r="Z109" s="16">
        <f>D109</f>
        <v>0</v>
      </c>
      <c r="AA109" s="82">
        <f>H109</f>
        <v>0</v>
      </c>
      <c r="AB109" t="str">
        <f>CONCATENATE("c_",LOWER(H109))</f>
        <v>c_</v>
      </c>
      <c r="AM109" t="str">
        <f t="shared" si="2"/>
        <v>0 - 0.txt</v>
      </c>
      <c r="AN109" t="str">
        <f t="shared" si="3"/>
        <v>c_</v>
      </c>
    </row>
    <row r="110" spans="4:40">
      <c r="D110" s="3"/>
      <c r="Z110" s="16">
        <f>D110</f>
        <v>0</v>
      </c>
      <c r="AA110" s="82">
        <f>H110</f>
        <v>0</v>
      </c>
      <c r="AB110" t="str">
        <f>CONCATENATE("c_",LOWER(H110))</f>
        <v>c_</v>
      </c>
      <c r="AM110" t="str">
        <f t="shared" si="2"/>
        <v>0 - 0.txt</v>
      </c>
      <c r="AN110" t="str">
        <f t="shared" si="3"/>
        <v>c_</v>
      </c>
    </row>
    <row r="111" spans="4:40">
      <c r="D111" s="3"/>
      <c r="Z111" s="16">
        <f>D111</f>
        <v>0</v>
      </c>
      <c r="AA111" s="82">
        <f>H111</f>
        <v>0</v>
      </c>
      <c r="AB111" t="str">
        <f>CONCATENATE("c_",LOWER(H111))</f>
        <v>c_</v>
      </c>
      <c r="AM111" t="str">
        <f t="shared" si="2"/>
        <v>0 - 0.txt</v>
      </c>
      <c r="AN111" t="str">
        <f t="shared" si="3"/>
        <v>c_</v>
      </c>
    </row>
    <row r="112" spans="4:40">
      <c r="D112" s="3"/>
      <c r="Z112" s="16">
        <f>D112</f>
        <v>0</v>
      </c>
      <c r="AA112" s="82">
        <f>H112</f>
        <v>0</v>
      </c>
      <c r="AB112" t="str">
        <f>CONCATENATE("c_",LOWER(H112))</f>
        <v>c_</v>
      </c>
      <c r="AM112" t="str">
        <f t="shared" si="2"/>
        <v>0 - 0.txt</v>
      </c>
      <c r="AN112" t="str">
        <f t="shared" si="3"/>
        <v>c_</v>
      </c>
    </row>
    <row r="113" spans="4:40">
      <c r="D113" s="3"/>
      <c r="Z113" s="16">
        <f>D113</f>
        <v>0</v>
      </c>
      <c r="AA113" s="82">
        <f>H113</f>
        <v>0</v>
      </c>
      <c r="AB113" t="str">
        <f>CONCATENATE("c_",LOWER(H113))</f>
        <v>c_</v>
      </c>
      <c r="AM113" t="str">
        <f t="shared" si="2"/>
        <v>0 - 0.txt</v>
      </c>
      <c r="AN113" t="str">
        <f t="shared" si="3"/>
        <v>c_</v>
      </c>
    </row>
    <row r="114" spans="4:40">
      <c r="D114" s="3"/>
      <c r="Z114" s="16">
        <f>D114</f>
        <v>0</v>
      </c>
      <c r="AA114" s="82">
        <f>H114</f>
        <v>0</v>
      </c>
      <c r="AB114" t="str">
        <f>CONCATENATE("c_",LOWER(H114))</f>
        <v>c_</v>
      </c>
      <c r="AM114" t="str">
        <f t="shared" si="2"/>
        <v>0 - 0.txt</v>
      </c>
      <c r="AN114" t="str">
        <f t="shared" si="3"/>
        <v>c_</v>
      </c>
    </row>
    <row r="115" spans="4:40">
      <c r="D115" s="3"/>
      <c r="Z115" s="16">
        <f>D115</f>
        <v>0</v>
      </c>
      <c r="AA115" s="82">
        <f>H115</f>
        <v>0</v>
      </c>
      <c r="AB115" t="str">
        <f>CONCATENATE("c_",LOWER(H115))</f>
        <v>c_</v>
      </c>
      <c r="AM115" t="str">
        <f t="shared" si="2"/>
        <v>0 - 0.txt</v>
      </c>
      <c r="AN115" t="str">
        <f t="shared" si="3"/>
        <v>c_</v>
      </c>
    </row>
    <row r="116" spans="4:40">
      <c r="D116" s="3"/>
      <c r="Z116" s="16">
        <f>D116</f>
        <v>0</v>
      </c>
      <c r="AA116" s="82">
        <f>H116</f>
        <v>0</v>
      </c>
      <c r="AB116" t="str">
        <f>CONCATENATE("c_",LOWER(H116))</f>
        <v>c_</v>
      </c>
      <c r="AM116" t="str">
        <f t="shared" si="2"/>
        <v>0 - 0.txt</v>
      </c>
      <c r="AN116" t="str">
        <f t="shared" si="3"/>
        <v>c_</v>
      </c>
    </row>
    <row r="117" spans="4:40">
      <c r="D117" s="3"/>
      <c r="Z117" s="16">
        <f>D117</f>
        <v>0</v>
      </c>
      <c r="AA117" s="82">
        <f>H117</f>
        <v>0</v>
      </c>
      <c r="AB117" t="str">
        <f>CONCATENATE("c_",LOWER(H117))</f>
        <v>c_</v>
      </c>
      <c r="AM117" t="str">
        <f t="shared" si="2"/>
        <v>0 - 0.txt</v>
      </c>
      <c r="AN117" t="str">
        <f t="shared" si="3"/>
        <v>c_</v>
      </c>
    </row>
    <row r="118" spans="4:40">
      <c r="D118" s="3"/>
      <c r="Z118" s="16">
        <f>D118</f>
        <v>0</v>
      </c>
      <c r="AA118" s="82">
        <f>H118</f>
        <v>0</v>
      </c>
      <c r="AB118" t="str">
        <f>CONCATENATE("c_",LOWER(H118))</f>
        <v>c_</v>
      </c>
      <c r="AM118" t="str">
        <f t="shared" si="2"/>
        <v>0 - 0.txt</v>
      </c>
      <c r="AN118" t="str">
        <f t="shared" si="3"/>
        <v>c_</v>
      </c>
    </row>
    <row r="119" spans="4:40">
      <c r="D119" s="3"/>
      <c r="Z119" s="16">
        <f>D119</f>
        <v>0</v>
      </c>
      <c r="AA119" s="82">
        <f>H119</f>
        <v>0</v>
      </c>
      <c r="AB119" t="str">
        <f>CONCATENATE("c_",LOWER(H119))</f>
        <v>c_</v>
      </c>
      <c r="AM119" t="str">
        <f t="shared" si="2"/>
        <v>0 - 0.txt</v>
      </c>
      <c r="AN119" t="str">
        <f t="shared" si="3"/>
        <v>c_</v>
      </c>
    </row>
    <row r="120" spans="4:40">
      <c r="D120" s="3"/>
      <c r="Z120" s="16">
        <f>D120</f>
        <v>0</v>
      </c>
      <c r="AA120" s="82">
        <f>H120</f>
        <v>0</v>
      </c>
      <c r="AB120" t="str">
        <f>CONCATENATE("c_",LOWER(H120))</f>
        <v>c_</v>
      </c>
      <c r="AM120" t="str">
        <f t="shared" si="2"/>
        <v>0 - 0.txt</v>
      </c>
      <c r="AN120" t="str">
        <f t="shared" si="3"/>
        <v>c_</v>
      </c>
    </row>
    <row r="121" spans="4:40">
      <c r="D121" s="3"/>
      <c r="Z121" s="16">
        <f>D121</f>
        <v>0</v>
      </c>
      <c r="AA121" s="82">
        <f>H121</f>
        <v>0</v>
      </c>
      <c r="AB121" t="str">
        <f>CONCATENATE("c_",LOWER(H121))</f>
        <v>c_</v>
      </c>
      <c r="AM121" t="str">
        <f t="shared" si="2"/>
        <v>0 - 0.txt</v>
      </c>
      <c r="AN121" t="str">
        <f t="shared" si="3"/>
        <v>c_</v>
      </c>
    </row>
    <row r="122" spans="4:40">
      <c r="D122" s="3"/>
      <c r="Z122" s="16">
        <f>D122</f>
        <v>0</v>
      </c>
      <c r="AA122" s="82">
        <f>H122</f>
        <v>0</v>
      </c>
      <c r="AB122" t="str">
        <f>CONCATENATE("c_",LOWER(H122))</f>
        <v>c_</v>
      </c>
      <c r="AM122" t="str">
        <f t="shared" si="2"/>
        <v>0 - 0.txt</v>
      </c>
      <c r="AN122" t="str">
        <f t="shared" si="3"/>
        <v>c_</v>
      </c>
    </row>
    <row r="123" spans="4:40">
      <c r="D123" s="3"/>
      <c r="Z123" s="16">
        <f>D123</f>
        <v>0</v>
      </c>
      <c r="AA123" s="82">
        <f>H123</f>
        <v>0</v>
      </c>
      <c r="AB123" t="str">
        <f>CONCATENATE("c_",LOWER(H123))</f>
        <v>c_</v>
      </c>
      <c r="AM123" t="str">
        <f t="shared" si="2"/>
        <v>0 - 0.txt</v>
      </c>
      <c r="AN123" t="str">
        <f t="shared" si="3"/>
        <v>c_</v>
      </c>
    </row>
    <row r="124" spans="4:40">
      <c r="D124" s="3"/>
      <c r="Z124" s="16">
        <f>D124</f>
        <v>0</v>
      </c>
      <c r="AA124" s="82">
        <f>H124</f>
        <v>0</v>
      </c>
      <c r="AB124" t="str">
        <f>CONCATENATE("c_",LOWER(H124))</f>
        <v>c_</v>
      </c>
      <c r="AM124" t="str">
        <f t="shared" si="2"/>
        <v>0 - 0.txt</v>
      </c>
      <c r="AN124" t="str">
        <f t="shared" si="3"/>
        <v>c_</v>
      </c>
    </row>
    <row r="125" spans="4:40">
      <c r="D125" s="3"/>
      <c r="Z125" s="16">
        <f>D125</f>
        <v>0</v>
      </c>
      <c r="AA125" s="82">
        <f>H125</f>
        <v>0</v>
      </c>
      <c r="AB125" t="str">
        <f>CONCATENATE("c_",LOWER(H125))</f>
        <v>c_</v>
      </c>
      <c r="AM125" t="str">
        <f t="shared" si="2"/>
        <v>0 - 0.txt</v>
      </c>
      <c r="AN125" t="str">
        <f t="shared" si="3"/>
        <v>c_</v>
      </c>
    </row>
    <row r="126" spans="4:40">
      <c r="D126" s="3"/>
      <c r="Z126" s="16">
        <f>D126</f>
        <v>0</v>
      </c>
      <c r="AA126" s="82">
        <f>H126</f>
        <v>0</v>
      </c>
      <c r="AB126" t="str">
        <f>CONCATENATE("c_",LOWER(H126))</f>
        <v>c_</v>
      </c>
      <c r="AM126" t="str">
        <f t="shared" si="2"/>
        <v>0 - 0.txt</v>
      </c>
      <c r="AN126" t="str">
        <f t="shared" si="3"/>
        <v>c_</v>
      </c>
    </row>
    <row r="127" spans="4:40">
      <c r="D127" s="3"/>
      <c r="Z127" s="16">
        <f>D127</f>
        <v>0</v>
      </c>
      <c r="AA127" s="82">
        <f>H127</f>
        <v>0</v>
      </c>
      <c r="AB127" t="str">
        <f>CONCATENATE("c_",LOWER(H127))</f>
        <v>c_</v>
      </c>
      <c r="AM127" t="str">
        <f t="shared" si="2"/>
        <v>0 - 0.txt</v>
      </c>
      <c r="AN127" t="str">
        <f t="shared" si="3"/>
        <v>c_</v>
      </c>
    </row>
    <row r="128" spans="4:40">
      <c r="D128" s="3"/>
      <c r="Z128" s="16">
        <f>D128</f>
        <v>0</v>
      </c>
      <c r="AA128" s="82">
        <f>H128</f>
        <v>0</v>
      </c>
      <c r="AB128" t="str">
        <f>CONCATENATE("c_",LOWER(H128))</f>
        <v>c_</v>
      </c>
      <c r="AM128" t="str">
        <f t="shared" si="2"/>
        <v>0 - 0.txt</v>
      </c>
      <c r="AN128" t="str">
        <f t="shared" si="3"/>
        <v>c_</v>
      </c>
    </row>
    <row r="129" spans="4:40">
      <c r="D129" s="3"/>
      <c r="Z129" s="16">
        <f>D129</f>
        <v>0</v>
      </c>
      <c r="AA129" s="82">
        <f>H129</f>
        <v>0</v>
      </c>
      <c r="AB129" t="str">
        <f>CONCATENATE("c_",LOWER(H129))</f>
        <v>c_</v>
      </c>
      <c r="AM129" t="str">
        <f t="shared" si="2"/>
        <v>0 - 0.txt</v>
      </c>
      <c r="AN129" t="str">
        <f t="shared" si="3"/>
        <v>c_</v>
      </c>
    </row>
    <row r="130" spans="4:40">
      <c r="D130" s="3"/>
      <c r="Z130" s="16">
        <f>D130</f>
        <v>0</v>
      </c>
      <c r="AA130" s="82">
        <f>H130</f>
        <v>0</v>
      </c>
      <c r="AB130" t="str">
        <f>CONCATENATE("c_",LOWER(H130))</f>
        <v>c_</v>
      </c>
      <c r="AM130" t="str">
        <f t="shared" si="2"/>
        <v>0 - 0.txt</v>
      </c>
      <c r="AN130" t="str">
        <f t="shared" si="3"/>
        <v>c_</v>
      </c>
    </row>
    <row r="131" spans="4:40">
      <c r="D131" s="3"/>
      <c r="Z131" s="16">
        <f>D131</f>
        <v>0</v>
      </c>
      <c r="AA131" s="82">
        <f>H131</f>
        <v>0</v>
      </c>
      <c r="AB131" t="str">
        <f>CONCATENATE("c_",LOWER(H131))</f>
        <v>c_</v>
      </c>
      <c r="AM131" t="str">
        <f t="shared" ref="AM131:AM194" si="4">CONCATENATE(Z131," - ",AA131,".txt")</f>
        <v>0 - 0.txt</v>
      </c>
      <c r="AN131" t="str">
        <f t="shared" si="3"/>
        <v>c_</v>
      </c>
    </row>
    <row r="132" spans="4:40">
      <c r="D132" s="3"/>
      <c r="Z132" s="16">
        <f>D132</f>
        <v>0</v>
      </c>
      <c r="AA132" s="82">
        <f>H132</f>
        <v>0</v>
      </c>
      <c r="AB132" t="str">
        <f>CONCATENATE("c_",LOWER(H132))</f>
        <v>c_</v>
      </c>
      <c r="AM132" t="str">
        <f t="shared" si="4"/>
        <v>0 - 0.txt</v>
      </c>
      <c r="AN132" t="str">
        <f t="shared" ref="AN132:AN195" si="5">AB132</f>
        <v>c_</v>
      </c>
    </row>
    <row r="133" spans="4:40">
      <c r="D133" s="3"/>
      <c r="Z133" s="16">
        <f>D133</f>
        <v>0</v>
      </c>
      <c r="AA133" s="82">
        <f>H133</f>
        <v>0</v>
      </c>
      <c r="AB133" t="str">
        <f>CONCATENATE("c_",LOWER(H133))</f>
        <v>c_</v>
      </c>
      <c r="AM133" t="str">
        <f t="shared" si="4"/>
        <v>0 - 0.txt</v>
      </c>
      <c r="AN133" t="str">
        <f t="shared" si="5"/>
        <v>c_</v>
      </c>
    </row>
    <row r="134" spans="4:40">
      <c r="D134" s="3"/>
      <c r="Z134" s="16">
        <f>D134</f>
        <v>0</v>
      </c>
      <c r="AA134" s="82">
        <f>H134</f>
        <v>0</v>
      </c>
      <c r="AB134" t="str">
        <f>CONCATENATE("c_",LOWER(H134))</f>
        <v>c_</v>
      </c>
      <c r="AM134" t="str">
        <f t="shared" si="4"/>
        <v>0 - 0.txt</v>
      </c>
      <c r="AN134" t="str">
        <f t="shared" si="5"/>
        <v>c_</v>
      </c>
    </row>
    <row r="135" spans="4:40">
      <c r="D135" s="3"/>
      <c r="Z135" s="16">
        <f>D135</f>
        <v>0</v>
      </c>
      <c r="AA135" s="82">
        <f>H135</f>
        <v>0</v>
      </c>
      <c r="AB135" t="str">
        <f>CONCATENATE("c_",LOWER(H135))</f>
        <v>c_</v>
      </c>
      <c r="AM135" t="str">
        <f t="shared" si="4"/>
        <v>0 - 0.txt</v>
      </c>
      <c r="AN135" t="str">
        <f t="shared" si="5"/>
        <v>c_</v>
      </c>
    </row>
    <row r="136" spans="4:40">
      <c r="D136" s="3"/>
      <c r="Z136" s="16">
        <f>D136</f>
        <v>0</v>
      </c>
      <c r="AA136" s="82">
        <f>H136</f>
        <v>0</v>
      </c>
      <c r="AB136" t="str">
        <f>CONCATENATE("c_",LOWER(H136))</f>
        <v>c_</v>
      </c>
      <c r="AM136" t="str">
        <f t="shared" si="4"/>
        <v>0 - 0.txt</v>
      </c>
      <c r="AN136" t="str">
        <f t="shared" si="5"/>
        <v>c_</v>
      </c>
    </row>
    <row r="137" spans="4:40">
      <c r="D137" s="3"/>
      <c r="Z137" s="16">
        <f>D137</f>
        <v>0</v>
      </c>
      <c r="AA137" s="82">
        <f>H137</f>
        <v>0</v>
      </c>
      <c r="AB137" t="str">
        <f>CONCATENATE("c_",LOWER(H137))</f>
        <v>c_</v>
      </c>
      <c r="AM137" t="str">
        <f t="shared" si="4"/>
        <v>0 - 0.txt</v>
      </c>
      <c r="AN137" t="str">
        <f t="shared" si="5"/>
        <v>c_</v>
      </c>
    </row>
    <row r="138" spans="4:40">
      <c r="D138" s="3"/>
      <c r="Z138" s="16">
        <f>D138</f>
        <v>0</v>
      </c>
      <c r="AA138" s="82">
        <f>H138</f>
        <v>0</v>
      </c>
      <c r="AB138" t="str">
        <f>CONCATENATE("c_",LOWER(H138))</f>
        <v>c_</v>
      </c>
      <c r="AM138" t="str">
        <f t="shared" si="4"/>
        <v>0 - 0.txt</v>
      </c>
      <c r="AN138" t="str">
        <f t="shared" si="5"/>
        <v>c_</v>
      </c>
    </row>
    <row r="139" spans="4:40">
      <c r="D139" s="3"/>
      <c r="Z139" s="16">
        <f>D139</f>
        <v>0</v>
      </c>
      <c r="AA139" s="82">
        <f>H139</f>
        <v>0</v>
      </c>
      <c r="AB139" t="str">
        <f>CONCATENATE("c_",LOWER(H139))</f>
        <v>c_</v>
      </c>
      <c r="AM139" t="str">
        <f t="shared" si="4"/>
        <v>0 - 0.txt</v>
      </c>
      <c r="AN139" t="str">
        <f t="shared" si="5"/>
        <v>c_</v>
      </c>
    </row>
    <row r="140" spans="4:40">
      <c r="D140" s="3"/>
      <c r="Z140" s="16">
        <f>D140</f>
        <v>0</v>
      </c>
      <c r="AA140" s="82">
        <f>H140</f>
        <v>0</v>
      </c>
      <c r="AB140" t="str">
        <f>CONCATENATE("c_",LOWER(H140))</f>
        <v>c_</v>
      </c>
      <c r="AM140" t="str">
        <f t="shared" si="4"/>
        <v>0 - 0.txt</v>
      </c>
      <c r="AN140" t="str">
        <f t="shared" si="5"/>
        <v>c_</v>
      </c>
    </row>
    <row r="141" spans="4:40">
      <c r="D141" s="3"/>
      <c r="Z141" s="16">
        <f>D141</f>
        <v>0</v>
      </c>
      <c r="AA141" s="82">
        <f>H141</f>
        <v>0</v>
      </c>
      <c r="AB141" t="str">
        <f>CONCATENATE("c_",LOWER(H141))</f>
        <v>c_</v>
      </c>
      <c r="AM141" t="str">
        <f t="shared" si="4"/>
        <v>0 - 0.txt</v>
      </c>
      <c r="AN141" t="str">
        <f t="shared" si="5"/>
        <v>c_</v>
      </c>
    </row>
    <row r="142" spans="4:40">
      <c r="D142" s="3"/>
      <c r="Z142" s="16">
        <f>D142</f>
        <v>0</v>
      </c>
      <c r="AA142" s="82">
        <f>H142</f>
        <v>0</v>
      </c>
      <c r="AB142" t="str">
        <f>CONCATENATE("c_",LOWER(H142))</f>
        <v>c_</v>
      </c>
      <c r="AM142" t="str">
        <f t="shared" si="4"/>
        <v>0 - 0.txt</v>
      </c>
      <c r="AN142" t="str">
        <f t="shared" si="5"/>
        <v>c_</v>
      </c>
    </row>
    <row r="143" spans="4:40">
      <c r="D143" s="3"/>
      <c r="Z143" s="16">
        <f>D143</f>
        <v>0</v>
      </c>
      <c r="AA143" s="82">
        <f>H143</f>
        <v>0</v>
      </c>
      <c r="AB143" t="str">
        <f>CONCATENATE("c_",LOWER(H143))</f>
        <v>c_</v>
      </c>
      <c r="AM143" t="str">
        <f t="shared" si="4"/>
        <v>0 - 0.txt</v>
      </c>
      <c r="AN143" t="str">
        <f t="shared" si="5"/>
        <v>c_</v>
      </c>
    </row>
    <row r="144" spans="4:40">
      <c r="D144" s="3"/>
      <c r="Z144" s="16">
        <f>D144</f>
        <v>0</v>
      </c>
      <c r="AA144" s="82">
        <f>H144</f>
        <v>0</v>
      </c>
      <c r="AB144" t="str">
        <f>CONCATENATE("c_",LOWER(H144))</f>
        <v>c_</v>
      </c>
      <c r="AM144" t="str">
        <f t="shared" si="4"/>
        <v>0 - 0.txt</v>
      </c>
      <c r="AN144" t="str">
        <f t="shared" si="5"/>
        <v>c_</v>
      </c>
    </row>
    <row r="145" spans="4:40">
      <c r="D145" s="3"/>
      <c r="Z145" s="16">
        <f>D145</f>
        <v>0</v>
      </c>
      <c r="AA145" s="82">
        <f>H145</f>
        <v>0</v>
      </c>
      <c r="AB145" t="str">
        <f>CONCATENATE("c_",LOWER(H145))</f>
        <v>c_</v>
      </c>
      <c r="AM145" t="str">
        <f t="shared" si="4"/>
        <v>0 - 0.txt</v>
      </c>
      <c r="AN145" t="str">
        <f t="shared" si="5"/>
        <v>c_</v>
      </c>
    </row>
    <row r="146" spans="4:40">
      <c r="D146" s="3"/>
      <c r="Z146" s="16">
        <f>D146</f>
        <v>0</v>
      </c>
      <c r="AA146" s="82">
        <f>H146</f>
        <v>0</v>
      </c>
      <c r="AB146" t="str">
        <f>CONCATENATE("c_",LOWER(H146))</f>
        <v>c_</v>
      </c>
      <c r="AM146" t="str">
        <f t="shared" si="4"/>
        <v>0 - 0.txt</v>
      </c>
      <c r="AN146" t="str">
        <f t="shared" si="5"/>
        <v>c_</v>
      </c>
    </row>
    <row r="147" spans="4:40">
      <c r="D147" s="3"/>
      <c r="Z147" s="16">
        <f>D147</f>
        <v>0</v>
      </c>
      <c r="AA147" s="82">
        <f>H147</f>
        <v>0</v>
      </c>
      <c r="AB147" t="str">
        <f>CONCATENATE("c_",LOWER(H147))</f>
        <v>c_</v>
      </c>
      <c r="AM147" t="str">
        <f t="shared" si="4"/>
        <v>0 - 0.txt</v>
      </c>
      <c r="AN147" t="str">
        <f t="shared" si="5"/>
        <v>c_</v>
      </c>
    </row>
    <row r="148" spans="4:40">
      <c r="D148" s="3"/>
      <c r="Z148" s="16">
        <f>D148</f>
        <v>0</v>
      </c>
      <c r="AA148" s="82">
        <f>H148</f>
        <v>0</v>
      </c>
      <c r="AB148" t="str">
        <f>CONCATENATE("c_",LOWER(H148))</f>
        <v>c_</v>
      </c>
      <c r="AM148" t="str">
        <f t="shared" si="4"/>
        <v>0 - 0.txt</v>
      </c>
      <c r="AN148" t="str">
        <f t="shared" si="5"/>
        <v>c_</v>
      </c>
    </row>
    <row r="149" spans="4:40">
      <c r="D149" s="3"/>
      <c r="Z149" s="16">
        <f>D149</f>
        <v>0</v>
      </c>
      <c r="AA149" s="82">
        <f>H149</f>
        <v>0</v>
      </c>
      <c r="AB149" t="str">
        <f>CONCATENATE("c_",LOWER(H149))</f>
        <v>c_</v>
      </c>
      <c r="AM149" t="str">
        <f t="shared" si="4"/>
        <v>0 - 0.txt</v>
      </c>
      <c r="AN149" t="str">
        <f t="shared" si="5"/>
        <v>c_</v>
      </c>
    </row>
    <row r="150" spans="4:40">
      <c r="D150" s="3"/>
      <c r="Z150" s="16">
        <f>D150</f>
        <v>0</v>
      </c>
      <c r="AA150" s="82">
        <f>H150</f>
        <v>0</v>
      </c>
      <c r="AB150" t="str">
        <f>CONCATENATE("c_",LOWER(H150))</f>
        <v>c_</v>
      </c>
      <c r="AM150" t="str">
        <f t="shared" si="4"/>
        <v>0 - 0.txt</v>
      </c>
      <c r="AN150" t="str">
        <f t="shared" si="5"/>
        <v>c_</v>
      </c>
    </row>
    <row r="151" spans="4:40">
      <c r="D151" s="3"/>
      <c r="Z151" s="16">
        <f>D151</f>
        <v>0</v>
      </c>
      <c r="AA151" s="82">
        <f>H151</f>
        <v>0</v>
      </c>
      <c r="AB151" t="str">
        <f>CONCATENATE("c_",LOWER(H151))</f>
        <v>c_</v>
      </c>
      <c r="AM151" t="str">
        <f t="shared" si="4"/>
        <v>0 - 0.txt</v>
      </c>
      <c r="AN151" t="str">
        <f t="shared" si="5"/>
        <v>c_</v>
      </c>
    </row>
    <row r="152" spans="4:40">
      <c r="D152" s="3"/>
      <c r="Z152" s="16">
        <f>D152</f>
        <v>0</v>
      </c>
      <c r="AA152" s="82">
        <f>H152</f>
        <v>0</v>
      </c>
      <c r="AB152" t="str">
        <f>CONCATENATE("c_",LOWER(H152))</f>
        <v>c_</v>
      </c>
      <c r="AM152" t="str">
        <f t="shared" si="4"/>
        <v>0 - 0.txt</v>
      </c>
      <c r="AN152" t="str">
        <f t="shared" si="5"/>
        <v>c_</v>
      </c>
    </row>
    <row r="153" spans="4:40">
      <c r="D153" s="3"/>
      <c r="Z153" s="16">
        <f>D153</f>
        <v>0</v>
      </c>
      <c r="AA153" s="82">
        <f>H153</f>
        <v>0</v>
      </c>
      <c r="AB153" t="str">
        <f>CONCATENATE("c_",LOWER(H153))</f>
        <v>c_</v>
      </c>
      <c r="AM153" t="str">
        <f t="shared" si="4"/>
        <v>0 - 0.txt</v>
      </c>
      <c r="AN153" t="str">
        <f t="shared" si="5"/>
        <v>c_</v>
      </c>
    </row>
    <row r="154" spans="4:40">
      <c r="D154" s="3"/>
      <c r="Z154" s="16">
        <f>D154</f>
        <v>0</v>
      </c>
      <c r="AA154" s="82">
        <f>H154</f>
        <v>0</v>
      </c>
      <c r="AB154" t="str">
        <f>CONCATENATE("c_",LOWER(H154))</f>
        <v>c_</v>
      </c>
      <c r="AM154" t="str">
        <f t="shared" si="4"/>
        <v>0 - 0.txt</v>
      </c>
      <c r="AN154" t="str">
        <f t="shared" si="5"/>
        <v>c_</v>
      </c>
    </row>
    <row r="155" spans="4:40">
      <c r="D155" s="3"/>
      <c r="Z155" s="16">
        <f>D155</f>
        <v>0</v>
      </c>
      <c r="AA155" s="82">
        <f>H155</f>
        <v>0</v>
      </c>
      <c r="AB155" t="str">
        <f>CONCATENATE("c_",LOWER(H155))</f>
        <v>c_</v>
      </c>
      <c r="AM155" t="str">
        <f t="shared" si="4"/>
        <v>0 - 0.txt</v>
      </c>
      <c r="AN155" t="str">
        <f t="shared" si="5"/>
        <v>c_</v>
      </c>
    </row>
    <row r="156" spans="4:40">
      <c r="D156" s="3"/>
      <c r="Z156" s="16">
        <f>D156</f>
        <v>0</v>
      </c>
      <c r="AA156" s="82">
        <f>H156</f>
        <v>0</v>
      </c>
      <c r="AB156" t="str">
        <f>CONCATENATE("c_",LOWER(H156))</f>
        <v>c_</v>
      </c>
      <c r="AM156" t="str">
        <f t="shared" si="4"/>
        <v>0 - 0.txt</v>
      </c>
      <c r="AN156" t="str">
        <f t="shared" si="5"/>
        <v>c_</v>
      </c>
    </row>
    <row r="157" spans="4:40">
      <c r="D157" s="3"/>
      <c r="Z157" s="16">
        <f>D157</f>
        <v>0</v>
      </c>
      <c r="AA157" s="82">
        <f>H157</f>
        <v>0</v>
      </c>
      <c r="AB157" t="str">
        <f>CONCATENATE("c_",LOWER(H157))</f>
        <v>c_</v>
      </c>
      <c r="AM157" t="str">
        <f t="shared" si="4"/>
        <v>0 - 0.txt</v>
      </c>
      <c r="AN157" t="str">
        <f t="shared" si="5"/>
        <v>c_</v>
      </c>
    </row>
    <row r="158" spans="4:40">
      <c r="D158" s="3"/>
      <c r="Z158" s="16">
        <f>D158</f>
        <v>0</v>
      </c>
      <c r="AA158" s="82">
        <f>H158</f>
        <v>0</v>
      </c>
      <c r="AB158" t="str">
        <f>CONCATENATE("c_",LOWER(H158))</f>
        <v>c_</v>
      </c>
      <c r="AM158" t="str">
        <f t="shared" si="4"/>
        <v>0 - 0.txt</v>
      </c>
      <c r="AN158" t="str">
        <f t="shared" si="5"/>
        <v>c_</v>
      </c>
    </row>
    <row r="159" spans="4:40">
      <c r="D159" s="3"/>
      <c r="Z159" s="16">
        <f>D159</f>
        <v>0</v>
      </c>
      <c r="AA159" s="82">
        <f>H159</f>
        <v>0</v>
      </c>
      <c r="AB159" t="str">
        <f>CONCATENATE("c_",LOWER(H159))</f>
        <v>c_</v>
      </c>
      <c r="AM159" t="str">
        <f t="shared" si="4"/>
        <v>0 - 0.txt</v>
      </c>
      <c r="AN159" t="str">
        <f t="shared" si="5"/>
        <v>c_</v>
      </c>
    </row>
    <row r="160" spans="4:40">
      <c r="D160" s="3"/>
      <c r="Z160" s="16">
        <f>D160</f>
        <v>0</v>
      </c>
      <c r="AA160" s="82">
        <f>H160</f>
        <v>0</v>
      </c>
      <c r="AB160" t="str">
        <f>CONCATENATE("c_",LOWER(H160))</f>
        <v>c_</v>
      </c>
      <c r="AM160" t="str">
        <f t="shared" si="4"/>
        <v>0 - 0.txt</v>
      </c>
      <c r="AN160" t="str">
        <f t="shared" si="5"/>
        <v>c_</v>
      </c>
    </row>
    <row r="161" spans="4:40">
      <c r="D161" s="3"/>
      <c r="Z161" s="16">
        <f>D161</f>
        <v>0</v>
      </c>
      <c r="AA161" s="82">
        <f>H161</f>
        <v>0</v>
      </c>
      <c r="AB161" t="str">
        <f>CONCATENATE("c_",LOWER(H161))</f>
        <v>c_</v>
      </c>
      <c r="AM161" t="str">
        <f t="shared" si="4"/>
        <v>0 - 0.txt</v>
      </c>
      <c r="AN161" t="str">
        <f t="shared" si="5"/>
        <v>c_</v>
      </c>
    </row>
    <row r="162" spans="4:40">
      <c r="D162" s="3"/>
      <c r="Z162" s="16">
        <f>D162</f>
        <v>0</v>
      </c>
      <c r="AA162" s="82">
        <f>H162</f>
        <v>0</v>
      </c>
      <c r="AB162" t="str">
        <f>CONCATENATE("c_",LOWER(H162))</f>
        <v>c_</v>
      </c>
      <c r="AM162" t="str">
        <f t="shared" si="4"/>
        <v>0 - 0.txt</v>
      </c>
      <c r="AN162" t="str">
        <f t="shared" si="5"/>
        <v>c_</v>
      </c>
    </row>
    <row r="163" spans="4:40">
      <c r="D163" s="3"/>
      <c r="Z163" s="16">
        <f>D163</f>
        <v>0</v>
      </c>
      <c r="AA163" s="82">
        <f>H163</f>
        <v>0</v>
      </c>
      <c r="AB163" t="str">
        <f>CONCATENATE("c_",LOWER(H163))</f>
        <v>c_</v>
      </c>
      <c r="AM163" t="str">
        <f t="shared" si="4"/>
        <v>0 - 0.txt</v>
      </c>
      <c r="AN163" t="str">
        <f t="shared" si="5"/>
        <v>c_</v>
      </c>
    </row>
    <row r="164" spans="4:40">
      <c r="D164" s="3"/>
      <c r="Z164" s="16">
        <f>D164</f>
        <v>0</v>
      </c>
      <c r="AA164" s="82">
        <f>H164</f>
        <v>0</v>
      </c>
      <c r="AB164" t="str">
        <f>CONCATENATE("c_",LOWER(H164))</f>
        <v>c_</v>
      </c>
      <c r="AM164" t="str">
        <f t="shared" si="4"/>
        <v>0 - 0.txt</v>
      </c>
      <c r="AN164" t="str">
        <f t="shared" si="5"/>
        <v>c_</v>
      </c>
    </row>
    <row r="165" spans="4:40">
      <c r="D165" s="3"/>
      <c r="Z165" s="16">
        <f>D165</f>
        <v>0</v>
      </c>
      <c r="AA165" s="82">
        <f>H165</f>
        <v>0</v>
      </c>
      <c r="AB165" t="str">
        <f>CONCATENATE("c_",LOWER(H165))</f>
        <v>c_</v>
      </c>
      <c r="AM165" t="str">
        <f t="shared" si="4"/>
        <v>0 - 0.txt</v>
      </c>
      <c r="AN165" t="str">
        <f t="shared" si="5"/>
        <v>c_</v>
      </c>
    </row>
    <row r="166" spans="4:40">
      <c r="D166" s="3"/>
      <c r="Z166" s="16">
        <f>D166</f>
        <v>0</v>
      </c>
      <c r="AA166" s="82">
        <f>H166</f>
        <v>0</v>
      </c>
      <c r="AB166" t="str">
        <f>CONCATENATE("c_",LOWER(H166))</f>
        <v>c_</v>
      </c>
      <c r="AM166" t="str">
        <f t="shared" si="4"/>
        <v>0 - 0.txt</v>
      </c>
      <c r="AN166" t="str">
        <f t="shared" si="5"/>
        <v>c_</v>
      </c>
    </row>
    <row r="167" spans="4:40">
      <c r="D167" s="3"/>
      <c r="Z167" s="16">
        <f>D167</f>
        <v>0</v>
      </c>
      <c r="AA167" s="82">
        <f>H167</f>
        <v>0</v>
      </c>
      <c r="AB167" t="str">
        <f>CONCATENATE("c_",LOWER(H167))</f>
        <v>c_</v>
      </c>
      <c r="AM167" t="str">
        <f t="shared" si="4"/>
        <v>0 - 0.txt</v>
      </c>
      <c r="AN167" t="str">
        <f t="shared" si="5"/>
        <v>c_</v>
      </c>
    </row>
    <row r="168" spans="4:40">
      <c r="D168" s="3"/>
      <c r="Z168" s="16">
        <f>D168</f>
        <v>0</v>
      </c>
      <c r="AA168" s="82">
        <f>H168</f>
        <v>0</v>
      </c>
      <c r="AB168" t="str">
        <f>CONCATENATE("c_",LOWER(H168))</f>
        <v>c_</v>
      </c>
      <c r="AM168" t="str">
        <f t="shared" si="4"/>
        <v>0 - 0.txt</v>
      </c>
      <c r="AN168" t="str">
        <f t="shared" si="5"/>
        <v>c_</v>
      </c>
    </row>
    <row r="169" spans="4:40">
      <c r="D169" s="3"/>
      <c r="Z169" s="16">
        <f>D169</f>
        <v>0</v>
      </c>
      <c r="AA169" s="82">
        <f>H169</f>
        <v>0</v>
      </c>
      <c r="AB169" t="str">
        <f>CONCATENATE("c_",LOWER(H169))</f>
        <v>c_</v>
      </c>
      <c r="AM169" t="str">
        <f t="shared" si="4"/>
        <v>0 - 0.txt</v>
      </c>
      <c r="AN169" t="str">
        <f t="shared" si="5"/>
        <v>c_</v>
      </c>
    </row>
    <row r="170" spans="4:40">
      <c r="D170" s="3"/>
      <c r="Z170" s="16">
        <f>D170</f>
        <v>0</v>
      </c>
      <c r="AA170" s="82">
        <f>H170</f>
        <v>0</v>
      </c>
      <c r="AB170" t="str">
        <f>CONCATENATE("c_",LOWER(H170))</f>
        <v>c_</v>
      </c>
      <c r="AM170" t="str">
        <f t="shared" si="4"/>
        <v>0 - 0.txt</v>
      </c>
      <c r="AN170" t="str">
        <f t="shared" si="5"/>
        <v>c_</v>
      </c>
    </row>
    <row r="171" spans="4:40">
      <c r="D171" s="3"/>
      <c r="Z171" s="16">
        <f>D171</f>
        <v>0</v>
      </c>
      <c r="AA171" s="82">
        <f>H171</f>
        <v>0</v>
      </c>
      <c r="AB171" t="str">
        <f>CONCATENATE("c_",LOWER(H171))</f>
        <v>c_</v>
      </c>
      <c r="AM171" t="str">
        <f t="shared" si="4"/>
        <v>0 - 0.txt</v>
      </c>
      <c r="AN171" t="str">
        <f t="shared" si="5"/>
        <v>c_</v>
      </c>
    </row>
    <row r="172" spans="4:40">
      <c r="D172" s="3"/>
      <c r="Z172" s="16">
        <f>D172</f>
        <v>0</v>
      </c>
      <c r="AA172" s="82">
        <f>H172</f>
        <v>0</v>
      </c>
      <c r="AB172" t="str">
        <f>CONCATENATE("c_",LOWER(H172))</f>
        <v>c_</v>
      </c>
      <c r="AM172" t="str">
        <f t="shared" si="4"/>
        <v>0 - 0.txt</v>
      </c>
      <c r="AN172" t="str">
        <f t="shared" si="5"/>
        <v>c_</v>
      </c>
    </row>
    <row r="173" spans="4:40">
      <c r="D173" s="3"/>
      <c r="Z173" s="16">
        <f>D173</f>
        <v>0</v>
      </c>
      <c r="AA173" s="82">
        <f>H173</f>
        <v>0</v>
      </c>
      <c r="AB173" t="str">
        <f>CONCATENATE("c_",LOWER(H173))</f>
        <v>c_</v>
      </c>
      <c r="AM173" t="str">
        <f t="shared" si="4"/>
        <v>0 - 0.txt</v>
      </c>
      <c r="AN173" t="str">
        <f t="shared" si="5"/>
        <v>c_</v>
      </c>
    </row>
    <row r="174" spans="4:40">
      <c r="D174" s="3"/>
      <c r="Z174" s="16">
        <f>D174</f>
        <v>0</v>
      </c>
      <c r="AA174" s="82">
        <f>H174</f>
        <v>0</v>
      </c>
      <c r="AB174" t="str">
        <f>CONCATENATE("c_",LOWER(H174))</f>
        <v>c_</v>
      </c>
      <c r="AM174" t="str">
        <f t="shared" si="4"/>
        <v>0 - 0.txt</v>
      </c>
      <c r="AN174" t="str">
        <f t="shared" si="5"/>
        <v>c_</v>
      </c>
    </row>
    <row r="175" spans="4:40">
      <c r="D175" s="3"/>
      <c r="Z175" s="16">
        <f>D175</f>
        <v>0</v>
      </c>
      <c r="AA175" s="82">
        <f>H175</f>
        <v>0</v>
      </c>
      <c r="AB175" t="str">
        <f>CONCATENATE("c_",LOWER(H175))</f>
        <v>c_</v>
      </c>
      <c r="AM175" t="str">
        <f t="shared" si="4"/>
        <v>0 - 0.txt</v>
      </c>
      <c r="AN175" t="str">
        <f t="shared" si="5"/>
        <v>c_</v>
      </c>
    </row>
    <row r="176" spans="4:40">
      <c r="D176" s="3"/>
      <c r="Z176" s="16">
        <f>D176</f>
        <v>0</v>
      </c>
      <c r="AA176" s="82">
        <f>H176</f>
        <v>0</v>
      </c>
      <c r="AB176" t="str">
        <f>CONCATENATE("c_",LOWER(H176))</f>
        <v>c_</v>
      </c>
      <c r="AM176" t="str">
        <f t="shared" si="4"/>
        <v>0 - 0.txt</v>
      </c>
      <c r="AN176" t="str">
        <f t="shared" si="5"/>
        <v>c_</v>
      </c>
    </row>
    <row r="177" spans="4:40">
      <c r="D177" s="3"/>
      <c r="Z177" s="16">
        <f>D177</f>
        <v>0</v>
      </c>
      <c r="AA177" s="82">
        <f>H177</f>
        <v>0</v>
      </c>
      <c r="AB177" t="str">
        <f>CONCATENATE("c_",LOWER(H177))</f>
        <v>c_</v>
      </c>
      <c r="AM177" t="str">
        <f t="shared" si="4"/>
        <v>0 - 0.txt</v>
      </c>
      <c r="AN177" t="str">
        <f t="shared" si="5"/>
        <v>c_</v>
      </c>
    </row>
    <row r="178" spans="4:40">
      <c r="D178" s="3"/>
      <c r="Z178" s="16">
        <f>D178</f>
        <v>0</v>
      </c>
      <c r="AA178" s="82">
        <f>H178</f>
        <v>0</v>
      </c>
      <c r="AB178" t="str">
        <f>CONCATENATE("c_",LOWER(H178))</f>
        <v>c_</v>
      </c>
      <c r="AM178" t="str">
        <f t="shared" si="4"/>
        <v>0 - 0.txt</v>
      </c>
      <c r="AN178" t="str">
        <f t="shared" si="5"/>
        <v>c_</v>
      </c>
    </row>
    <row r="179" spans="4:40">
      <c r="D179" s="3"/>
      <c r="Z179" s="16">
        <f>D179</f>
        <v>0</v>
      </c>
      <c r="AA179" s="82">
        <f>H179</f>
        <v>0</v>
      </c>
      <c r="AB179" t="str">
        <f>CONCATENATE("c_",LOWER(H179))</f>
        <v>c_</v>
      </c>
      <c r="AM179" t="str">
        <f t="shared" si="4"/>
        <v>0 - 0.txt</v>
      </c>
      <c r="AN179" t="str">
        <f t="shared" si="5"/>
        <v>c_</v>
      </c>
    </row>
    <row r="180" spans="4:40">
      <c r="D180" s="3"/>
      <c r="Z180" s="16">
        <f>D180</f>
        <v>0</v>
      </c>
      <c r="AA180" s="82">
        <f>H180</f>
        <v>0</v>
      </c>
      <c r="AB180" t="str">
        <f>CONCATENATE("c_",LOWER(H180))</f>
        <v>c_</v>
      </c>
      <c r="AM180" t="str">
        <f t="shared" si="4"/>
        <v>0 - 0.txt</v>
      </c>
      <c r="AN180" t="str">
        <f t="shared" si="5"/>
        <v>c_</v>
      </c>
    </row>
    <row r="181" spans="4:40">
      <c r="D181" s="3"/>
      <c r="Z181" s="16">
        <f>D181</f>
        <v>0</v>
      </c>
      <c r="AA181" s="82">
        <f>H181</f>
        <v>0</v>
      </c>
      <c r="AB181" t="str">
        <f>CONCATENATE("c_",LOWER(H181))</f>
        <v>c_</v>
      </c>
      <c r="AM181" t="str">
        <f t="shared" si="4"/>
        <v>0 - 0.txt</v>
      </c>
      <c r="AN181" t="str">
        <f t="shared" si="5"/>
        <v>c_</v>
      </c>
    </row>
    <row r="182" spans="4:40">
      <c r="D182" s="3"/>
      <c r="Z182" s="16">
        <f>D182</f>
        <v>0</v>
      </c>
      <c r="AA182" s="82">
        <f>H182</f>
        <v>0</v>
      </c>
      <c r="AB182" t="str">
        <f>CONCATENATE("c_",LOWER(H182))</f>
        <v>c_</v>
      </c>
      <c r="AM182" t="str">
        <f t="shared" si="4"/>
        <v>0 - 0.txt</v>
      </c>
      <c r="AN182" t="str">
        <f t="shared" si="5"/>
        <v>c_</v>
      </c>
    </row>
    <row r="183" spans="4:40">
      <c r="D183" s="3"/>
      <c r="Z183" s="16">
        <f>D183</f>
        <v>0</v>
      </c>
      <c r="AA183" s="82">
        <f>H183</f>
        <v>0</v>
      </c>
      <c r="AB183" t="str">
        <f>CONCATENATE("c_",LOWER(H183))</f>
        <v>c_</v>
      </c>
      <c r="AM183" t="str">
        <f t="shared" si="4"/>
        <v>0 - 0.txt</v>
      </c>
      <c r="AN183" t="str">
        <f t="shared" si="5"/>
        <v>c_</v>
      </c>
    </row>
    <row r="184" spans="4:40">
      <c r="D184" s="3"/>
      <c r="Z184" s="16">
        <f>D184</f>
        <v>0</v>
      </c>
      <c r="AA184" s="82">
        <f>H184</f>
        <v>0</v>
      </c>
      <c r="AB184" t="str">
        <f>CONCATENATE("c_",LOWER(H184))</f>
        <v>c_</v>
      </c>
      <c r="AM184" t="str">
        <f t="shared" si="4"/>
        <v>0 - 0.txt</v>
      </c>
      <c r="AN184" t="str">
        <f t="shared" si="5"/>
        <v>c_</v>
      </c>
    </row>
    <row r="185" spans="4:40">
      <c r="D185" s="3"/>
      <c r="Z185" s="16">
        <f>D185</f>
        <v>0</v>
      </c>
      <c r="AA185" s="82">
        <f>H185</f>
        <v>0</v>
      </c>
      <c r="AB185" t="str">
        <f>CONCATENATE("c_",LOWER(H185))</f>
        <v>c_</v>
      </c>
      <c r="AM185" t="str">
        <f t="shared" si="4"/>
        <v>0 - 0.txt</v>
      </c>
      <c r="AN185" t="str">
        <f t="shared" si="5"/>
        <v>c_</v>
      </c>
    </row>
    <row r="186" spans="4:40">
      <c r="D186" s="3"/>
      <c r="Z186" s="16">
        <f>D186</f>
        <v>0</v>
      </c>
      <c r="AA186" s="82">
        <f>H186</f>
        <v>0</v>
      </c>
      <c r="AB186" t="str">
        <f>CONCATENATE("c_",LOWER(H186))</f>
        <v>c_</v>
      </c>
      <c r="AM186" t="str">
        <f t="shared" si="4"/>
        <v>0 - 0.txt</v>
      </c>
      <c r="AN186" t="str">
        <f t="shared" si="5"/>
        <v>c_</v>
      </c>
    </row>
    <row r="187" spans="4:40">
      <c r="D187" s="3"/>
      <c r="Z187" s="16">
        <f>D187</f>
        <v>0</v>
      </c>
      <c r="AA187" s="82">
        <f>H187</f>
        <v>0</v>
      </c>
      <c r="AB187" t="str">
        <f>CONCATENATE("c_",LOWER(H187))</f>
        <v>c_</v>
      </c>
      <c r="AM187" t="str">
        <f t="shared" si="4"/>
        <v>0 - 0.txt</v>
      </c>
      <c r="AN187" t="str">
        <f t="shared" si="5"/>
        <v>c_</v>
      </c>
    </row>
    <row r="188" spans="4:40">
      <c r="D188" s="3"/>
      <c r="Z188" s="16">
        <f>D188</f>
        <v>0</v>
      </c>
      <c r="AA188" s="82">
        <f>H188</f>
        <v>0</v>
      </c>
      <c r="AB188" t="str">
        <f>CONCATENATE("c_",LOWER(H188))</f>
        <v>c_</v>
      </c>
      <c r="AM188" t="str">
        <f t="shared" si="4"/>
        <v>0 - 0.txt</v>
      </c>
      <c r="AN188" t="str">
        <f t="shared" si="5"/>
        <v>c_</v>
      </c>
    </row>
    <row r="189" spans="4:40">
      <c r="D189" s="3"/>
      <c r="Z189" s="16">
        <f>D189</f>
        <v>0</v>
      </c>
      <c r="AA189" s="82">
        <f>H189</f>
        <v>0</v>
      </c>
      <c r="AB189" t="str">
        <f>CONCATENATE("c_",LOWER(H189))</f>
        <v>c_</v>
      </c>
      <c r="AM189" t="str">
        <f t="shared" si="4"/>
        <v>0 - 0.txt</v>
      </c>
      <c r="AN189" t="str">
        <f t="shared" si="5"/>
        <v>c_</v>
      </c>
    </row>
    <row r="190" spans="4:40">
      <c r="D190" s="3"/>
      <c r="Z190" s="16">
        <f>D190</f>
        <v>0</v>
      </c>
      <c r="AA190" s="82">
        <f>H190</f>
        <v>0</v>
      </c>
      <c r="AB190" t="str">
        <f>CONCATENATE("c_",LOWER(H190))</f>
        <v>c_</v>
      </c>
      <c r="AM190" t="str">
        <f t="shared" si="4"/>
        <v>0 - 0.txt</v>
      </c>
      <c r="AN190" t="str">
        <f t="shared" si="5"/>
        <v>c_</v>
      </c>
    </row>
    <row r="191" spans="4:40">
      <c r="D191" s="3"/>
      <c r="Z191" s="16">
        <f>D191</f>
        <v>0</v>
      </c>
      <c r="AA191" s="82">
        <f>H191</f>
        <v>0</v>
      </c>
      <c r="AB191" t="str">
        <f>CONCATENATE("c_",LOWER(H191))</f>
        <v>c_</v>
      </c>
      <c r="AM191" t="str">
        <f t="shared" si="4"/>
        <v>0 - 0.txt</v>
      </c>
      <c r="AN191" t="str">
        <f t="shared" si="5"/>
        <v>c_</v>
      </c>
    </row>
    <row r="192" spans="4:40">
      <c r="D192" s="3"/>
      <c r="Z192" s="16">
        <f>D192</f>
        <v>0</v>
      </c>
      <c r="AA192" s="82">
        <f>H192</f>
        <v>0</v>
      </c>
      <c r="AB192" t="str">
        <f>CONCATENATE("c_",LOWER(H192))</f>
        <v>c_</v>
      </c>
      <c r="AM192" t="str">
        <f t="shared" si="4"/>
        <v>0 - 0.txt</v>
      </c>
      <c r="AN192" t="str">
        <f t="shared" si="5"/>
        <v>c_</v>
      </c>
    </row>
    <row r="193" spans="4:40">
      <c r="D193" s="3"/>
      <c r="Z193" s="16">
        <f>D193</f>
        <v>0</v>
      </c>
      <c r="AB193" t="str">
        <f>CONCATENATE("c_",LOWER(H193))</f>
        <v>c_</v>
      </c>
      <c r="AM193" t="str">
        <f t="shared" si="4"/>
        <v>0 - .txt</v>
      </c>
      <c r="AN193" t="str">
        <f t="shared" si="5"/>
        <v>c_</v>
      </c>
    </row>
    <row r="194" spans="4:40">
      <c r="D194" s="3"/>
      <c r="Z194" s="16">
        <f>D194</f>
        <v>0</v>
      </c>
      <c r="AB194" t="str">
        <f>CONCATENATE("c_",LOWER(H194))</f>
        <v>c_</v>
      </c>
      <c r="AM194" t="str">
        <f t="shared" si="4"/>
        <v>0 - .txt</v>
      </c>
      <c r="AN194" t="str">
        <f t="shared" si="5"/>
        <v>c_</v>
      </c>
    </row>
    <row r="195" spans="4:40">
      <c r="D195" s="3"/>
      <c r="Z195" s="16">
        <f>D195</f>
        <v>0</v>
      </c>
      <c r="AB195" t="str">
        <f>CONCATENATE("c_",LOWER(H195))</f>
        <v>c_</v>
      </c>
      <c r="AM195" t="str">
        <f t="shared" ref="AM195:AM258" si="6">CONCATENATE(Z195," - ",AA195,".txt")</f>
        <v>0 - .txt</v>
      </c>
      <c r="AN195" t="str">
        <f t="shared" si="5"/>
        <v>c_</v>
      </c>
    </row>
    <row r="196" spans="4:40">
      <c r="D196" s="3"/>
      <c r="Z196" s="16">
        <f>D196</f>
        <v>0</v>
      </c>
      <c r="AB196" t="str">
        <f>CONCATENATE("c_",LOWER(H196))</f>
        <v>c_</v>
      </c>
      <c r="AM196" t="str">
        <f t="shared" si="6"/>
        <v>0 - .txt</v>
      </c>
      <c r="AN196" t="str">
        <f t="shared" ref="AN196:AN259" si="7">AB196</f>
        <v>c_</v>
      </c>
    </row>
    <row r="197" spans="4:40">
      <c r="D197" s="3"/>
      <c r="Z197" s="16">
        <f>D197</f>
        <v>0</v>
      </c>
      <c r="AB197" t="str">
        <f>CONCATENATE("c_",LOWER(H197))</f>
        <v>c_</v>
      </c>
      <c r="AM197" t="str">
        <f t="shared" si="6"/>
        <v>0 - .txt</v>
      </c>
      <c r="AN197" t="str">
        <f t="shared" si="7"/>
        <v>c_</v>
      </c>
    </row>
    <row r="198" spans="4:40">
      <c r="D198" s="3"/>
      <c r="Z198" s="16">
        <f>D198</f>
        <v>0</v>
      </c>
      <c r="AB198" t="str">
        <f>CONCATENATE("c_",LOWER(H198))</f>
        <v>c_</v>
      </c>
      <c r="AM198" t="str">
        <f t="shared" si="6"/>
        <v>0 - .txt</v>
      </c>
      <c r="AN198" t="str">
        <f t="shared" si="7"/>
        <v>c_</v>
      </c>
    </row>
    <row r="199" spans="4:40">
      <c r="D199" s="3"/>
      <c r="Z199" s="16">
        <f>D199</f>
        <v>0</v>
      </c>
      <c r="AB199" t="str">
        <f>CONCATENATE("c_",LOWER(H199))</f>
        <v>c_</v>
      </c>
      <c r="AM199" t="str">
        <f t="shared" si="6"/>
        <v>0 - .txt</v>
      </c>
      <c r="AN199" t="str">
        <f t="shared" si="7"/>
        <v>c_</v>
      </c>
    </row>
    <row r="200" spans="4:40">
      <c r="D200" s="3"/>
      <c r="Z200" s="16">
        <f>D200</f>
        <v>0</v>
      </c>
      <c r="AB200" t="str">
        <f>CONCATENATE("c_",LOWER(H200))</f>
        <v>c_</v>
      </c>
      <c r="AM200" t="str">
        <f t="shared" si="6"/>
        <v>0 - .txt</v>
      </c>
      <c r="AN200" t="str">
        <f t="shared" si="7"/>
        <v>c_</v>
      </c>
    </row>
    <row r="201" spans="4:40">
      <c r="D201" s="3"/>
      <c r="Z201" s="16">
        <f>D201</f>
        <v>0</v>
      </c>
      <c r="AB201" t="str">
        <f>CONCATENATE("c_",LOWER(H201))</f>
        <v>c_</v>
      </c>
      <c r="AM201" t="str">
        <f t="shared" si="6"/>
        <v>0 - .txt</v>
      </c>
      <c r="AN201" t="str">
        <f t="shared" si="7"/>
        <v>c_</v>
      </c>
    </row>
    <row r="202" spans="4:40">
      <c r="D202" s="3"/>
      <c r="Z202" s="16">
        <f>D202</f>
        <v>0</v>
      </c>
      <c r="AB202" t="str">
        <f>CONCATENATE("c_",LOWER(H202))</f>
        <v>c_</v>
      </c>
      <c r="AM202" t="str">
        <f t="shared" si="6"/>
        <v>0 - .txt</v>
      </c>
      <c r="AN202" t="str">
        <f t="shared" si="7"/>
        <v>c_</v>
      </c>
    </row>
    <row r="203" spans="4:40">
      <c r="D203" s="3"/>
      <c r="Z203" s="16">
        <f>D203</f>
        <v>0</v>
      </c>
      <c r="AB203" t="str">
        <f>CONCATENATE("c_",LOWER(H203))</f>
        <v>c_</v>
      </c>
      <c r="AM203" t="str">
        <f t="shared" si="6"/>
        <v>0 - .txt</v>
      </c>
      <c r="AN203" t="str">
        <f t="shared" si="7"/>
        <v>c_</v>
      </c>
    </row>
    <row r="204" spans="4:40">
      <c r="D204" s="3"/>
      <c r="Z204" s="16">
        <f>D204</f>
        <v>0</v>
      </c>
      <c r="AB204" t="str">
        <f>CONCATENATE("c_",LOWER(H204))</f>
        <v>c_</v>
      </c>
      <c r="AM204" t="str">
        <f t="shared" si="6"/>
        <v>0 - .txt</v>
      </c>
      <c r="AN204" t="str">
        <f t="shared" si="7"/>
        <v>c_</v>
      </c>
    </row>
    <row r="205" spans="4:40">
      <c r="D205" s="3"/>
      <c r="Z205" s="16">
        <f>D205</f>
        <v>0</v>
      </c>
      <c r="AB205" t="str">
        <f>CONCATENATE("c_",LOWER(H205))</f>
        <v>c_</v>
      </c>
      <c r="AM205" t="str">
        <f t="shared" si="6"/>
        <v>0 - .txt</v>
      </c>
      <c r="AN205" t="str">
        <f t="shared" si="7"/>
        <v>c_</v>
      </c>
    </row>
    <row r="206" spans="4:40">
      <c r="D206" s="3"/>
      <c r="Z206" s="16">
        <f>D206</f>
        <v>0</v>
      </c>
      <c r="AB206" t="str">
        <f>CONCATENATE("c_",LOWER(H206))</f>
        <v>c_</v>
      </c>
      <c r="AM206" t="str">
        <f t="shared" si="6"/>
        <v>0 - .txt</v>
      </c>
      <c r="AN206" t="str">
        <f t="shared" si="7"/>
        <v>c_</v>
      </c>
    </row>
    <row r="207" spans="4:40">
      <c r="D207" s="3"/>
      <c r="Z207" s="16">
        <f>D207</f>
        <v>0</v>
      </c>
      <c r="AB207" t="str">
        <f>CONCATENATE("c_",LOWER(H207))</f>
        <v>c_</v>
      </c>
      <c r="AM207" t="str">
        <f t="shared" si="6"/>
        <v>0 - .txt</v>
      </c>
      <c r="AN207" t="str">
        <f t="shared" si="7"/>
        <v>c_</v>
      </c>
    </row>
    <row r="208" spans="4:40">
      <c r="D208" s="3"/>
      <c r="Z208" s="16">
        <f>D208</f>
        <v>0</v>
      </c>
      <c r="AB208" t="str">
        <f>CONCATENATE("c_",LOWER(H208))</f>
        <v>c_</v>
      </c>
      <c r="AM208" t="str">
        <f t="shared" si="6"/>
        <v>0 - .txt</v>
      </c>
      <c r="AN208" t="str">
        <f t="shared" si="7"/>
        <v>c_</v>
      </c>
    </row>
    <row r="209" spans="4:40">
      <c r="D209" s="3"/>
      <c r="Z209" s="16">
        <f>D209</f>
        <v>0</v>
      </c>
      <c r="AB209" t="str">
        <f>CONCATENATE("c_",LOWER(H209))</f>
        <v>c_</v>
      </c>
      <c r="AM209" t="str">
        <f t="shared" si="6"/>
        <v>0 - .txt</v>
      </c>
      <c r="AN209" t="str">
        <f t="shared" si="7"/>
        <v>c_</v>
      </c>
    </row>
    <row r="210" spans="4:40">
      <c r="D210" s="3"/>
      <c r="Z210" s="16">
        <f>D210</f>
        <v>0</v>
      </c>
      <c r="AB210" t="str">
        <f>CONCATENATE("c_",LOWER(H210))</f>
        <v>c_</v>
      </c>
      <c r="AM210" t="str">
        <f t="shared" si="6"/>
        <v>0 - .txt</v>
      </c>
      <c r="AN210" t="str">
        <f t="shared" si="7"/>
        <v>c_</v>
      </c>
    </row>
    <row r="211" spans="4:40">
      <c r="D211" s="3"/>
      <c r="Z211" s="16">
        <f>D211</f>
        <v>0</v>
      </c>
      <c r="AB211" t="str">
        <f>CONCATENATE("c_",LOWER(H211))</f>
        <v>c_</v>
      </c>
      <c r="AM211" t="str">
        <f t="shared" si="6"/>
        <v>0 - .txt</v>
      </c>
      <c r="AN211" t="str">
        <f t="shared" si="7"/>
        <v>c_</v>
      </c>
    </row>
    <row r="212" spans="4:40">
      <c r="D212" s="3"/>
      <c r="Z212" s="16">
        <f>D212</f>
        <v>0</v>
      </c>
      <c r="AB212" t="str">
        <f>CONCATENATE("c_",LOWER(H212))</f>
        <v>c_</v>
      </c>
      <c r="AM212" t="str">
        <f t="shared" si="6"/>
        <v>0 - .txt</v>
      </c>
      <c r="AN212" t="str">
        <f t="shared" si="7"/>
        <v>c_</v>
      </c>
    </row>
    <row r="213" spans="4:40">
      <c r="D213" s="3"/>
      <c r="Z213" s="16">
        <f>D213</f>
        <v>0</v>
      </c>
      <c r="AB213" t="str">
        <f>CONCATENATE("c_",LOWER(H213))</f>
        <v>c_</v>
      </c>
      <c r="AM213" t="str">
        <f t="shared" si="6"/>
        <v>0 - .txt</v>
      </c>
      <c r="AN213" t="str">
        <f t="shared" si="7"/>
        <v>c_</v>
      </c>
    </row>
    <row r="214" spans="4:40">
      <c r="D214" s="3"/>
      <c r="Z214" s="16">
        <f>D214</f>
        <v>0</v>
      </c>
      <c r="AB214" t="str">
        <f>CONCATENATE("c_",LOWER(H214))</f>
        <v>c_</v>
      </c>
      <c r="AM214" t="str">
        <f t="shared" si="6"/>
        <v>0 - .txt</v>
      </c>
      <c r="AN214" t="str">
        <f t="shared" si="7"/>
        <v>c_</v>
      </c>
    </row>
    <row r="215" spans="4:40">
      <c r="D215" s="3"/>
      <c r="Z215" s="16">
        <f>D215</f>
        <v>0</v>
      </c>
      <c r="AB215" t="str">
        <f>CONCATENATE("c_",LOWER(H215))</f>
        <v>c_</v>
      </c>
      <c r="AM215" t="str">
        <f t="shared" si="6"/>
        <v>0 - .txt</v>
      </c>
      <c r="AN215" t="str">
        <f t="shared" si="7"/>
        <v>c_</v>
      </c>
    </row>
    <row r="216" spans="4:40">
      <c r="D216" s="3"/>
      <c r="Z216" s="16">
        <f>D216</f>
        <v>0</v>
      </c>
      <c r="AB216" t="str">
        <f>CONCATENATE("c_",LOWER(H216))</f>
        <v>c_</v>
      </c>
      <c r="AM216" t="str">
        <f t="shared" si="6"/>
        <v>0 - .txt</v>
      </c>
      <c r="AN216" t="str">
        <f t="shared" si="7"/>
        <v>c_</v>
      </c>
    </row>
    <row r="217" spans="4:40">
      <c r="D217" s="3"/>
      <c r="Z217" s="16">
        <f>D217</f>
        <v>0</v>
      </c>
      <c r="AB217" t="str">
        <f>CONCATENATE("c_",LOWER(H217))</f>
        <v>c_</v>
      </c>
      <c r="AM217" t="str">
        <f t="shared" si="6"/>
        <v>0 - .txt</v>
      </c>
      <c r="AN217" t="str">
        <f t="shared" si="7"/>
        <v>c_</v>
      </c>
    </row>
    <row r="218" spans="4:40">
      <c r="D218" s="3"/>
      <c r="Z218" s="16">
        <f>D218</f>
        <v>0</v>
      </c>
      <c r="AB218" t="str">
        <f>CONCATENATE("c_",LOWER(H218))</f>
        <v>c_</v>
      </c>
      <c r="AM218" t="str">
        <f t="shared" si="6"/>
        <v>0 - .txt</v>
      </c>
      <c r="AN218" t="str">
        <f t="shared" si="7"/>
        <v>c_</v>
      </c>
    </row>
    <row r="219" spans="4:40">
      <c r="D219" s="3"/>
      <c r="Z219" s="16">
        <f>D219</f>
        <v>0</v>
      </c>
      <c r="AB219" t="str">
        <f>CONCATENATE("c_",LOWER(H219))</f>
        <v>c_</v>
      </c>
      <c r="AM219" t="str">
        <f t="shared" si="6"/>
        <v>0 - .txt</v>
      </c>
      <c r="AN219" t="str">
        <f t="shared" si="7"/>
        <v>c_</v>
      </c>
    </row>
    <row r="220" spans="4:40">
      <c r="D220" s="3"/>
      <c r="Z220" s="16">
        <f>D220</f>
        <v>0</v>
      </c>
      <c r="AB220" t="str">
        <f>CONCATENATE("c_",LOWER(H220))</f>
        <v>c_</v>
      </c>
      <c r="AM220" t="str">
        <f t="shared" si="6"/>
        <v>0 - .txt</v>
      </c>
      <c r="AN220" t="str">
        <f t="shared" si="7"/>
        <v>c_</v>
      </c>
    </row>
    <row r="221" spans="4:40">
      <c r="D221" s="3"/>
      <c r="Z221" s="16">
        <f>D221</f>
        <v>0</v>
      </c>
      <c r="AB221" t="str">
        <f>CONCATENATE("c_",LOWER(H221))</f>
        <v>c_</v>
      </c>
      <c r="AM221" t="str">
        <f t="shared" si="6"/>
        <v>0 - .txt</v>
      </c>
      <c r="AN221" t="str">
        <f t="shared" si="7"/>
        <v>c_</v>
      </c>
    </row>
    <row r="222" spans="4:40">
      <c r="D222" s="3"/>
      <c r="Z222" s="16">
        <f>D222</f>
        <v>0</v>
      </c>
      <c r="AB222" t="str">
        <f>CONCATENATE("c_",LOWER(H222))</f>
        <v>c_</v>
      </c>
      <c r="AM222" t="str">
        <f t="shared" si="6"/>
        <v>0 - .txt</v>
      </c>
      <c r="AN222" t="str">
        <f t="shared" si="7"/>
        <v>c_</v>
      </c>
    </row>
    <row r="223" spans="4:40">
      <c r="D223" s="3"/>
      <c r="Z223" s="16">
        <f>D223</f>
        <v>0</v>
      </c>
      <c r="AB223" t="str">
        <f>CONCATENATE("c_",LOWER(H223))</f>
        <v>c_</v>
      </c>
      <c r="AM223" t="str">
        <f t="shared" si="6"/>
        <v>0 - .txt</v>
      </c>
      <c r="AN223" t="str">
        <f t="shared" si="7"/>
        <v>c_</v>
      </c>
    </row>
    <row r="224" spans="4:40">
      <c r="D224" s="3"/>
      <c r="Z224" s="16">
        <f>D224</f>
        <v>0</v>
      </c>
      <c r="AB224" t="str">
        <f>CONCATENATE("c_",LOWER(H224))</f>
        <v>c_</v>
      </c>
      <c r="AM224" t="str">
        <f t="shared" si="6"/>
        <v>0 - .txt</v>
      </c>
      <c r="AN224" t="str">
        <f t="shared" si="7"/>
        <v>c_</v>
      </c>
    </row>
    <row r="225" spans="4:40">
      <c r="D225" s="3"/>
      <c r="Z225" s="16">
        <f>D225</f>
        <v>0</v>
      </c>
      <c r="AB225" t="str">
        <f>CONCATENATE("c_",LOWER(H225))</f>
        <v>c_</v>
      </c>
      <c r="AM225" t="str">
        <f t="shared" si="6"/>
        <v>0 - .txt</v>
      </c>
      <c r="AN225" t="str">
        <f t="shared" si="7"/>
        <v>c_</v>
      </c>
    </row>
    <row r="226" spans="4:40">
      <c r="D226" s="3"/>
      <c r="Z226" s="16">
        <f>D226</f>
        <v>0</v>
      </c>
      <c r="AB226" t="str">
        <f>CONCATENATE("c_",LOWER(H226))</f>
        <v>c_</v>
      </c>
      <c r="AM226" t="str">
        <f t="shared" si="6"/>
        <v>0 - .txt</v>
      </c>
      <c r="AN226" t="str">
        <f t="shared" si="7"/>
        <v>c_</v>
      </c>
    </row>
    <row r="227" spans="4:40">
      <c r="D227" s="3"/>
      <c r="Z227" s="16">
        <f>D227</f>
        <v>0</v>
      </c>
      <c r="AB227" t="str">
        <f>CONCATENATE("c_",LOWER(H227))</f>
        <v>c_</v>
      </c>
      <c r="AM227" t="str">
        <f t="shared" si="6"/>
        <v>0 - .txt</v>
      </c>
      <c r="AN227" t="str">
        <f t="shared" si="7"/>
        <v>c_</v>
      </c>
    </row>
    <row r="228" spans="4:40">
      <c r="D228" s="3"/>
      <c r="Z228" s="16">
        <f>D228</f>
        <v>0</v>
      </c>
      <c r="AB228" t="str">
        <f>CONCATENATE("c_",LOWER(H228))</f>
        <v>c_</v>
      </c>
      <c r="AM228" t="str">
        <f t="shared" si="6"/>
        <v>0 - .txt</v>
      </c>
      <c r="AN228" t="str">
        <f t="shared" si="7"/>
        <v>c_</v>
      </c>
    </row>
    <row r="229" spans="4:40">
      <c r="D229" s="3"/>
      <c r="Z229" s="16">
        <f>D229</f>
        <v>0</v>
      </c>
      <c r="AB229" t="str">
        <f>CONCATENATE("c_",LOWER(H229))</f>
        <v>c_</v>
      </c>
      <c r="AM229" t="str">
        <f t="shared" si="6"/>
        <v>0 - .txt</v>
      </c>
      <c r="AN229" t="str">
        <f t="shared" si="7"/>
        <v>c_</v>
      </c>
    </row>
    <row r="230" spans="4:40">
      <c r="D230" s="3"/>
      <c r="Z230" s="16">
        <f>D230</f>
        <v>0</v>
      </c>
      <c r="AB230" t="str">
        <f>CONCATENATE("c_",LOWER(H230))</f>
        <v>c_</v>
      </c>
      <c r="AM230" t="str">
        <f t="shared" si="6"/>
        <v>0 - .txt</v>
      </c>
      <c r="AN230" t="str">
        <f t="shared" si="7"/>
        <v>c_</v>
      </c>
    </row>
    <row r="231" spans="4:40">
      <c r="D231" s="3"/>
      <c r="Z231" s="16">
        <f>D231</f>
        <v>0</v>
      </c>
      <c r="AB231" t="str">
        <f>CONCATENATE("c_",LOWER(H231))</f>
        <v>c_</v>
      </c>
      <c r="AM231" t="str">
        <f t="shared" si="6"/>
        <v>0 - .txt</v>
      </c>
      <c r="AN231" t="str">
        <f t="shared" si="7"/>
        <v>c_</v>
      </c>
    </row>
    <row r="232" spans="4:40">
      <c r="D232" s="3"/>
      <c r="Z232" s="16">
        <f>D232</f>
        <v>0</v>
      </c>
      <c r="AB232" t="str">
        <f>CONCATENATE("c_",LOWER(H232))</f>
        <v>c_</v>
      </c>
      <c r="AM232" t="str">
        <f t="shared" si="6"/>
        <v>0 - .txt</v>
      </c>
      <c r="AN232" t="str">
        <f t="shared" si="7"/>
        <v>c_</v>
      </c>
    </row>
    <row r="233" spans="4:40">
      <c r="D233" s="3"/>
      <c r="Z233" s="16">
        <f>D233</f>
        <v>0</v>
      </c>
      <c r="AB233" t="str">
        <f>CONCATENATE("c_",LOWER(H233))</f>
        <v>c_</v>
      </c>
      <c r="AM233" t="str">
        <f t="shared" si="6"/>
        <v>0 - .txt</v>
      </c>
      <c r="AN233" t="str">
        <f t="shared" si="7"/>
        <v>c_</v>
      </c>
    </row>
    <row r="234" spans="4:40">
      <c r="D234" s="3"/>
      <c r="Z234" s="16">
        <f>D234</f>
        <v>0</v>
      </c>
      <c r="AB234" t="str">
        <f>CONCATENATE("c_",LOWER(H234))</f>
        <v>c_</v>
      </c>
      <c r="AM234" t="str">
        <f t="shared" si="6"/>
        <v>0 - .txt</v>
      </c>
      <c r="AN234" t="str">
        <f t="shared" si="7"/>
        <v>c_</v>
      </c>
    </row>
    <row r="235" spans="4:40">
      <c r="D235" s="3"/>
      <c r="Z235" s="16">
        <f>D235</f>
        <v>0</v>
      </c>
      <c r="AB235" t="str">
        <f>CONCATENATE("c_",LOWER(H235))</f>
        <v>c_</v>
      </c>
      <c r="AM235" t="str">
        <f t="shared" si="6"/>
        <v>0 - .txt</v>
      </c>
      <c r="AN235" t="str">
        <f t="shared" si="7"/>
        <v>c_</v>
      </c>
    </row>
    <row r="236" spans="4:40">
      <c r="D236" s="3"/>
      <c r="Z236" s="16">
        <f>D236</f>
        <v>0</v>
      </c>
      <c r="AB236" t="str">
        <f>CONCATENATE("c_",LOWER(H236))</f>
        <v>c_</v>
      </c>
      <c r="AM236" t="str">
        <f t="shared" si="6"/>
        <v>0 - .txt</v>
      </c>
      <c r="AN236" t="str">
        <f t="shared" si="7"/>
        <v>c_</v>
      </c>
    </row>
    <row r="237" spans="4:40">
      <c r="D237" s="3"/>
      <c r="Z237" s="16">
        <f>D237</f>
        <v>0</v>
      </c>
      <c r="AB237" t="str">
        <f>CONCATENATE("c_",LOWER(H237))</f>
        <v>c_</v>
      </c>
      <c r="AM237" t="str">
        <f t="shared" si="6"/>
        <v>0 - .txt</v>
      </c>
      <c r="AN237" t="str">
        <f t="shared" si="7"/>
        <v>c_</v>
      </c>
    </row>
    <row r="238" spans="4:40">
      <c r="D238" s="3"/>
      <c r="Z238" s="16">
        <f>D238</f>
        <v>0</v>
      </c>
      <c r="AB238" t="str">
        <f>CONCATENATE("c_",LOWER(H238))</f>
        <v>c_</v>
      </c>
      <c r="AM238" t="str">
        <f t="shared" si="6"/>
        <v>0 - .txt</v>
      </c>
      <c r="AN238" t="str">
        <f t="shared" si="7"/>
        <v>c_</v>
      </c>
    </row>
    <row r="239" spans="4:40">
      <c r="D239" s="3"/>
      <c r="Z239" s="16">
        <f>D239</f>
        <v>0</v>
      </c>
      <c r="AB239" t="str">
        <f>CONCATENATE("c_",LOWER(H239))</f>
        <v>c_</v>
      </c>
      <c r="AM239" t="str">
        <f t="shared" si="6"/>
        <v>0 - .txt</v>
      </c>
      <c r="AN239" t="str">
        <f t="shared" si="7"/>
        <v>c_</v>
      </c>
    </row>
    <row r="240" spans="4:40">
      <c r="D240" s="3"/>
      <c r="Z240" s="16">
        <f>D240</f>
        <v>0</v>
      </c>
      <c r="AB240" t="str">
        <f>CONCATENATE("c_",LOWER(H240))</f>
        <v>c_</v>
      </c>
      <c r="AM240" t="str">
        <f t="shared" si="6"/>
        <v>0 - .txt</v>
      </c>
      <c r="AN240" t="str">
        <f t="shared" si="7"/>
        <v>c_</v>
      </c>
    </row>
    <row r="241" spans="4:40">
      <c r="D241" s="3"/>
      <c r="Z241" s="16">
        <f>D241</f>
        <v>0</v>
      </c>
      <c r="AB241" t="str">
        <f>CONCATENATE("c_",LOWER(H241))</f>
        <v>c_</v>
      </c>
      <c r="AM241" t="str">
        <f t="shared" si="6"/>
        <v>0 - .txt</v>
      </c>
      <c r="AN241" t="str">
        <f t="shared" si="7"/>
        <v>c_</v>
      </c>
    </row>
    <row r="242" spans="4:40">
      <c r="D242" s="3"/>
      <c r="Z242" s="16">
        <f>D242</f>
        <v>0</v>
      </c>
      <c r="AB242" t="str">
        <f>CONCATENATE("c_",LOWER(H242))</f>
        <v>c_</v>
      </c>
      <c r="AM242" t="str">
        <f t="shared" si="6"/>
        <v>0 - .txt</v>
      </c>
      <c r="AN242" t="str">
        <f t="shared" si="7"/>
        <v>c_</v>
      </c>
    </row>
    <row r="243" spans="4:40">
      <c r="D243" s="3"/>
      <c r="Z243" s="16">
        <f>D243</f>
        <v>0</v>
      </c>
      <c r="AB243" t="str">
        <f>CONCATENATE("c_",LOWER(H243))</f>
        <v>c_</v>
      </c>
      <c r="AM243" t="str">
        <f t="shared" si="6"/>
        <v>0 - .txt</v>
      </c>
      <c r="AN243" t="str">
        <f t="shared" si="7"/>
        <v>c_</v>
      </c>
    </row>
    <row r="244" spans="4:40">
      <c r="D244" s="3"/>
      <c r="Z244" s="16">
        <f>D244</f>
        <v>0</v>
      </c>
      <c r="AB244" t="str">
        <f>CONCATENATE("c_",LOWER(H244))</f>
        <v>c_</v>
      </c>
      <c r="AM244" t="str">
        <f t="shared" si="6"/>
        <v>0 - .txt</v>
      </c>
      <c r="AN244" t="str">
        <f t="shared" si="7"/>
        <v>c_</v>
      </c>
    </row>
    <row r="245" spans="4:40">
      <c r="D245" s="3"/>
      <c r="Z245" s="16">
        <f>D245</f>
        <v>0</v>
      </c>
      <c r="AB245" t="str">
        <f>CONCATENATE("c_",LOWER(H245))</f>
        <v>c_</v>
      </c>
      <c r="AM245" t="str">
        <f t="shared" si="6"/>
        <v>0 - .txt</v>
      </c>
      <c r="AN245" t="str">
        <f t="shared" si="7"/>
        <v>c_</v>
      </c>
    </row>
    <row r="246" spans="4:40">
      <c r="D246" s="3"/>
      <c r="Z246" s="16">
        <f>D246</f>
        <v>0</v>
      </c>
      <c r="AB246" t="str">
        <f>CONCATENATE("c_",LOWER(H246))</f>
        <v>c_</v>
      </c>
      <c r="AM246" t="str">
        <f t="shared" si="6"/>
        <v>0 - .txt</v>
      </c>
      <c r="AN246" t="str">
        <f t="shared" si="7"/>
        <v>c_</v>
      </c>
    </row>
    <row r="247" spans="4:40">
      <c r="D247" s="3"/>
      <c r="Z247" s="16">
        <f>D247</f>
        <v>0</v>
      </c>
      <c r="AB247" t="str">
        <f>CONCATENATE("c_",LOWER(H247))</f>
        <v>c_</v>
      </c>
      <c r="AM247" t="str">
        <f t="shared" si="6"/>
        <v>0 - .txt</v>
      </c>
      <c r="AN247" t="str">
        <f t="shared" si="7"/>
        <v>c_</v>
      </c>
    </row>
    <row r="248" spans="4:40">
      <c r="D248" s="3"/>
      <c r="Z248" s="16">
        <f>D248</f>
        <v>0</v>
      </c>
      <c r="AB248" t="str">
        <f>CONCATENATE("c_",LOWER(H248))</f>
        <v>c_</v>
      </c>
      <c r="AM248" t="str">
        <f t="shared" si="6"/>
        <v>0 - .txt</v>
      </c>
      <c r="AN248" t="str">
        <f t="shared" si="7"/>
        <v>c_</v>
      </c>
    </row>
    <row r="249" spans="4:40">
      <c r="D249" s="3"/>
      <c r="Z249" s="16">
        <f>D249</f>
        <v>0</v>
      </c>
      <c r="AB249" t="str">
        <f>CONCATENATE("c_",LOWER(H249))</f>
        <v>c_</v>
      </c>
      <c r="AM249" t="str">
        <f t="shared" si="6"/>
        <v>0 - .txt</v>
      </c>
      <c r="AN249" t="str">
        <f t="shared" si="7"/>
        <v>c_</v>
      </c>
    </row>
    <row r="250" spans="4:40">
      <c r="D250" s="3"/>
      <c r="Z250" s="16">
        <f>D250</f>
        <v>0</v>
      </c>
      <c r="AB250" t="str">
        <f>CONCATENATE("c_",LOWER(H250))</f>
        <v>c_</v>
      </c>
      <c r="AM250" t="str">
        <f t="shared" si="6"/>
        <v>0 - .txt</v>
      </c>
      <c r="AN250" t="str">
        <f t="shared" si="7"/>
        <v>c_</v>
      </c>
    </row>
    <row r="251" spans="4:40">
      <c r="D251" s="3"/>
      <c r="Z251" s="16">
        <f>D251</f>
        <v>0</v>
      </c>
      <c r="AB251" t="str">
        <f>CONCATENATE("c_",LOWER(H251))</f>
        <v>c_</v>
      </c>
      <c r="AM251" t="str">
        <f t="shared" si="6"/>
        <v>0 - .txt</v>
      </c>
      <c r="AN251" t="str">
        <f t="shared" si="7"/>
        <v>c_</v>
      </c>
    </row>
    <row r="252" spans="4:40">
      <c r="D252" s="3"/>
      <c r="Z252" s="16">
        <f>D252</f>
        <v>0</v>
      </c>
      <c r="AB252" t="str">
        <f>CONCATENATE("c_",LOWER(H252))</f>
        <v>c_</v>
      </c>
      <c r="AM252" t="str">
        <f t="shared" si="6"/>
        <v>0 - .txt</v>
      </c>
      <c r="AN252" t="str">
        <f t="shared" si="7"/>
        <v>c_</v>
      </c>
    </row>
    <row r="253" spans="4:40">
      <c r="D253" s="3"/>
      <c r="Z253" s="16">
        <f>D253</f>
        <v>0</v>
      </c>
      <c r="AB253" t="str">
        <f>CONCATENATE("c_",LOWER(H253))</f>
        <v>c_</v>
      </c>
      <c r="AM253" t="str">
        <f t="shared" si="6"/>
        <v>0 - .txt</v>
      </c>
      <c r="AN253" t="str">
        <f t="shared" si="7"/>
        <v>c_</v>
      </c>
    </row>
    <row r="254" spans="4:40">
      <c r="D254" s="3"/>
      <c r="Z254" s="16">
        <f>D254</f>
        <v>0</v>
      </c>
      <c r="AB254" t="str">
        <f>CONCATENATE("c_",LOWER(H254))</f>
        <v>c_</v>
      </c>
      <c r="AM254" t="str">
        <f t="shared" si="6"/>
        <v>0 - .txt</v>
      </c>
      <c r="AN254" t="str">
        <f t="shared" si="7"/>
        <v>c_</v>
      </c>
    </row>
    <row r="255" spans="4:40">
      <c r="D255" s="3"/>
      <c r="Z255" s="16">
        <f>D255</f>
        <v>0</v>
      </c>
      <c r="AB255" t="str">
        <f>CONCATENATE("c_",LOWER(H255))</f>
        <v>c_</v>
      </c>
      <c r="AM255" t="str">
        <f t="shared" si="6"/>
        <v>0 - .txt</v>
      </c>
      <c r="AN255" t="str">
        <f t="shared" si="7"/>
        <v>c_</v>
      </c>
    </row>
    <row r="256" spans="4:40">
      <c r="D256" s="3"/>
      <c r="Z256" s="16">
        <f>D256</f>
        <v>0</v>
      </c>
      <c r="AB256" t="str">
        <f>CONCATENATE("c_",LOWER(H256))</f>
        <v>c_</v>
      </c>
      <c r="AM256" t="str">
        <f t="shared" si="6"/>
        <v>0 - .txt</v>
      </c>
      <c r="AN256" t="str">
        <f t="shared" si="7"/>
        <v>c_</v>
      </c>
    </row>
    <row r="257" spans="4:40">
      <c r="D257" s="3"/>
      <c r="Z257" s="16">
        <f>D257</f>
        <v>0</v>
      </c>
      <c r="AB257" t="str">
        <f>CONCATENATE("c_",LOWER(H257))</f>
        <v>c_</v>
      </c>
      <c r="AM257" t="str">
        <f t="shared" si="6"/>
        <v>0 - .txt</v>
      </c>
      <c r="AN257" t="str">
        <f t="shared" si="7"/>
        <v>c_</v>
      </c>
    </row>
    <row r="258" spans="4:40">
      <c r="D258" s="3"/>
      <c r="Z258" s="16">
        <f>D258</f>
        <v>0</v>
      </c>
      <c r="AB258" t="str">
        <f>CONCATENATE("c_",LOWER(H258))</f>
        <v>c_</v>
      </c>
      <c r="AM258" t="str">
        <f t="shared" si="6"/>
        <v>0 - .txt</v>
      </c>
      <c r="AN258" t="str">
        <f t="shared" si="7"/>
        <v>c_</v>
      </c>
    </row>
    <row r="259" spans="4:40">
      <c r="D259" s="3"/>
      <c r="Z259" s="16">
        <f>D259</f>
        <v>0</v>
      </c>
      <c r="AB259" t="str">
        <f>CONCATENATE("c_",LOWER(H259))</f>
        <v>c_</v>
      </c>
      <c r="AM259" t="str">
        <f t="shared" ref="AM259:AM322" si="8">CONCATENATE(Z259," - ",AA259,".txt")</f>
        <v>0 - .txt</v>
      </c>
      <c r="AN259" t="str">
        <f t="shared" si="7"/>
        <v>c_</v>
      </c>
    </row>
    <row r="260" spans="4:40">
      <c r="D260" s="3"/>
      <c r="Z260" s="16">
        <f>D260</f>
        <v>0</v>
      </c>
      <c r="AB260" t="str">
        <f>CONCATENATE("c_",LOWER(H260))</f>
        <v>c_</v>
      </c>
      <c r="AM260" t="str">
        <f t="shared" si="8"/>
        <v>0 - .txt</v>
      </c>
      <c r="AN260" t="str">
        <f t="shared" ref="AN260:AN323" si="9">AB260</f>
        <v>c_</v>
      </c>
    </row>
    <row r="261" spans="4:40">
      <c r="D261" s="3"/>
      <c r="Z261" s="16">
        <f>D261</f>
        <v>0</v>
      </c>
      <c r="AB261" t="str">
        <f>CONCATENATE("c_",LOWER(H261))</f>
        <v>c_</v>
      </c>
      <c r="AM261" t="str">
        <f t="shared" si="8"/>
        <v>0 - .txt</v>
      </c>
      <c r="AN261" t="str">
        <f t="shared" si="9"/>
        <v>c_</v>
      </c>
    </row>
    <row r="262" spans="4:40">
      <c r="D262" s="3"/>
      <c r="Z262" s="16">
        <f>D262</f>
        <v>0</v>
      </c>
      <c r="AB262" t="str">
        <f>CONCATENATE("c_",LOWER(H262))</f>
        <v>c_</v>
      </c>
      <c r="AM262" t="str">
        <f t="shared" si="8"/>
        <v>0 - .txt</v>
      </c>
      <c r="AN262" t="str">
        <f t="shared" si="9"/>
        <v>c_</v>
      </c>
    </row>
    <row r="263" spans="4:40">
      <c r="D263" s="3"/>
      <c r="Z263" s="16">
        <f>D263</f>
        <v>0</v>
      </c>
      <c r="AB263" t="str">
        <f>CONCATENATE("c_",LOWER(H263))</f>
        <v>c_</v>
      </c>
      <c r="AM263" t="str">
        <f t="shared" si="8"/>
        <v>0 - .txt</v>
      </c>
      <c r="AN263" t="str">
        <f t="shared" si="9"/>
        <v>c_</v>
      </c>
    </row>
    <row r="264" spans="4:40">
      <c r="D264" s="3"/>
      <c r="Z264" s="16">
        <f>D264</f>
        <v>0</v>
      </c>
      <c r="AB264" t="str">
        <f>CONCATENATE("c_",LOWER(H264))</f>
        <v>c_</v>
      </c>
      <c r="AM264" t="str">
        <f t="shared" si="8"/>
        <v>0 - .txt</v>
      </c>
      <c r="AN264" t="str">
        <f t="shared" si="9"/>
        <v>c_</v>
      </c>
    </row>
    <row r="265" spans="4:40">
      <c r="D265" s="3"/>
      <c r="Z265" s="16">
        <f>D265</f>
        <v>0</v>
      </c>
      <c r="AB265" t="str">
        <f>CONCATENATE("c_",LOWER(H265))</f>
        <v>c_</v>
      </c>
      <c r="AM265" t="str">
        <f t="shared" si="8"/>
        <v>0 - .txt</v>
      </c>
      <c r="AN265" t="str">
        <f t="shared" si="9"/>
        <v>c_</v>
      </c>
    </row>
    <row r="266" spans="4:40">
      <c r="D266" s="3"/>
      <c r="Z266" s="16">
        <f>D266</f>
        <v>0</v>
      </c>
      <c r="AB266" t="str">
        <f>CONCATENATE("c_",LOWER(H266))</f>
        <v>c_</v>
      </c>
      <c r="AM266" t="str">
        <f t="shared" si="8"/>
        <v>0 - .txt</v>
      </c>
      <c r="AN266" t="str">
        <f t="shared" si="9"/>
        <v>c_</v>
      </c>
    </row>
    <row r="267" spans="4:40">
      <c r="D267" s="3"/>
      <c r="Z267" s="16">
        <f>D267</f>
        <v>0</v>
      </c>
      <c r="AB267" t="str">
        <f>CONCATENATE("c_",LOWER(H267))</f>
        <v>c_</v>
      </c>
      <c r="AM267" t="str">
        <f t="shared" si="8"/>
        <v>0 - .txt</v>
      </c>
      <c r="AN267" t="str">
        <f t="shared" si="9"/>
        <v>c_</v>
      </c>
    </row>
    <row r="268" spans="4:40">
      <c r="D268" s="3"/>
      <c r="Z268" s="16">
        <f>D268</f>
        <v>0</v>
      </c>
      <c r="AB268" t="str">
        <f>CONCATENATE("c_",LOWER(H268))</f>
        <v>c_</v>
      </c>
      <c r="AM268" t="str">
        <f t="shared" si="8"/>
        <v>0 - .txt</v>
      </c>
      <c r="AN268" t="str">
        <f t="shared" si="9"/>
        <v>c_</v>
      </c>
    </row>
    <row r="269" spans="4:40">
      <c r="D269" s="3"/>
      <c r="Z269" s="16">
        <f>D269</f>
        <v>0</v>
      </c>
      <c r="AB269" t="str">
        <f>CONCATENATE("c_",LOWER(H269))</f>
        <v>c_</v>
      </c>
      <c r="AM269" t="str">
        <f t="shared" si="8"/>
        <v>0 - .txt</v>
      </c>
      <c r="AN269" t="str">
        <f t="shared" si="9"/>
        <v>c_</v>
      </c>
    </row>
    <row r="270" spans="4:40">
      <c r="D270" s="3"/>
      <c r="Z270" s="16">
        <f>D270</f>
        <v>0</v>
      </c>
      <c r="AB270" t="str">
        <f>CONCATENATE("c_",LOWER(H270))</f>
        <v>c_</v>
      </c>
      <c r="AM270" t="str">
        <f t="shared" si="8"/>
        <v>0 - .txt</v>
      </c>
      <c r="AN270" t="str">
        <f t="shared" si="9"/>
        <v>c_</v>
      </c>
    </row>
    <row r="271" spans="4:40">
      <c r="D271" s="3"/>
      <c r="Z271" s="16">
        <f>D271</f>
        <v>0</v>
      </c>
      <c r="AB271" t="str">
        <f>CONCATENATE("c_",LOWER(H271))</f>
        <v>c_</v>
      </c>
      <c r="AM271" t="str">
        <f t="shared" si="8"/>
        <v>0 - .txt</v>
      </c>
      <c r="AN271" t="str">
        <f t="shared" si="9"/>
        <v>c_</v>
      </c>
    </row>
    <row r="272" spans="4:40">
      <c r="D272" s="3"/>
      <c r="Z272" s="16">
        <f>D272</f>
        <v>0</v>
      </c>
      <c r="AB272" t="str">
        <f>CONCATENATE("c_",LOWER(H272))</f>
        <v>c_</v>
      </c>
      <c r="AM272" t="str">
        <f t="shared" si="8"/>
        <v>0 - .txt</v>
      </c>
      <c r="AN272" t="str">
        <f t="shared" si="9"/>
        <v>c_</v>
      </c>
    </row>
    <row r="273" spans="4:40">
      <c r="D273" s="3"/>
      <c r="Z273" s="16">
        <f>D273</f>
        <v>0</v>
      </c>
      <c r="AB273" t="str">
        <f>CONCATENATE("c_",LOWER(H273))</f>
        <v>c_</v>
      </c>
      <c r="AM273" t="str">
        <f t="shared" si="8"/>
        <v>0 - .txt</v>
      </c>
      <c r="AN273" t="str">
        <f t="shared" si="9"/>
        <v>c_</v>
      </c>
    </row>
    <row r="274" spans="4:40">
      <c r="D274" s="3"/>
      <c r="Z274" s="16">
        <f>D274</f>
        <v>0</v>
      </c>
      <c r="AB274" t="str">
        <f>CONCATENATE("c_",LOWER(H274))</f>
        <v>c_</v>
      </c>
      <c r="AM274" t="str">
        <f t="shared" si="8"/>
        <v>0 - .txt</v>
      </c>
      <c r="AN274" t="str">
        <f t="shared" si="9"/>
        <v>c_</v>
      </c>
    </row>
    <row r="275" spans="4:40">
      <c r="D275" s="3"/>
      <c r="Z275" s="16">
        <f>D275</f>
        <v>0</v>
      </c>
      <c r="AB275" t="str">
        <f>CONCATENATE("c_",LOWER(H275))</f>
        <v>c_</v>
      </c>
      <c r="AM275" t="str">
        <f t="shared" si="8"/>
        <v>0 - .txt</v>
      </c>
      <c r="AN275" t="str">
        <f t="shared" si="9"/>
        <v>c_</v>
      </c>
    </row>
    <row r="276" spans="4:40">
      <c r="D276" s="3"/>
      <c r="Z276" s="16">
        <f>D276</f>
        <v>0</v>
      </c>
      <c r="AB276" t="str">
        <f>CONCATENATE("c_",LOWER(H276))</f>
        <v>c_</v>
      </c>
      <c r="AM276" t="str">
        <f t="shared" si="8"/>
        <v>0 - .txt</v>
      </c>
      <c r="AN276" t="str">
        <f t="shared" si="9"/>
        <v>c_</v>
      </c>
    </row>
    <row r="277" spans="4:40">
      <c r="D277" s="3"/>
      <c r="Z277" s="16">
        <f>D277</f>
        <v>0</v>
      </c>
      <c r="AB277" t="str">
        <f>CONCATENATE("c_",LOWER(H277))</f>
        <v>c_</v>
      </c>
      <c r="AM277" t="str">
        <f t="shared" si="8"/>
        <v>0 - .txt</v>
      </c>
      <c r="AN277" t="str">
        <f t="shared" si="9"/>
        <v>c_</v>
      </c>
    </row>
    <row r="278" spans="4:40">
      <c r="D278" s="3"/>
      <c r="Z278" s="16">
        <f>D278</f>
        <v>0</v>
      </c>
      <c r="AB278" t="str">
        <f>CONCATENATE("c_",LOWER(H278))</f>
        <v>c_</v>
      </c>
      <c r="AM278" t="str">
        <f t="shared" si="8"/>
        <v>0 - .txt</v>
      </c>
      <c r="AN278" t="str">
        <f t="shared" si="9"/>
        <v>c_</v>
      </c>
    </row>
    <row r="279" spans="4:40">
      <c r="D279" s="3"/>
      <c r="Z279" s="16">
        <f>D279</f>
        <v>0</v>
      </c>
      <c r="AB279" t="str">
        <f>CONCATENATE("c_",LOWER(H279))</f>
        <v>c_</v>
      </c>
      <c r="AM279" t="str">
        <f t="shared" si="8"/>
        <v>0 - .txt</v>
      </c>
      <c r="AN279" t="str">
        <f t="shared" si="9"/>
        <v>c_</v>
      </c>
    </row>
    <row r="280" spans="4:40">
      <c r="D280" s="3"/>
      <c r="Z280" s="16">
        <f>D280</f>
        <v>0</v>
      </c>
      <c r="AB280" t="str">
        <f>CONCATENATE("c_",LOWER(H280))</f>
        <v>c_</v>
      </c>
      <c r="AM280" t="str">
        <f t="shared" si="8"/>
        <v>0 - .txt</v>
      </c>
      <c r="AN280" t="str">
        <f t="shared" si="9"/>
        <v>c_</v>
      </c>
    </row>
    <row r="281" spans="4:40">
      <c r="D281" s="3"/>
      <c r="Z281" s="16">
        <f>D281</f>
        <v>0</v>
      </c>
      <c r="AB281" t="str">
        <f>CONCATENATE("c_",LOWER(H281))</f>
        <v>c_</v>
      </c>
      <c r="AM281" t="str">
        <f t="shared" si="8"/>
        <v>0 - .txt</v>
      </c>
      <c r="AN281" t="str">
        <f t="shared" si="9"/>
        <v>c_</v>
      </c>
    </row>
    <row r="282" spans="4:40">
      <c r="D282" s="3"/>
      <c r="Z282" s="16">
        <f>D282</f>
        <v>0</v>
      </c>
      <c r="AB282" t="str">
        <f>CONCATENATE("c_",LOWER(H282))</f>
        <v>c_</v>
      </c>
      <c r="AM282" t="str">
        <f t="shared" si="8"/>
        <v>0 - .txt</v>
      </c>
      <c r="AN282" t="str">
        <f t="shared" si="9"/>
        <v>c_</v>
      </c>
    </row>
    <row r="283" spans="4:40">
      <c r="D283" s="3"/>
      <c r="Z283" s="16">
        <f>D283</f>
        <v>0</v>
      </c>
      <c r="AB283" t="str">
        <f>CONCATENATE("c_",LOWER(H283))</f>
        <v>c_</v>
      </c>
      <c r="AM283" t="str">
        <f t="shared" si="8"/>
        <v>0 - .txt</v>
      </c>
      <c r="AN283" t="str">
        <f t="shared" si="9"/>
        <v>c_</v>
      </c>
    </row>
    <row r="284" spans="4:40">
      <c r="D284" s="3"/>
      <c r="Z284" s="16">
        <f>D284</f>
        <v>0</v>
      </c>
      <c r="AB284" t="str">
        <f>CONCATENATE("c_",LOWER(H284))</f>
        <v>c_</v>
      </c>
      <c r="AM284" t="str">
        <f t="shared" si="8"/>
        <v>0 - .txt</v>
      </c>
      <c r="AN284" t="str">
        <f t="shared" si="9"/>
        <v>c_</v>
      </c>
    </row>
    <row r="285" spans="4:40">
      <c r="D285" s="3"/>
      <c r="Z285" s="16">
        <f>D285</f>
        <v>0</v>
      </c>
      <c r="AB285" t="str">
        <f>CONCATENATE("c_",LOWER(H285))</f>
        <v>c_</v>
      </c>
      <c r="AM285" t="str">
        <f t="shared" si="8"/>
        <v>0 - .txt</v>
      </c>
      <c r="AN285" t="str">
        <f t="shared" si="9"/>
        <v>c_</v>
      </c>
    </row>
    <row r="286" spans="4:40">
      <c r="D286" s="3"/>
      <c r="Z286" s="16">
        <f>D286</f>
        <v>0</v>
      </c>
      <c r="AB286" t="str">
        <f>CONCATENATE("c_",LOWER(H286))</f>
        <v>c_</v>
      </c>
      <c r="AM286" t="str">
        <f t="shared" si="8"/>
        <v>0 - .txt</v>
      </c>
      <c r="AN286" t="str">
        <f t="shared" si="9"/>
        <v>c_</v>
      </c>
    </row>
    <row r="287" spans="4:40">
      <c r="D287" s="3"/>
      <c r="Z287" s="16">
        <f>D287</f>
        <v>0</v>
      </c>
      <c r="AB287" t="str">
        <f>CONCATENATE("c_",LOWER(H287))</f>
        <v>c_</v>
      </c>
      <c r="AM287" t="str">
        <f t="shared" si="8"/>
        <v>0 - .txt</v>
      </c>
      <c r="AN287" t="str">
        <f t="shared" si="9"/>
        <v>c_</v>
      </c>
    </row>
    <row r="288" spans="4:40">
      <c r="D288" s="3"/>
      <c r="Z288" s="16">
        <f>D288</f>
        <v>0</v>
      </c>
      <c r="AB288" t="str">
        <f>CONCATENATE("c_",LOWER(H288))</f>
        <v>c_</v>
      </c>
      <c r="AM288" t="str">
        <f t="shared" si="8"/>
        <v>0 - .txt</v>
      </c>
      <c r="AN288" t="str">
        <f t="shared" si="9"/>
        <v>c_</v>
      </c>
    </row>
    <row r="289" spans="4:40">
      <c r="D289" s="3"/>
      <c r="Z289" s="16">
        <f>D289</f>
        <v>0</v>
      </c>
      <c r="AB289" t="str">
        <f>CONCATENATE("c_",LOWER(H289))</f>
        <v>c_</v>
      </c>
      <c r="AM289" t="str">
        <f t="shared" si="8"/>
        <v>0 - .txt</v>
      </c>
      <c r="AN289" t="str">
        <f t="shared" si="9"/>
        <v>c_</v>
      </c>
    </row>
    <row r="290" spans="4:40">
      <c r="D290" s="3"/>
      <c r="Z290" s="16">
        <f>D290</f>
        <v>0</v>
      </c>
      <c r="AB290" t="str">
        <f>CONCATENATE("c_",LOWER(H290))</f>
        <v>c_</v>
      </c>
      <c r="AM290" t="str">
        <f t="shared" si="8"/>
        <v>0 - .txt</v>
      </c>
      <c r="AN290" t="str">
        <f t="shared" si="9"/>
        <v>c_</v>
      </c>
    </row>
    <row r="291" spans="4:40">
      <c r="D291" s="3"/>
      <c r="Z291" s="16">
        <f>D291</f>
        <v>0</v>
      </c>
      <c r="AB291" t="str">
        <f>CONCATENATE("c_",LOWER(H291))</f>
        <v>c_</v>
      </c>
      <c r="AM291" t="str">
        <f t="shared" si="8"/>
        <v>0 - .txt</v>
      </c>
      <c r="AN291" t="str">
        <f t="shared" si="9"/>
        <v>c_</v>
      </c>
    </row>
    <row r="292" spans="4:40">
      <c r="D292" s="3"/>
      <c r="Z292" s="16">
        <f>D292</f>
        <v>0</v>
      </c>
      <c r="AB292" t="str">
        <f>CONCATENATE("c_",LOWER(H292))</f>
        <v>c_</v>
      </c>
      <c r="AM292" t="str">
        <f t="shared" si="8"/>
        <v>0 - .txt</v>
      </c>
      <c r="AN292" t="str">
        <f t="shared" si="9"/>
        <v>c_</v>
      </c>
    </row>
    <row r="293" spans="4:40">
      <c r="D293" s="3"/>
      <c r="Z293" s="16">
        <f>D293</f>
        <v>0</v>
      </c>
      <c r="AB293" t="str">
        <f>CONCATENATE("c_",LOWER(H293))</f>
        <v>c_</v>
      </c>
      <c r="AM293" t="str">
        <f t="shared" si="8"/>
        <v>0 - .txt</v>
      </c>
      <c r="AN293" t="str">
        <f t="shared" si="9"/>
        <v>c_</v>
      </c>
    </row>
    <row r="294" spans="4:40">
      <c r="D294" s="3"/>
      <c r="Z294" s="16">
        <f>D294</f>
        <v>0</v>
      </c>
      <c r="AB294" t="str">
        <f>CONCATENATE("c_",LOWER(H294))</f>
        <v>c_</v>
      </c>
      <c r="AM294" t="str">
        <f t="shared" si="8"/>
        <v>0 - .txt</v>
      </c>
      <c r="AN294" t="str">
        <f t="shared" si="9"/>
        <v>c_</v>
      </c>
    </row>
    <row r="295" spans="4:40">
      <c r="D295" s="3"/>
      <c r="Z295" s="16">
        <f>D295</f>
        <v>0</v>
      </c>
      <c r="AB295" t="str">
        <f>CONCATENATE("c_",LOWER(H295))</f>
        <v>c_</v>
      </c>
      <c r="AM295" t="str">
        <f t="shared" si="8"/>
        <v>0 - .txt</v>
      </c>
      <c r="AN295" t="str">
        <f t="shared" si="9"/>
        <v>c_</v>
      </c>
    </row>
    <row r="296" spans="4:40">
      <c r="D296" s="3"/>
      <c r="Z296" s="16">
        <f>D296</f>
        <v>0</v>
      </c>
      <c r="AB296" t="str">
        <f>CONCATENATE("c_",LOWER(H296))</f>
        <v>c_</v>
      </c>
      <c r="AM296" t="str">
        <f t="shared" si="8"/>
        <v>0 - .txt</v>
      </c>
      <c r="AN296" t="str">
        <f t="shared" si="9"/>
        <v>c_</v>
      </c>
    </row>
    <row r="297" spans="4:40">
      <c r="D297" s="3"/>
      <c r="Z297" s="16">
        <f>D297</f>
        <v>0</v>
      </c>
      <c r="AB297" t="str">
        <f>CONCATENATE("c_",LOWER(H297))</f>
        <v>c_</v>
      </c>
      <c r="AM297" t="str">
        <f t="shared" si="8"/>
        <v>0 - .txt</v>
      </c>
      <c r="AN297" t="str">
        <f t="shared" si="9"/>
        <v>c_</v>
      </c>
    </row>
    <row r="298" spans="4:40">
      <c r="D298" s="3"/>
      <c r="Z298" s="16">
        <f>D298</f>
        <v>0</v>
      </c>
      <c r="AB298" t="str">
        <f>CONCATENATE("c_",LOWER(H298))</f>
        <v>c_</v>
      </c>
      <c r="AM298" t="str">
        <f t="shared" si="8"/>
        <v>0 - .txt</v>
      </c>
      <c r="AN298" t="str">
        <f t="shared" si="9"/>
        <v>c_</v>
      </c>
    </row>
    <row r="299" spans="4:40">
      <c r="D299" s="3"/>
      <c r="Z299" s="16">
        <f>D299</f>
        <v>0</v>
      </c>
      <c r="AB299" t="str">
        <f>CONCATENATE("c_",LOWER(H299))</f>
        <v>c_</v>
      </c>
      <c r="AM299" t="str">
        <f t="shared" si="8"/>
        <v>0 - .txt</v>
      </c>
      <c r="AN299" t="str">
        <f t="shared" si="9"/>
        <v>c_</v>
      </c>
    </row>
    <row r="300" spans="4:40">
      <c r="D300" s="3"/>
      <c r="Z300" s="16">
        <f>D300</f>
        <v>0</v>
      </c>
      <c r="AB300" t="str">
        <f>CONCATENATE("c_",LOWER(H300))</f>
        <v>c_</v>
      </c>
      <c r="AM300" t="str">
        <f t="shared" si="8"/>
        <v>0 - .txt</v>
      </c>
      <c r="AN300" t="str">
        <f t="shared" si="9"/>
        <v>c_</v>
      </c>
    </row>
    <row r="301" spans="4:40">
      <c r="D301" s="3"/>
      <c r="Z301" s="16">
        <f>D301</f>
        <v>0</v>
      </c>
      <c r="AB301" t="str">
        <f>CONCATENATE("c_",LOWER(H301))</f>
        <v>c_</v>
      </c>
      <c r="AM301" t="str">
        <f t="shared" si="8"/>
        <v>0 - .txt</v>
      </c>
      <c r="AN301" t="str">
        <f t="shared" si="9"/>
        <v>c_</v>
      </c>
    </row>
    <row r="302" spans="4:40">
      <c r="D302" s="3"/>
      <c r="Z302" s="16">
        <f>D302</f>
        <v>0</v>
      </c>
      <c r="AB302" t="str">
        <f>CONCATENATE("c_",LOWER(H302))</f>
        <v>c_</v>
      </c>
      <c r="AM302" t="str">
        <f t="shared" si="8"/>
        <v>0 - .txt</v>
      </c>
      <c r="AN302" t="str">
        <f t="shared" si="9"/>
        <v>c_</v>
      </c>
    </row>
    <row r="303" spans="4:40">
      <c r="Z303" s="16">
        <f>D303</f>
        <v>0</v>
      </c>
      <c r="AB303" t="str">
        <f>CONCATENATE("c_",LOWER(H303))</f>
        <v>c_</v>
      </c>
      <c r="AM303" t="str">
        <f t="shared" si="8"/>
        <v>0 - .txt</v>
      </c>
      <c r="AN303" t="str">
        <f t="shared" si="9"/>
        <v>c_</v>
      </c>
    </row>
    <row r="304" spans="4:40">
      <c r="Z304" s="16">
        <f>D304</f>
        <v>0</v>
      </c>
      <c r="AB304" t="str">
        <f>CONCATENATE("c_",LOWER(H304))</f>
        <v>c_</v>
      </c>
      <c r="AM304" t="str">
        <f t="shared" si="8"/>
        <v>0 - .txt</v>
      </c>
      <c r="AN304" t="str">
        <f t="shared" si="9"/>
        <v>c_</v>
      </c>
    </row>
    <row r="305" spans="26:40">
      <c r="Z305" s="16">
        <f>D305</f>
        <v>0</v>
      </c>
      <c r="AB305" t="str">
        <f>CONCATENATE("c_",LOWER(H305))</f>
        <v>c_</v>
      </c>
      <c r="AM305" t="str">
        <f t="shared" si="8"/>
        <v>0 - .txt</v>
      </c>
      <c r="AN305" t="str">
        <f t="shared" si="9"/>
        <v>c_</v>
      </c>
    </row>
    <row r="306" spans="26:40">
      <c r="Z306" s="16">
        <f>D306</f>
        <v>0</v>
      </c>
      <c r="AB306" t="str">
        <f>CONCATENATE("c_",LOWER(H306))</f>
        <v>c_</v>
      </c>
      <c r="AM306" t="str">
        <f t="shared" si="8"/>
        <v>0 - .txt</v>
      </c>
      <c r="AN306" t="str">
        <f t="shared" si="9"/>
        <v>c_</v>
      </c>
    </row>
    <row r="307" spans="26:40">
      <c r="Z307" s="16">
        <f>D307</f>
        <v>0</v>
      </c>
      <c r="AB307" t="str">
        <f>CONCATENATE("c_",LOWER(H307))</f>
        <v>c_</v>
      </c>
      <c r="AM307" t="str">
        <f t="shared" si="8"/>
        <v>0 - .txt</v>
      </c>
      <c r="AN307" t="str">
        <f t="shared" si="9"/>
        <v>c_</v>
      </c>
    </row>
    <row r="308" spans="26:40">
      <c r="Z308" s="16">
        <f>D308</f>
        <v>0</v>
      </c>
      <c r="AB308" t="str">
        <f>CONCATENATE("c_",LOWER(H308))</f>
        <v>c_</v>
      </c>
      <c r="AM308" t="str">
        <f t="shared" si="8"/>
        <v>0 - .txt</v>
      </c>
      <c r="AN308" t="str">
        <f t="shared" si="9"/>
        <v>c_</v>
      </c>
    </row>
    <row r="309" spans="26:40">
      <c r="Z309" s="16">
        <f>D309</f>
        <v>0</v>
      </c>
      <c r="AB309" t="str">
        <f>CONCATENATE("c_",LOWER(H309))</f>
        <v>c_</v>
      </c>
      <c r="AM309" t="str">
        <f t="shared" si="8"/>
        <v>0 - .txt</v>
      </c>
      <c r="AN309" t="str">
        <f t="shared" si="9"/>
        <v>c_</v>
      </c>
    </row>
    <row r="310" spans="26:40">
      <c r="Z310" s="16">
        <f>D310</f>
        <v>0</v>
      </c>
      <c r="AB310" t="str">
        <f>CONCATENATE("c_",LOWER(H310))</f>
        <v>c_</v>
      </c>
      <c r="AM310" t="str">
        <f t="shared" si="8"/>
        <v>0 - .txt</v>
      </c>
      <c r="AN310" t="str">
        <f t="shared" si="9"/>
        <v>c_</v>
      </c>
    </row>
    <row r="311" spans="26:40">
      <c r="Z311" s="16">
        <f>D311</f>
        <v>0</v>
      </c>
      <c r="AB311" t="str">
        <f>CONCATENATE("c_",LOWER(H311))</f>
        <v>c_</v>
      </c>
      <c r="AM311" t="str">
        <f t="shared" si="8"/>
        <v>0 - .txt</v>
      </c>
      <c r="AN311" t="str">
        <f t="shared" si="9"/>
        <v>c_</v>
      </c>
    </row>
    <row r="312" spans="26:40">
      <c r="Z312" s="16">
        <f>D312</f>
        <v>0</v>
      </c>
      <c r="AB312" t="str">
        <f>CONCATENATE("c_",LOWER(H312))</f>
        <v>c_</v>
      </c>
      <c r="AM312" t="str">
        <f t="shared" si="8"/>
        <v>0 - .txt</v>
      </c>
      <c r="AN312" t="str">
        <f t="shared" si="9"/>
        <v>c_</v>
      </c>
    </row>
    <row r="313" spans="26:40">
      <c r="Z313" s="16">
        <f>D313</f>
        <v>0</v>
      </c>
      <c r="AB313" t="str">
        <f>CONCATENATE("c_",LOWER(H313))</f>
        <v>c_</v>
      </c>
      <c r="AM313" t="str">
        <f t="shared" si="8"/>
        <v>0 - .txt</v>
      </c>
      <c r="AN313" t="str">
        <f t="shared" si="9"/>
        <v>c_</v>
      </c>
    </row>
    <row r="314" spans="26:40">
      <c r="Z314" s="16">
        <f>D314</f>
        <v>0</v>
      </c>
      <c r="AB314" t="str">
        <f>CONCATENATE("c_",LOWER(H314))</f>
        <v>c_</v>
      </c>
      <c r="AM314" t="str">
        <f t="shared" si="8"/>
        <v>0 - .txt</v>
      </c>
      <c r="AN314" t="str">
        <f t="shared" si="9"/>
        <v>c_</v>
      </c>
    </row>
    <row r="315" spans="26:40">
      <c r="Z315" s="16">
        <f>D315</f>
        <v>0</v>
      </c>
      <c r="AB315" t="str">
        <f>CONCATENATE("c_",LOWER(H315))</f>
        <v>c_</v>
      </c>
      <c r="AM315" t="str">
        <f t="shared" si="8"/>
        <v>0 - .txt</v>
      </c>
      <c r="AN315" t="str">
        <f t="shared" si="9"/>
        <v>c_</v>
      </c>
    </row>
    <row r="316" spans="26:40">
      <c r="Z316" s="16">
        <f>D316</f>
        <v>0</v>
      </c>
      <c r="AB316" t="str">
        <f>CONCATENATE("c_",LOWER(H316))</f>
        <v>c_</v>
      </c>
      <c r="AM316" t="str">
        <f t="shared" si="8"/>
        <v>0 - .txt</v>
      </c>
      <c r="AN316" t="str">
        <f t="shared" si="9"/>
        <v>c_</v>
      </c>
    </row>
    <row r="317" spans="26:40">
      <c r="Z317" s="16">
        <f>D317</f>
        <v>0</v>
      </c>
      <c r="AB317" t="str">
        <f>CONCATENATE("c_",LOWER(H317))</f>
        <v>c_</v>
      </c>
      <c r="AM317" t="str">
        <f t="shared" si="8"/>
        <v>0 - .txt</v>
      </c>
      <c r="AN317" t="str">
        <f t="shared" si="9"/>
        <v>c_</v>
      </c>
    </row>
    <row r="318" spans="26:40">
      <c r="Z318" s="16">
        <f>D318</f>
        <v>0</v>
      </c>
      <c r="AB318" t="str">
        <f>CONCATENATE("c_",LOWER(H318))</f>
        <v>c_</v>
      </c>
      <c r="AM318" t="str">
        <f t="shared" si="8"/>
        <v>0 - .txt</v>
      </c>
      <c r="AN318" t="str">
        <f t="shared" si="9"/>
        <v>c_</v>
      </c>
    </row>
    <row r="319" spans="26:40">
      <c r="Z319" s="16">
        <f>D319</f>
        <v>0</v>
      </c>
      <c r="AB319" t="str">
        <f>CONCATENATE("c_",LOWER(H319))</f>
        <v>c_</v>
      </c>
      <c r="AM319" t="str">
        <f t="shared" si="8"/>
        <v>0 - .txt</v>
      </c>
      <c r="AN319" t="str">
        <f t="shared" si="9"/>
        <v>c_</v>
      </c>
    </row>
    <row r="320" spans="26:40">
      <c r="Z320" s="16">
        <f>D320</f>
        <v>0</v>
      </c>
      <c r="AB320" t="str">
        <f>CONCATENATE("c_",LOWER(H320))</f>
        <v>c_</v>
      </c>
      <c r="AM320" t="str">
        <f t="shared" si="8"/>
        <v>0 - .txt</v>
      </c>
      <c r="AN320" t="str">
        <f t="shared" si="9"/>
        <v>c_</v>
      </c>
    </row>
    <row r="321" spans="26:40">
      <c r="Z321" s="16">
        <f>D321</f>
        <v>0</v>
      </c>
      <c r="AB321" t="str">
        <f>CONCATENATE("c_",LOWER(H321))</f>
        <v>c_</v>
      </c>
      <c r="AM321" t="str">
        <f t="shared" si="8"/>
        <v>0 - .txt</v>
      </c>
      <c r="AN321" t="str">
        <f t="shared" si="9"/>
        <v>c_</v>
      </c>
    </row>
    <row r="322" spans="26:40">
      <c r="Z322" s="16">
        <f>D322</f>
        <v>0</v>
      </c>
      <c r="AB322" t="str">
        <f>CONCATENATE("c_",LOWER(H322))</f>
        <v>c_</v>
      </c>
      <c r="AM322" t="str">
        <f t="shared" si="8"/>
        <v>0 - .txt</v>
      </c>
      <c r="AN322" t="str">
        <f t="shared" si="9"/>
        <v>c_</v>
      </c>
    </row>
    <row r="323" spans="26:40">
      <c r="Z323" s="16">
        <f>D323</f>
        <v>0</v>
      </c>
      <c r="AB323" t="str">
        <f>CONCATENATE("c_",LOWER(H323))</f>
        <v>c_</v>
      </c>
      <c r="AM323" t="str">
        <f t="shared" ref="AM323:AM358" si="10">CONCATENATE(Z323," - ",AA323,".txt")</f>
        <v>0 - .txt</v>
      </c>
      <c r="AN323" t="str">
        <f t="shared" si="9"/>
        <v>c_</v>
      </c>
    </row>
    <row r="324" spans="26:40">
      <c r="Z324" s="16">
        <f>D324</f>
        <v>0</v>
      </c>
      <c r="AB324" t="str">
        <f>CONCATENATE("c_",LOWER(H324))</f>
        <v>c_</v>
      </c>
      <c r="AM324" t="str">
        <f t="shared" si="10"/>
        <v>0 - .txt</v>
      </c>
      <c r="AN324" t="str">
        <f t="shared" ref="AN324:AN358" si="11">AB324</f>
        <v>c_</v>
      </c>
    </row>
    <row r="325" spans="26:40">
      <c r="Z325" s="16">
        <f>D325</f>
        <v>0</v>
      </c>
      <c r="AB325" t="str">
        <f>CONCATENATE("c_",LOWER(H325))</f>
        <v>c_</v>
      </c>
      <c r="AM325" t="str">
        <f t="shared" si="10"/>
        <v>0 - .txt</v>
      </c>
      <c r="AN325" t="str">
        <f t="shared" si="11"/>
        <v>c_</v>
      </c>
    </row>
    <row r="326" spans="26:40">
      <c r="Z326" s="16">
        <f>D326</f>
        <v>0</v>
      </c>
      <c r="AB326" t="str">
        <f>CONCATENATE("c_",LOWER(H326))</f>
        <v>c_</v>
      </c>
      <c r="AM326" t="str">
        <f t="shared" si="10"/>
        <v>0 - .txt</v>
      </c>
      <c r="AN326" t="str">
        <f t="shared" si="11"/>
        <v>c_</v>
      </c>
    </row>
    <row r="327" spans="26:40">
      <c r="Z327" s="16">
        <f>D327</f>
        <v>0</v>
      </c>
      <c r="AB327" t="str">
        <f>CONCATENATE("c_",LOWER(H327))</f>
        <v>c_</v>
      </c>
      <c r="AM327" t="str">
        <f t="shared" si="10"/>
        <v>0 - .txt</v>
      </c>
      <c r="AN327" t="str">
        <f t="shared" si="11"/>
        <v>c_</v>
      </c>
    </row>
    <row r="328" spans="26:40">
      <c r="Z328" s="16">
        <f>D328</f>
        <v>0</v>
      </c>
      <c r="AB328" t="str">
        <f>CONCATENATE("c_",LOWER(H328))</f>
        <v>c_</v>
      </c>
      <c r="AM328" t="str">
        <f t="shared" si="10"/>
        <v>0 - .txt</v>
      </c>
      <c r="AN328" t="str">
        <f t="shared" si="11"/>
        <v>c_</v>
      </c>
    </row>
    <row r="329" spans="26:40">
      <c r="Z329" s="16">
        <f>D329</f>
        <v>0</v>
      </c>
      <c r="AB329" t="str">
        <f>CONCATENATE("c_",LOWER(H329))</f>
        <v>c_</v>
      </c>
      <c r="AM329" t="str">
        <f t="shared" si="10"/>
        <v>0 - .txt</v>
      </c>
      <c r="AN329" t="str">
        <f t="shared" si="11"/>
        <v>c_</v>
      </c>
    </row>
    <row r="330" spans="26:40">
      <c r="Z330" s="16">
        <f>D330</f>
        <v>0</v>
      </c>
      <c r="AB330" t="str">
        <f>CONCATENATE("c_",LOWER(H330))</f>
        <v>c_</v>
      </c>
      <c r="AM330" t="str">
        <f t="shared" si="10"/>
        <v>0 - .txt</v>
      </c>
      <c r="AN330" t="str">
        <f t="shared" si="11"/>
        <v>c_</v>
      </c>
    </row>
    <row r="331" spans="26:40">
      <c r="Z331" s="16">
        <f>D331</f>
        <v>0</v>
      </c>
      <c r="AB331" t="str">
        <f>CONCATENATE("c_",LOWER(H331))</f>
        <v>c_</v>
      </c>
      <c r="AM331" t="str">
        <f t="shared" si="10"/>
        <v>0 - .txt</v>
      </c>
      <c r="AN331" t="str">
        <f t="shared" si="11"/>
        <v>c_</v>
      </c>
    </row>
    <row r="332" spans="26:40">
      <c r="Z332" s="16">
        <f>D332</f>
        <v>0</v>
      </c>
      <c r="AB332" t="str">
        <f>CONCATENATE("c_",LOWER(H332))</f>
        <v>c_</v>
      </c>
      <c r="AM332" t="str">
        <f t="shared" si="10"/>
        <v>0 - .txt</v>
      </c>
      <c r="AN332" t="str">
        <f t="shared" si="11"/>
        <v>c_</v>
      </c>
    </row>
    <row r="333" spans="26:40">
      <c r="Z333" s="16">
        <f>D333</f>
        <v>0</v>
      </c>
      <c r="AB333" t="str">
        <f>CONCATENATE("c_",LOWER(H333))</f>
        <v>c_</v>
      </c>
      <c r="AM333" t="str">
        <f t="shared" si="10"/>
        <v>0 - .txt</v>
      </c>
      <c r="AN333" t="str">
        <f t="shared" si="11"/>
        <v>c_</v>
      </c>
    </row>
    <row r="334" spans="26:40">
      <c r="Z334" s="16">
        <f>D334</f>
        <v>0</v>
      </c>
      <c r="AB334" t="str">
        <f>CONCATENATE("c_",LOWER(H334))</f>
        <v>c_</v>
      </c>
      <c r="AM334" t="str">
        <f t="shared" si="10"/>
        <v>0 - .txt</v>
      </c>
      <c r="AN334" t="str">
        <f t="shared" si="11"/>
        <v>c_</v>
      </c>
    </row>
    <row r="335" spans="26:40">
      <c r="Z335" s="16">
        <f>D335</f>
        <v>0</v>
      </c>
      <c r="AB335" t="str">
        <f>CONCATENATE("c_",LOWER(H335))</f>
        <v>c_</v>
      </c>
      <c r="AM335" t="str">
        <f t="shared" si="10"/>
        <v>0 - .txt</v>
      </c>
      <c r="AN335" t="str">
        <f t="shared" si="11"/>
        <v>c_</v>
      </c>
    </row>
    <row r="336" spans="26:40">
      <c r="Z336" s="16">
        <f>D336</f>
        <v>0</v>
      </c>
      <c r="AB336" t="str">
        <f>CONCATENATE("c_",LOWER(H336))</f>
        <v>c_</v>
      </c>
      <c r="AM336" t="str">
        <f t="shared" si="10"/>
        <v>0 - .txt</v>
      </c>
      <c r="AN336" t="str">
        <f t="shared" si="11"/>
        <v>c_</v>
      </c>
    </row>
    <row r="337" spans="26:40">
      <c r="Z337" s="16">
        <f>D337</f>
        <v>0</v>
      </c>
      <c r="AB337" t="str">
        <f>CONCATENATE("c_",LOWER(H337))</f>
        <v>c_</v>
      </c>
      <c r="AM337" t="str">
        <f t="shared" si="10"/>
        <v>0 - .txt</v>
      </c>
      <c r="AN337" t="str">
        <f t="shared" si="11"/>
        <v>c_</v>
      </c>
    </row>
    <row r="338" spans="26:40">
      <c r="Z338" s="16">
        <f>D338</f>
        <v>0</v>
      </c>
      <c r="AB338" t="str">
        <f>CONCATENATE("c_",LOWER(H338))</f>
        <v>c_</v>
      </c>
      <c r="AM338" t="str">
        <f t="shared" si="10"/>
        <v>0 - .txt</v>
      </c>
      <c r="AN338" t="str">
        <f t="shared" si="11"/>
        <v>c_</v>
      </c>
    </row>
    <row r="339" spans="26:40">
      <c r="Z339" s="16">
        <f>D339</f>
        <v>0</v>
      </c>
      <c r="AB339" t="str">
        <f>CONCATENATE("c_",LOWER(H339))</f>
        <v>c_</v>
      </c>
      <c r="AM339" t="str">
        <f t="shared" si="10"/>
        <v>0 - .txt</v>
      </c>
      <c r="AN339" t="str">
        <f t="shared" si="11"/>
        <v>c_</v>
      </c>
    </row>
    <row r="340" spans="26:40">
      <c r="Z340" s="16">
        <f>D340</f>
        <v>0</v>
      </c>
      <c r="AB340" t="str">
        <f>CONCATENATE("c_",LOWER(H340))</f>
        <v>c_</v>
      </c>
      <c r="AM340" t="str">
        <f t="shared" si="10"/>
        <v>0 - .txt</v>
      </c>
      <c r="AN340" t="str">
        <f t="shared" si="11"/>
        <v>c_</v>
      </c>
    </row>
    <row r="341" spans="26:40">
      <c r="Z341" s="16">
        <f>D341</f>
        <v>0</v>
      </c>
      <c r="AB341" t="str">
        <f>CONCATENATE("c_",LOWER(H341))</f>
        <v>c_</v>
      </c>
      <c r="AM341" t="str">
        <f t="shared" si="10"/>
        <v>0 - .txt</v>
      </c>
      <c r="AN341" t="str">
        <f t="shared" si="11"/>
        <v>c_</v>
      </c>
    </row>
    <row r="342" spans="26:40">
      <c r="Z342" s="16">
        <f>D342</f>
        <v>0</v>
      </c>
      <c r="AB342" t="str">
        <f>CONCATENATE("c_",LOWER(H342))</f>
        <v>c_</v>
      </c>
      <c r="AM342" t="str">
        <f t="shared" si="10"/>
        <v>0 - .txt</v>
      </c>
      <c r="AN342" t="str">
        <f t="shared" si="11"/>
        <v>c_</v>
      </c>
    </row>
    <row r="343" spans="26:40">
      <c r="Z343" s="16">
        <f>D343</f>
        <v>0</v>
      </c>
      <c r="AB343" t="str">
        <f>CONCATENATE("c_",LOWER(H343))</f>
        <v>c_</v>
      </c>
      <c r="AM343" t="str">
        <f t="shared" si="10"/>
        <v>0 - .txt</v>
      </c>
      <c r="AN343" t="str">
        <f t="shared" si="11"/>
        <v>c_</v>
      </c>
    </row>
    <row r="344" spans="26:40">
      <c r="Z344" s="16">
        <f>D344</f>
        <v>0</v>
      </c>
      <c r="AB344" t="str">
        <f>CONCATENATE("c_",LOWER(H344))</f>
        <v>c_</v>
      </c>
      <c r="AM344" t="str">
        <f t="shared" si="10"/>
        <v>0 - .txt</v>
      </c>
      <c r="AN344" t="str">
        <f t="shared" si="11"/>
        <v>c_</v>
      </c>
    </row>
    <row r="345" spans="26:40">
      <c r="Z345" s="16">
        <f>D345</f>
        <v>0</v>
      </c>
      <c r="AB345" t="str">
        <f>CONCATENATE("c_",LOWER(H345))</f>
        <v>c_</v>
      </c>
      <c r="AM345" t="str">
        <f t="shared" si="10"/>
        <v>0 - .txt</v>
      </c>
      <c r="AN345" t="str">
        <f t="shared" si="11"/>
        <v>c_</v>
      </c>
    </row>
    <row r="346" spans="26:40">
      <c r="Z346" s="16">
        <f>D346</f>
        <v>0</v>
      </c>
      <c r="AB346" t="str">
        <f>CONCATENATE("c_",LOWER(H346))</f>
        <v>c_</v>
      </c>
      <c r="AM346" t="str">
        <f t="shared" si="10"/>
        <v>0 - .txt</v>
      </c>
      <c r="AN346" t="str">
        <f t="shared" si="11"/>
        <v>c_</v>
      </c>
    </row>
    <row r="347" spans="26:40">
      <c r="Z347" s="16">
        <f>D347</f>
        <v>0</v>
      </c>
      <c r="AB347" t="str">
        <f>CONCATENATE("c_",LOWER(H347))</f>
        <v>c_</v>
      </c>
      <c r="AM347" t="str">
        <f t="shared" si="10"/>
        <v>0 - .txt</v>
      </c>
      <c r="AN347" t="str">
        <f t="shared" si="11"/>
        <v>c_</v>
      </c>
    </row>
    <row r="348" spans="26:40">
      <c r="Z348" s="16">
        <f>D348</f>
        <v>0</v>
      </c>
      <c r="AB348" t="str">
        <f>CONCATENATE("c_",LOWER(H348))</f>
        <v>c_</v>
      </c>
      <c r="AM348" t="str">
        <f t="shared" si="10"/>
        <v>0 - .txt</v>
      </c>
      <c r="AN348" t="str">
        <f t="shared" si="11"/>
        <v>c_</v>
      </c>
    </row>
    <row r="349" spans="26:40">
      <c r="Z349" s="16">
        <f>D349</f>
        <v>0</v>
      </c>
      <c r="AB349" t="str">
        <f>CONCATENATE("c_",LOWER(H349))</f>
        <v>c_</v>
      </c>
      <c r="AM349" t="str">
        <f t="shared" si="10"/>
        <v>0 - .txt</v>
      </c>
      <c r="AN349" t="str">
        <f t="shared" si="11"/>
        <v>c_</v>
      </c>
    </row>
    <row r="350" spans="26:40">
      <c r="Z350" s="16">
        <f>D350</f>
        <v>0</v>
      </c>
      <c r="AB350" t="str">
        <f>CONCATENATE("c_",LOWER(H350))</f>
        <v>c_</v>
      </c>
      <c r="AM350" t="str">
        <f t="shared" si="10"/>
        <v>0 - .txt</v>
      </c>
      <c r="AN350" t="str">
        <f t="shared" si="11"/>
        <v>c_</v>
      </c>
    </row>
    <row r="351" spans="26:40">
      <c r="Z351" s="16">
        <f>D351</f>
        <v>0</v>
      </c>
      <c r="AB351" t="str">
        <f>CONCATENATE("c_",LOWER(H351))</f>
        <v>c_</v>
      </c>
      <c r="AM351" t="str">
        <f t="shared" si="10"/>
        <v>0 - .txt</v>
      </c>
      <c r="AN351" t="str">
        <f t="shared" si="11"/>
        <v>c_</v>
      </c>
    </row>
    <row r="352" spans="26:40">
      <c r="Z352" s="16">
        <f>D352</f>
        <v>0</v>
      </c>
      <c r="AB352" t="str">
        <f>CONCATENATE("c_",LOWER(H352))</f>
        <v>c_</v>
      </c>
      <c r="AM352" t="str">
        <f t="shared" si="10"/>
        <v>0 - .txt</v>
      </c>
      <c r="AN352" t="str">
        <f t="shared" si="11"/>
        <v>c_</v>
      </c>
    </row>
    <row r="353" spans="26:40">
      <c r="Z353" s="16">
        <f>D353</f>
        <v>0</v>
      </c>
      <c r="AB353" t="str">
        <f>CONCATENATE("c_",LOWER(H353))</f>
        <v>c_</v>
      </c>
      <c r="AM353" t="str">
        <f t="shared" si="10"/>
        <v>0 - .txt</v>
      </c>
      <c r="AN353" t="str">
        <f t="shared" si="11"/>
        <v>c_</v>
      </c>
    </row>
    <row r="354" spans="26:40">
      <c r="Z354" s="16">
        <f>D354</f>
        <v>0</v>
      </c>
      <c r="AB354" t="str">
        <f>CONCATENATE("c_",LOWER(H354))</f>
        <v>c_</v>
      </c>
      <c r="AM354" t="str">
        <f t="shared" si="10"/>
        <v>0 - .txt</v>
      </c>
      <c r="AN354" t="str">
        <f t="shared" si="11"/>
        <v>c_</v>
      </c>
    </row>
    <row r="355" spans="26:40">
      <c r="Z355" s="16">
        <f>D355</f>
        <v>0</v>
      </c>
      <c r="AB355" t="str">
        <f>CONCATENATE("c_",LOWER(H355))</f>
        <v>c_</v>
      </c>
      <c r="AM355" t="str">
        <f t="shared" si="10"/>
        <v>0 - .txt</v>
      </c>
      <c r="AN355" t="str">
        <f t="shared" si="11"/>
        <v>c_</v>
      </c>
    </row>
    <row r="356" spans="26:40">
      <c r="Z356" s="16">
        <f>D356</f>
        <v>0</v>
      </c>
      <c r="AB356" t="str">
        <f>CONCATENATE("c_",LOWER(H356))</f>
        <v>c_</v>
      </c>
      <c r="AM356" t="str">
        <f t="shared" si="10"/>
        <v>0 - .txt</v>
      </c>
      <c r="AN356" t="str">
        <f t="shared" si="11"/>
        <v>c_</v>
      </c>
    </row>
    <row r="357" spans="26:40">
      <c r="Z357" s="16">
        <f>D357</f>
        <v>0</v>
      </c>
      <c r="AB357" t="str">
        <f>CONCATENATE("c_",LOWER(H357))</f>
        <v>c_</v>
      </c>
      <c r="AM357" t="str">
        <f t="shared" si="10"/>
        <v>0 - .txt</v>
      </c>
      <c r="AN357" t="str">
        <f t="shared" si="11"/>
        <v>c_</v>
      </c>
    </row>
    <row r="358" spans="26:40">
      <c r="Z358" s="16">
        <f>D358</f>
        <v>0</v>
      </c>
      <c r="AB358" t="str">
        <f>CONCATENATE("c_",LOWER(H358))</f>
        <v>c_</v>
      </c>
      <c r="AM358" t="str">
        <f t="shared" si="10"/>
        <v>0 - .txt</v>
      </c>
      <c r="AN358" t="str">
        <f t="shared" si="11"/>
        <v>c_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Y330"/>
  <sheetViews>
    <sheetView workbookViewId="0">
      <selection activeCell="I32" sqref="I32"/>
    </sheetView>
  </sheetViews>
  <sheetFormatPr defaultRowHeight="15"/>
  <cols>
    <col min="1" max="1" width="9.140625" style="72"/>
    <col min="5" max="5" width="4" customWidth="1"/>
    <col min="6" max="6" width="9.140625" style="1"/>
    <col min="7" max="7" width="14.5703125" style="55" customWidth="1"/>
    <col min="8" max="8" width="31.28515625" style="1" customWidth="1"/>
    <col min="9" max="9" width="29.140625" style="1" customWidth="1"/>
    <col min="10" max="10" width="9.140625" style="4"/>
  </cols>
  <sheetData>
    <row r="1" spans="1:25" s="68" customFormat="1">
      <c r="A1" s="68" t="s">
        <v>22</v>
      </c>
      <c r="B1" s="69" t="s">
        <v>18</v>
      </c>
      <c r="C1" s="69" t="s">
        <v>19</v>
      </c>
      <c r="D1" s="69" t="s">
        <v>20</v>
      </c>
      <c r="F1" s="70" t="s">
        <v>71</v>
      </c>
      <c r="G1" s="71" t="s">
        <v>77</v>
      </c>
      <c r="H1" s="70" t="s">
        <v>69</v>
      </c>
      <c r="I1" s="70" t="s">
        <v>70</v>
      </c>
      <c r="J1" s="75"/>
      <c r="K1" s="70" t="s">
        <v>75</v>
      </c>
    </row>
    <row r="2" spans="1:25">
      <c r="A2" s="72">
        <f>COUNT(Provinces!D:D)+1</f>
        <v>54</v>
      </c>
      <c r="B2" s="72">
        <v>99</v>
      </c>
      <c r="C2" s="72">
        <v>94</v>
      </c>
      <c r="D2" s="72">
        <v>12</v>
      </c>
      <c r="E2" s="72"/>
      <c r="F2" s="73" t="s">
        <v>124</v>
      </c>
      <c r="G2" s="74" t="s">
        <v>90</v>
      </c>
      <c r="H2" s="73" t="s">
        <v>96</v>
      </c>
      <c r="I2" s="73" t="s">
        <v>96</v>
      </c>
      <c r="K2" s="72" t="e">
        <f>CONCATENATE("PROV",A2,";",I2,#REF!)</f>
        <v>#REF!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 t="s">
        <v>76</v>
      </c>
      <c r="Y2" s="72" t="s">
        <v>72</v>
      </c>
    </row>
    <row r="3" spans="1:25">
      <c r="A3" s="72">
        <f t="shared" ref="A3:A66" si="0">A2+1</f>
        <v>55</v>
      </c>
      <c r="B3">
        <v>110</v>
      </c>
      <c r="C3">
        <v>62</v>
      </c>
      <c r="D3">
        <v>62</v>
      </c>
      <c r="F3" s="1" t="s">
        <v>124</v>
      </c>
      <c r="G3" s="55" t="s">
        <v>90</v>
      </c>
      <c r="H3" s="1" t="s">
        <v>97</v>
      </c>
      <c r="I3" s="1" t="s">
        <v>98</v>
      </c>
      <c r="K3" t="e">
        <f>CONCATENATE("PROV",A3,";",I3,#REF!)</f>
        <v>#REF!</v>
      </c>
      <c r="Y3" t="s">
        <v>73</v>
      </c>
    </row>
    <row r="4" spans="1:25">
      <c r="A4" s="72">
        <f t="shared" si="0"/>
        <v>56</v>
      </c>
      <c r="B4">
        <v>58</v>
      </c>
      <c r="C4">
        <v>58</v>
      </c>
      <c r="D4">
        <v>58</v>
      </c>
      <c r="F4" s="1" t="s">
        <v>74</v>
      </c>
      <c r="G4" s="55" t="s">
        <v>79</v>
      </c>
      <c r="H4" s="1" t="s">
        <v>83</v>
      </c>
      <c r="I4" s="62" t="s">
        <v>83</v>
      </c>
      <c r="K4" t="e">
        <f>CONCATENATE("PROV",A4,";",I4,#REF!)</f>
        <v>#REF!</v>
      </c>
      <c r="Y4" t="s">
        <v>74</v>
      </c>
    </row>
    <row r="5" spans="1:25">
      <c r="A5" s="72">
        <f t="shared" si="0"/>
        <v>57</v>
      </c>
      <c r="B5">
        <v>151</v>
      </c>
      <c r="C5">
        <v>160</v>
      </c>
      <c r="D5">
        <v>131</v>
      </c>
      <c r="F5" s="1" t="s">
        <v>74</v>
      </c>
      <c r="G5" s="55" t="s">
        <v>79</v>
      </c>
      <c r="H5" s="1" t="s">
        <v>101</v>
      </c>
      <c r="I5" s="62" t="s">
        <v>101</v>
      </c>
      <c r="K5" t="e">
        <f>CONCATENATE("PROV",A5,";",I5,#REF!)</f>
        <v>#REF!</v>
      </c>
      <c r="Y5" t="s">
        <v>124</v>
      </c>
    </row>
    <row r="6" spans="1:25">
      <c r="A6" s="72">
        <f t="shared" si="0"/>
        <v>58</v>
      </c>
      <c r="B6">
        <v>206</v>
      </c>
      <c r="C6">
        <v>213</v>
      </c>
      <c r="D6">
        <v>102</v>
      </c>
      <c r="F6" s="1" t="s">
        <v>74</v>
      </c>
      <c r="G6" s="55" t="s">
        <v>79</v>
      </c>
      <c r="H6" s="1" t="s">
        <v>102</v>
      </c>
      <c r="I6" s="62" t="s">
        <v>102</v>
      </c>
      <c r="K6" t="e">
        <f>CONCATENATE("PROV",A6,";",I6,#REF!)</f>
        <v>#REF!</v>
      </c>
    </row>
    <row r="7" spans="1:25">
      <c r="A7" s="72">
        <f t="shared" si="0"/>
        <v>59</v>
      </c>
      <c r="B7">
        <v>36</v>
      </c>
      <c r="C7">
        <v>236</v>
      </c>
      <c r="D7">
        <v>69</v>
      </c>
      <c r="F7" s="1" t="s">
        <v>74</v>
      </c>
      <c r="G7" s="55" t="s">
        <v>79</v>
      </c>
      <c r="H7" s="1" t="s">
        <v>103</v>
      </c>
      <c r="I7" s="62" t="s">
        <v>103</v>
      </c>
      <c r="K7" t="e">
        <f>CONCATENATE("PROV",A7,";",I7,#REF!)</f>
        <v>#REF!</v>
      </c>
    </row>
    <row r="8" spans="1:25">
      <c r="A8" s="72">
        <f t="shared" si="0"/>
        <v>60</v>
      </c>
      <c r="B8">
        <v>46</v>
      </c>
      <c r="C8">
        <v>144</v>
      </c>
      <c r="D8">
        <v>62</v>
      </c>
      <c r="F8" s="1" t="s">
        <v>74</v>
      </c>
      <c r="G8" s="55" t="s">
        <v>79</v>
      </c>
      <c r="H8" s="1" t="s">
        <v>104</v>
      </c>
      <c r="I8" s="62" t="s">
        <v>104</v>
      </c>
      <c r="K8" t="e">
        <f>CONCATENATE("PROV",A8,";",I8,#REF!)</f>
        <v>#REF!</v>
      </c>
    </row>
    <row r="9" spans="1:25">
      <c r="A9" s="72">
        <f t="shared" si="0"/>
        <v>61</v>
      </c>
      <c r="B9">
        <v>102</v>
      </c>
      <c r="C9">
        <v>162</v>
      </c>
      <c r="D9">
        <v>213</v>
      </c>
      <c r="F9" s="1" t="s">
        <v>74</v>
      </c>
      <c r="G9" s="55" t="s">
        <v>79</v>
      </c>
      <c r="H9" s="1" t="s">
        <v>84</v>
      </c>
      <c r="I9" s="1" t="s">
        <v>84</v>
      </c>
      <c r="K9" t="e">
        <f>CONCATENATE("PROV",A9,";",I9,#REF!)</f>
        <v>#REF!</v>
      </c>
    </row>
    <row r="10" spans="1:25">
      <c r="A10" s="72">
        <f t="shared" si="0"/>
        <v>62</v>
      </c>
      <c r="B10">
        <v>119</v>
      </c>
      <c r="C10">
        <v>122</v>
      </c>
      <c r="D10">
        <v>189</v>
      </c>
      <c r="F10" s="1" t="s">
        <v>74</v>
      </c>
      <c r="G10" s="55" t="s">
        <v>79</v>
      </c>
      <c r="H10" s="1" t="s">
        <v>105</v>
      </c>
      <c r="I10" s="62" t="s">
        <v>106</v>
      </c>
      <c r="K10" t="e">
        <f>CONCATENATE("PROV",A10,";",I10,#REF!)</f>
        <v>#REF!</v>
      </c>
    </row>
    <row r="11" spans="1:25">
      <c r="A11" s="72">
        <f t="shared" si="0"/>
        <v>63</v>
      </c>
      <c r="B11">
        <v>102</v>
      </c>
      <c r="C11">
        <v>112</v>
      </c>
      <c r="D11">
        <v>111</v>
      </c>
      <c r="F11" s="1" t="s">
        <v>74</v>
      </c>
      <c r="G11" s="55" t="s">
        <v>90</v>
      </c>
      <c r="H11" s="1" t="s">
        <v>91</v>
      </c>
      <c r="I11" s="62" t="s">
        <v>91</v>
      </c>
      <c r="K11" t="e">
        <f>CONCATENATE("PROV",A11,";",I11,#REF!)</f>
        <v>#REF!</v>
      </c>
    </row>
    <row r="12" spans="1:25">
      <c r="A12" s="72">
        <f t="shared" si="0"/>
        <v>64</v>
      </c>
      <c r="B12">
        <v>125</v>
      </c>
      <c r="C12">
        <v>177</v>
      </c>
      <c r="D12">
        <v>111</v>
      </c>
      <c r="F12" s="1" t="s">
        <v>74</v>
      </c>
      <c r="G12" s="55" t="s">
        <v>79</v>
      </c>
      <c r="H12" s="1" t="s">
        <v>92</v>
      </c>
      <c r="I12" s="62" t="s">
        <v>92</v>
      </c>
      <c r="K12" t="e">
        <f>CONCATENATE("PROV",A12,";",I12,#REF!)</f>
        <v>#REF!</v>
      </c>
    </row>
    <row r="13" spans="1:25">
      <c r="A13" s="72">
        <f t="shared" si="0"/>
        <v>65</v>
      </c>
      <c r="B13">
        <v>137</v>
      </c>
      <c r="C13">
        <v>137</v>
      </c>
      <c r="D13">
        <v>101</v>
      </c>
      <c r="F13" s="1" t="s">
        <v>74</v>
      </c>
      <c r="G13" s="55" t="s">
        <v>79</v>
      </c>
      <c r="H13" s="1" t="s">
        <v>93</v>
      </c>
      <c r="I13" s="62" t="s">
        <v>93</v>
      </c>
      <c r="K13" t="e">
        <f>CONCATENATE("PROV",A13,";",I13,#REF!)</f>
        <v>#REF!</v>
      </c>
    </row>
    <row r="14" spans="1:25">
      <c r="A14" s="72">
        <f t="shared" si="0"/>
        <v>66</v>
      </c>
      <c r="B14">
        <v>171</v>
      </c>
      <c r="C14">
        <v>169</v>
      </c>
      <c r="D14">
        <v>10</v>
      </c>
      <c r="F14" s="1" t="s">
        <v>74</v>
      </c>
      <c r="G14" s="55" t="s">
        <v>79</v>
      </c>
      <c r="H14" s="1" t="s">
        <v>95</v>
      </c>
      <c r="I14" s="62" t="s">
        <v>95</v>
      </c>
      <c r="K14" t="e">
        <f>CONCATENATE("PROV",A14,";",I14,#REF!)</f>
        <v>#REF!</v>
      </c>
    </row>
    <row r="15" spans="1:25">
      <c r="A15" s="72">
        <f t="shared" si="0"/>
        <v>67</v>
      </c>
      <c r="B15">
        <v>170</v>
      </c>
      <c r="C15">
        <v>144</v>
      </c>
      <c r="D15">
        <v>144</v>
      </c>
      <c r="F15" s="1" t="s">
        <v>74</v>
      </c>
      <c r="G15" s="55" t="s">
        <v>79</v>
      </c>
      <c r="H15" s="1" t="s">
        <v>94</v>
      </c>
      <c r="I15" s="62" t="s">
        <v>94</v>
      </c>
      <c r="K15" t="e">
        <f>CONCATENATE("PROV",A15,";",I15,#REF!)</f>
        <v>#REF!</v>
      </c>
    </row>
    <row r="16" spans="1:25">
      <c r="A16" s="72">
        <f t="shared" si="0"/>
        <v>68</v>
      </c>
      <c r="B16">
        <v>139</v>
      </c>
      <c r="C16">
        <v>158</v>
      </c>
      <c r="D16">
        <v>94</v>
      </c>
      <c r="F16" s="1" t="s">
        <v>74</v>
      </c>
      <c r="G16" s="55" t="s">
        <v>90</v>
      </c>
      <c r="H16" s="1" t="s">
        <v>99</v>
      </c>
      <c r="I16" s="1" t="s">
        <v>99</v>
      </c>
      <c r="K16" t="e">
        <f>CONCATENATE("PROV",A16,";",I16,#REF!)</f>
        <v>#REF!</v>
      </c>
    </row>
    <row r="17" spans="1:11">
      <c r="A17" s="72">
        <f t="shared" si="0"/>
        <v>69</v>
      </c>
      <c r="B17">
        <v>109</v>
      </c>
      <c r="C17">
        <v>112</v>
      </c>
      <c r="D17">
        <v>111</v>
      </c>
      <c r="F17" s="1" t="s">
        <v>74</v>
      </c>
      <c r="G17" s="55" t="s">
        <v>90</v>
      </c>
      <c r="H17" s="1" t="s">
        <v>123</v>
      </c>
      <c r="I17" s="62" t="s">
        <v>123</v>
      </c>
      <c r="K17" t="e">
        <f>CONCATENATE("PROV",A17,";",I17,#REF!)</f>
        <v>#REF!</v>
      </c>
    </row>
    <row r="18" spans="1:11">
      <c r="A18" s="72">
        <f t="shared" si="0"/>
        <v>70</v>
      </c>
      <c r="B18">
        <v>160</v>
      </c>
      <c r="C18">
        <v>48</v>
      </c>
      <c r="D18">
        <v>48</v>
      </c>
      <c r="F18" s="1" t="s">
        <v>74</v>
      </c>
      <c r="G18" s="55" t="s">
        <v>90</v>
      </c>
      <c r="H18" s="1" t="s">
        <v>100</v>
      </c>
      <c r="I18" s="1" t="s">
        <v>107</v>
      </c>
      <c r="K18" t="e">
        <f>CONCATENATE("PROV",A18,";",I18,#REF!)</f>
        <v>#REF!</v>
      </c>
    </row>
    <row r="19" spans="1:11">
      <c r="A19" s="72">
        <f t="shared" si="0"/>
        <v>71</v>
      </c>
      <c r="B19">
        <v>51</v>
      </c>
      <c r="C19">
        <v>126</v>
      </c>
      <c r="D19">
        <v>41</v>
      </c>
      <c r="F19" s="1" t="s">
        <v>74</v>
      </c>
      <c r="G19" s="55" t="s">
        <v>108</v>
      </c>
      <c r="H19" t="s">
        <v>109</v>
      </c>
      <c r="I19" t="s">
        <v>109</v>
      </c>
      <c r="K19" t="e">
        <f>CONCATENATE("PROV",A19,";",I19,#REF!)</f>
        <v>#REF!</v>
      </c>
    </row>
    <row r="20" spans="1:11">
      <c r="A20" s="72">
        <f t="shared" si="0"/>
        <v>72</v>
      </c>
      <c r="B20">
        <v>65</v>
      </c>
      <c r="C20">
        <v>200</v>
      </c>
      <c r="D20">
        <v>47</v>
      </c>
      <c r="F20" s="1" t="s">
        <v>74</v>
      </c>
      <c r="G20" s="55" t="s">
        <v>108</v>
      </c>
      <c r="H20" s="1" t="s">
        <v>110</v>
      </c>
      <c r="I20" s="62" t="s">
        <v>111</v>
      </c>
      <c r="K20" t="e">
        <f>CONCATENATE("PROV",A20,";",I20,#REF!)</f>
        <v>#REF!</v>
      </c>
    </row>
    <row r="21" spans="1:11">
      <c r="A21" s="72">
        <f t="shared" si="0"/>
        <v>73</v>
      </c>
      <c r="B21">
        <v>65</v>
      </c>
      <c r="C21">
        <v>200</v>
      </c>
      <c r="D21">
        <v>47</v>
      </c>
      <c r="F21" s="1" t="s">
        <v>74</v>
      </c>
      <c r="G21" s="55" t="s">
        <v>108</v>
      </c>
      <c r="H21" s="1" t="s">
        <v>126</v>
      </c>
      <c r="I21" s="62" t="s">
        <v>126</v>
      </c>
      <c r="K21" t="e">
        <f>CONCATENATE("PROV",A21,";",I21,#REF!)</f>
        <v>#REF!</v>
      </c>
    </row>
    <row r="22" spans="1:11">
      <c r="A22" s="72">
        <f t="shared" si="0"/>
        <v>74</v>
      </c>
      <c r="B22">
        <v>12</v>
      </c>
      <c r="C22">
        <v>14</v>
      </c>
      <c r="D22">
        <v>12</v>
      </c>
      <c r="F22" s="1" t="s">
        <v>74</v>
      </c>
      <c r="G22" s="55" t="s">
        <v>79</v>
      </c>
      <c r="H22" s="1" t="s">
        <v>125</v>
      </c>
      <c r="I22" s="62" t="s">
        <v>125</v>
      </c>
      <c r="K22" t="e">
        <f>CONCATENATE("PROV",A22,";",I22,#REF!)</f>
        <v>#REF!</v>
      </c>
    </row>
    <row r="23" spans="1:11">
      <c r="A23" s="72">
        <f t="shared" si="0"/>
        <v>75</v>
      </c>
      <c r="B23">
        <v>164</v>
      </c>
      <c r="C23">
        <v>48</v>
      </c>
      <c r="D23">
        <v>48</v>
      </c>
      <c r="F23" s="1" t="s">
        <v>74</v>
      </c>
      <c r="G23" s="55" t="s">
        <v>79</v>
      </c>
      <c r="H23" s="1" t="s">
        <v>127</v>
      </c>
      <c r="I23" s="62" t="s">
        <v>127</v>
      </c>
      <c r="K23" t="e">
        <f>CONCATENATE("PROV",A23,";",I23,#REF!)</f>
        <v>#REF!</v>
      </c>
    </row>
    <row r="24" spans="1:11">
      <c r="A24" s="72">
        <f t="shared" si="0"/>
        <v>76</v>
      </c>
      <c r="B24">
        <v>139</v>
      </c>
      <c r="C24">
        <v>158</v>
      </c>
      <c r="D24">
        <v>94</v>
      </c>
      <c r="F24" s="1" t="s">
        <v>74</v>
      </c>
      <c r="G24" s="55" t="s">
        <v>90</v>
      </c>
      <c r="H24" s="1" t="s">
        <v>99</v>
      </c>
      <c r="I24" s="1" t="s">
        <v>99</v>
      </c>
      <c r="K24" t="e">
        <f>CONCATENATE("PROV",A24,";",I24,#REF!)</f>
        <v>#REF!</v>
      </c>
    </row>
    <row r="25" spans="1:11">
      <c r="A25" s="72">
        <f t="shared" si="0"/>
        <v>77</v>
      </c>
      <c r="B25">
        <v>109</v>
      </c>
      <c r="C25">
        <v>112</v>
      </c>
      <c r="D25">
        <v>111</v>
      </c>
      <c r="F25" s="1" t="s">
        <v>74</v>
      </c>
      <c r="G25" s="55" t="s">
        <v>90</v>
      </c>
      <c r="H25" s="1" t="s">
        <v>123</v>
      </c>
      <c r="I25" s="62" t="s">
        <v>123</v>
      </c>
      <c r="K25" t="e">
        <f>CONCATENATE("PROV",A25,";",I25,#REF!)</f>
        <v>#REF!</v>
      </c>
    </row>
    <row r="26" spans="1:11">
      <c r="A26" s="72">
        <f t="shared" si="0"/>
        <v>78</v>
      </c>
      <c r="B26">
        <v>160</v>
      </c>
      <c r="C26">
        <v>48</v>
      </c>
      <c r="D26">
        <v>48</v>
      </c>
      <c r="F26" s="1" t="s">
        <v>74</v>
      </c>
      <c r="G26" s="55" t="s">
        <v>90</v>
      </c>
      <c r="H26" s="1" t="s">
        <v>100</v>
      </c>
      <c r="I26" s="1" t="s">
        <v>107</v>
      </c>
      <c r="K26" t="e">
        <f>CONCATENATE("PROV",A26,";",I26,#REF!)</f>
        <v>#REF!</v>
      </c>
    </row>
    <row r="27" spans="1:11">
      <c r="A27" s="72">
        <f t="shared" si="0"/>
        <v>79</v>
      </c>
      <c r="B27">
        <v>51</v>
      </c>
      <c r="C27">
        <v>126</v>
      </c>
      <c r="D27">
        <v>41</v>
      </c>
      <c r="F27" s="1" t="s">
        <v>74</v>
      </c>
      <c r="G27" s="55" t="s">
        <v>108</v>
      </c>
      <c r="H27" t="s">
        <v>109</v>
      </c>
      <c r="I27" t="s">
        <v>109</v>
      </c>
      <c r="K27" t="e">
        <f>CONCATENATE("PROV",A27,";",I27,#REF!)</f>
        <v>#REF!</v>
      </c>
    </row>
    <row r="28" spans="1:11">
      <c r="A28" s="72">
        <f t="shared" si="0"/>
        <v>80</v>
      </c>
      <c r="B28">
        <v>65</v>
      </c>
      <c r="C28">
        <v>200</v>
      </c>
      <c r="D28">
        <v>47</v>
      </c>
      <c r="F28" s="1" t="s">
        <v>74</v>
      </c>
      <c r="G28" s="55" t="s">
        <v>108</v>
      </c>
      <c r="H28" s="1" t="s">
        <v>110</v>
      </c>
      <c r="I28" s="62" t="s">
        <v>111</v>
      </c>
      <c r="K28" t="e">
        <f>CONCATENATE("PROV",A28,";",I28,#REF!)</f>
        <v>#REF!</v>
      </c>
    </row>
    <row r="29" spans="1:11">
      <c r="A29" s="72">
        <f t="shared" si="0"/>
        <v>81</v>
      </c>
      <c r="B29">
        <v>65</v>
      </c>
      <c r="C29">
        <v>200</v>
      </c>
      <c r="D29">
        <v>47</v>
      </c>
      <c r="F29" s="1" t="s">
        <v>74</v>
      </c>
      <c r="G29" s="55" t="s">
        <v>108</v>
      </c>
      <c r="H29" s="1" t="s">
        <v>126</v>
      </c>
      <c r="I29" s="62" t="s">
        <v>126</v>
      </c>
      <c r="K29" t="e">
        <f>CONCATENATE("PROV",A29,";",I29,#REF!)</f>
        <v>#REF!</v>
      </c>
    </row>
    <row r="30" spans="1:11">
      <c r="A30" s="72">
        <f t="shared" si="0"/>
        <v>82</v>
      </c>
      <c r="B30">
        <v>12</v>
      </c>
      <c r="C30">
        <v>14</v>
      </c>
      <c r="D30">
        <v>12</v>
      </c>
      <c r="F30" s="1" t="s">
        <v>74</v>
      </c>
      <c r="G30" s="55" t="s">
        <v>79</v>
      </c>
      <c r="H30" s="1" t="s">
        <v>125</v>
      </c>
      <c r="I30" s="62" t="s">
        <v>125</v>
      </c>
      <c r="K30" t="e">
        <f>CONCATENATE("PROV",A30,";",I30,#REF!)</f>
        <v>#REF!</v>
      </c>
    </row>
    <row r="31" spans="1:11">
      <c r="A31" s="72">
        <f t="shared" si="0"/>
        <v>83</v>
      </c>
      <c r="B31">
        <v>45</v>
      </c>
      <c r="C31">
        <v>224</v>
      </c>
      <c r="D31">
        <v>36</v>
      </c>
      <c r="F31" s="1" t="s">
        <v>124</v>
      </c>
      <c r="G31" s="55" t="s">
        <v>79</v>
      </c>
      <c r="H31" s="1" t="s">
        <v>112</v>
      </c>
      <c r="I31" s="62" t="s">
        <v>112</v>
      </c>
      <c r="K31" t="e">
        <f>CONCATENATE("PROV",A31,";",I31,#REF!)</f>
        <v>#REF!</v>
      </c>
    </row>
    <row r="32" spans="1:11">
      <c r="A32" s="72">
        <f t="shared" si="0"/>
        <v>84</v>
      </c>
      <c r="B32">
        <v>45</v>
      </c>
      <c r="C32">
        <v>173</v>
      </c>
      <c r="D32">
        <v>138</v>
      </c>
      <c r="F32" s="1" t="s">
        <v>124</v>
      </c>
      <c r="G32" s="55" t="s">
        <v>79</v>
      </c>
      <c r="H32" s="1" t="s">
        <v>113</v>
      </c>
      <c r="I32" s="62" t="s">
        <v>113</v>
      </c>
      <c r="K32" t="e">
        <f>CONCATENATE("PROV",A32,";",I32,#REF!)</f>
        <v>#REF!</v>
      </c>
    </row>
    <row r="33" spans="1:11">
      <c r="A33" s="72">
        <f t="shared" si="0"/>
        <v>85</v>
      </c>
      <c r="B33">
        <v>47</v>
      </c>
      <c r="C33">
        <v>153</v>
      </c>
      <c r="D33">
        <v>67</v>
      </c>
      <c r="F33" s="1" t="s">
        <v>124</v>
      </c>
      <c r="G33" s="55" t="s">
        <v>79</v>
      </c>
      <c r="H33" s="1" t="s">
        <v>114</v>
      </c>
      <c r="I33" s="62" t="s">
        <v>114</v>
      </c>
      <c r="K33" t="e">
        <f>CONCATENATE("PROV",A33,";",I33,#REF!)</f>
        <v>#REF!</v>
      </c>
    </row>
    <row r="34" spans="1:11">
      <c r="A34" s="72">
        <f t="shared" si="0"/>
        <v>86</v>
      </c>
      <c r="I34" s="62"/>
      <c r="K34" t="e">
        <f>CONCATENATE("PROV",A34,";",I34,#REF!)</f>
        <v>#REF!</v>
      </c>
    </row>
    <row r="35" spans="1:11">
      <c r="A35" s="72">
        <f t="shared" si="0"/>
        <v>87</v>
      </c>
      <c r="K35" t="e">
        <f>CONCATENATE("PROV",A35,";",I35,#REF!)</f>
        <v>#REF!</v>
      </c>
    </row>
    <row r="36" spans="1:11">
      <c r="A36" s="72">
        <f t="shared" si="0"/>
        <v>88</v>
      </c>
      <c r="K36" t="e">
        <f>CONCATENATE("PROV",A36,";",I36,#REF!)</f>
        <v>#REF!</v>
      </c>
    </row>
    <row r="37" spans="1:11">
      <c r="A37" s="72">
        <f t="shared" si="0"/>
        <v>89</v>
      </c>
      <c r="K37" t="e">
        <f>CONCATENATE("PROV",A37,";",I37,#REF!)</f>
        <v>#REF!</v>
      </c>
    </row>
    <row r="38" spans="1:11">
      <c r="A38" s="72">
        <f t="shared" si="0"/>
        <v>90</v>
      </c>
      <c r="I38" s="62"/>
      <c r="K38" t="e">
        <f>CONCATENATE("PROV",A38,";",I38,#REF!)</f>
        <v>#REF!</v>
      </c>
    </row>
    <row r="39" spans="1:11">
      <c r="A39" s="72">
        <f t="shared" si="0"/>
        <v>91</v>
      </c>
      <c r="I39" s="62"/>
      <c r="K39" t="e">
        <f>CONCATENATE("PROV",A39,";",I39,#REF!)</f>
        <v>#REF!</v>
      </c>
    </row>
    <row r="40" spans="1:11">
      <c r="A40" s="72">
        <f t="shared" si="0"/>
        <v>92</v>
      </c>
      <c r="I40" s="62"/>
      <c r="K40" t="e">
        <f>CONCATENATE("PROV",A40,";",I40,#REF!)</f>
        <v>#REF!</v>
      </c>
    </row>
    <row r="41" spans="1:11">
      <c r="A41" s="72">
        <f t="shared" si="0"/>
        <v>93</v>
      </c>
      <c r="I41" s="62"/>
      <c r="K41" t="e">
        <f>CONCATENATE("PROV",A41,";",I41,#REF!)</f>
        <v>#REF!</v>
      </c>
    </row>
    <row r="42" spans="1:11">
      <c r="A42" s="72">
        <f t="shared" si="0"/>
        <v>94</v>
      </c>
      <c r="I42" s="62"/>
      <c r="K42" t="e">
        <f>CONCATENATE("PROV",A42,";",I42,#REF!)</f>
        <v>#REF!</v>
      </c>
    </row>
    <row r="43" spans="1:11">
      <c r="A43" s="72">
        <f t="shared" si="0"/>
        <v>95</v>
      </c>
      <c r="I43" s="62"/>
      <c r="K43" t="e">
        <f>CONCATENATE("PROV",A43,";",I43,#REF!)</f>
        <v>#REF!</v>
      </c>
    </row>
    <row r="44" spans="1:11">
      <c r="A44" s="72">
        <f t="shared" si="0"/>
        <v>96</v>
      </c>
      <c r="K44" t="e">
        <f>CONCATENATE("PROV",A44,";",I44,#REF!)</f>
        <v>#REF!</v>
      </c>
    </row>
    <row r="45" spans="1:11">
      <c r="A45" s="72">
        <f t="shared" si="0"/>
        <v>97</v>
      </c>
      <c r="K45" t="e">
        <f>CONCATENATE("PROV",A45,";",I45,#REF!)</f>
        <v>#REF!</v>
      </c>
    </row>
    <row r="46" spans="1:11">
      <c r="A46" s="72">
        <f t="shared" si="0"/>
        <v>98</v>
      </c>
      <c r="K46" t="e">
        <f>CONCATENATE("PROV",A46,";",I46,#REF!)</f>
        <v>#REF!</v>
      </c>
    </row>
    <row r="47" spans="1:11">
      <c r="A47" s="72">
        <f t="shared" si="0"/>
        <v>99</v>
      </c>
      <c r="K47" t="e">
        <f>CONCATENATE("PROV",A47,";",I47,#REF!)</f>
        <v>#REF!</v>
      </c>
    </row>
    <row r="48" spans="1:11">
      <c r="A48" s="72">
        <f t="shared" si="0"/>
        <v>100</v>
      </c>
      <c r="K48" t="e">
        <f>CONCATENATE("PROV",A48,";",I48,#REF!)</f>
        <v>#REF!</v>
      </c>
    </row>
    <row r="49" spans="1:11">
      <c r="A49" s="72">
        <f t="shared" si="0"/>
        <v>101</v>
      </c>
      <c r="K49" t="e">
        <f>CONCATENATE("PROV",A49,";",I49,#REF!)</f>
        <v>#REF!</v>
      </c>
    </row>
    <row r="50" spans="1:11">
      <c r="A50" s="72">
        <f t="shared" si="0"/>
        <v>102</v>
      </c>
      <c r="K50" t="e">
        <f>CONCATENATE("PROV",A50,";",I50,#REF!)</f>
        <v>#REF!</v>
      </c>
    </row>
    <row r="51" spans="1:11">
      <c r="A51" s="72">
        <f t="shared" si="0"/>
        <v>103</v>
      </c>
      <c r="K51" t="e">
        <f>CONCATENATE("PROV",A51,";",I51,#REF!)</f>
        <v>#REF!</v>
      </c>
    </row>
    <row r="52" spans="1:11">
      <c r="A52" s="72">
        <f t="shared" si="0"/>
        <v>104</v>
      </c>
      <c r="K52" t="e">
        <f>CONCATENATE("PROV",A52,";",I52,#REF!)</f>
        <v>#REF!</v>
      </c>
    </row>
    <row r="53" spans="1:11">
      <c r="A53" s="72">
        <f t="shared" si="0"/>
        <v>105</v>
      </c>
      <c r="K53" t="e">
        <f>CONCATENATE("PROV",A53,";",I53,#REF!)</f>
        <v>#REF!</v>
      </c>
    </row>
    <row r="54" spans="1:11">
      <c r="A54" s="72">
        <f t="shared" si="0"/>
        <v>106</v>
      </c>
      <c r="K54" t="e">
        <f>CONCATENATE("PROV",A54,";",I54,#REF!)</f>
        <v>#REF!</v>
      </c>
    </row>
    <row r="55" spans="1:11">
      <c r="A55" s="72">
        <f t="shared" si="0"/>
        <v>107</v>
      </c>
      <c r="K55" t="e">
        <f>CONCATENATE("PROV",A55,";",I55,#REF!)</f>
        <v>#REF!</v>
      </c>
    </row>
    <row r="56" spans="1:11">
      <c r="A56" s="72">
        <f t="shared" si="0"/>
        <v>108</v>
      </c>
      <c r="K56" t="e">
        <f>CONCATENATE("PROV",A56,";",I56,#REF!)</f>
        <v>#REF!</v>
      </c>
    </row>
    <row r="57" spans="1:11">
      <c r="A57" s="72">
        <f t="shared" si="0"/>
        <v>109</v>
      </c>
      <c r="K57" t="e">
        <f>CONCATENATE("PROV",A57,";",I57,#REF!)</f>
        <v>#REF!</v>
      </c>
    </row>
    <row r="58" spans="1:11">
      <c r="A58" s="72">
        <f t="shared" si="0"/>
        <v>110</v>
      </c>
      <c r="K58" t="e">
        <f>CONCATENATE("PROV",A58,";",I58,#REF!)</f>
        <v>#REF!</v>
      </c>
    </row>
    <row r="59" spans="1:11">
      <c r="A59" s="72">
        <f t="shared" si="0"/>
        <v>111</v>
      </c>
      <c r="K59" t="e">
        <f>CONCATENATE("PROV",A59,";",I59,#REF!)</f>
        <v>#REF!</v>
      </c>
    </row>
    <row r="60" spans="1:11">
      <c r="A60" s="72">
        <f t="shared" si="0"/>
        <v>112</v>
      </c>
      <c r="K60" t="e">
        <f>CONCATENATE("PROV",A60,";",I60,#REF!)</f>
        <v>#REF!</v>
      </c>
    </row>
    <row r="61" spans="1:11">
      <c r="A61" s="72">
        <f t="shared" si="0"/>
        <v>113</v>
      </c>
      <c r="K61" t="e">
        <f>CONCATENATE("PROV",A61,";",I61,#REF!)</f>
        <v>#REF!</v>
      </c>
    </row>
    <row r="62" spans="1:11">
      <c r="A62" s="72">
        <f t="shared" si="0"/>
        <v>114</v>
      </c>
      <c r="K62" t="e">
        <f>CONCATENATE("PROV",A62,";",I62,#REF!)</f>
        <v>#REF!</v>
      </c>
    </row>
    <row r="63" spans="1:11">
      <c r="A63" s="72">
        <f t="shared" si="0"/>
        <v>115</v>
      </c>
      <c r="K63" t="e">
        <f>CONCATENATE("PROV",A63,";",I63,#REF!)</f>
        <v>#REF!</v>
      </c>
    </row>
    <row r="64" spans="1:11">
      <c r="A64" s="72">
        <f t="shared" si="0"/>
        <v>116</v>
      </c>
      <c r="K64" t="e">
        <f>CONCATENATE("PROV",A64,";",I64,#REF!)</f>
        <v>#REF!</v>
      </c>
    </row>
    <row r="65" spans="1:11">
      <c r="A65" s="72">
        <f t="shared" si="0"/>
        <v>117</v>
      </c>
      <c r="K65" t="e">
        <f>CONCATENATE("PROV",A65,";",I65,#REF!)</f>
        <v>#REF!</v>
      </c>
    </row>
    <row r="66" spans="1:11">
      <c r="A66" s="72">
        <f t="shared" si="0"/>
        <v>118</v>
      </c>
      <c r="K66" t="e">
        <f>CONCATENATE("PROV",A66,";",I66,#REF!)</f>
        <v>#REF!</v>
      </c>
    </row>
    <row r="67" spans="1:11">
      <c r="A67" s="72">
        <f t="shared" ref="A67:A130" si="1">A66+1</f>
        <v>119</v>
      </c>
      <c r="K67" t="e">
        <f>CONCATENATE("PROV",A67,";",I67,#REF!)</f>
        <v>#REF!</v>
      </c>
    </row>
    <row r="68" spans="1:11">
      <c r="A68" s="72">
        <f t="shared" si="1"/>
        <v>120</v>
      </c>
      <c r="K68" t="e">
        <f>CONCATENATE("PROV",A68,";",I68,#REF!)</f>
        <v>#REF!</v>
      </c>
    </row>
    <row r="69" spans="1:11">
      <c r="A69" s="72">
        <f t="shared" si="1"/>
        <v>121</v>
      </c>
      <c r="K69" t="e">
        <f>CONCATENATE("PROV",A69,";",I69,#REF!)</f>
        <v>#REF!</v>
      </c>
    </row>
    <row r="70" spans="1:11">
      <c r="A70" s="72">
        <f t="shared" si="1"/>
        <v>122</v>
      </c>
      <c r="K70" t="e">
        <f>CONCATENATE("PROV",A70,";",I70,#REF!)</f>
        <v>#REF!</v>
      </c>
    </row>
    <row r="71" spans="1:11">
      <c r="A71" s="72">
        <f t="shared" si="1"/>
        <v>123</v>
      </c>
      <c r="K71" t="e">
        <f>CONCATENATE("PROV",A71,";",I71,#REF!)</f>
        <v>#REF!</v>
      </c>
    </row>
    <row r="72" spans="1:11">
      <c r="A72" s="72">
        <f t="shared" si="1"/>
        <v>124</v>
      </c>
      <c r="K72" t="e">
        <f>CONCATENATE("PROV",A72,";",I72,#REF!)</f>
        <v>#REF!</v>
      </c>
    </row>
    <row r="73" spans="1:11">
      <c r="A73" s="72">
        <f t="shared" si="1"/>
        <v>125</v>
      </c>
      <c r="K73" t="e">
        <f>CONCATENATE("PROV",A73,";",I73,#REF!)</f>
        <v>#REF!</v>
      </c>
    </row>
    <row r="74" spans="1:11">
      <c r="A74" s="72">
        <f t="shared" si="1"/>
        <v>126</v>
      </c>
      <c r="K74" t="e">
        <f>CONCATENATE("PROV",A74,";",I74,#REF!)</f>
        <v>#REF!</v>
      </c>
    </row>
    <row r="75" spans="1:11">
      <c r="A75" s="72">
        <f t="shared" si="1"/>
        <v>127</v>
      </c>
      <c r="K75" t="e">
        <f>CONCATENATE("PROV",A75,";",I75,#REF!)</f>
        <v>#REF!</v>
      </c>
    </row>
    <row r="76" spans="1:11">
      <c r="A76" s="72">
        <f t="shared" si="1"/>
        <v>128</v>
      </c>
      <c r="K76" t="e">
        <f>CONCATENATE("PROV",A76,";",I76,#REF!)</f>
        <v>#REF!</v>
      </c>
    </row>
    <row r="77" spans="1:11">
      <c r="A77" s="72">
        <f t="shared" si="1"/>
        <v>129</v>
      </c>
      <c r="K77" t="e">
        <f>CONCATENATE("PROV",A77,";",I77,#REF!)</f>
        <v>#REF!</v>
      </c>
    </row>
    <row r="78" spans="1:11">
      <c r="A78" s="72">
        <f t="shared" si="1"/>
        <v>130</v>
      </c>
      <c r="K78" t="e">
        <f>CONCATENATE("PROV",A78,";",I78,#REF!)</f>
        <v>#REF!</v>
      </c>
    </row>
    <row r="79" spans="1:11">
      <c r="A79" s="72">
        <f t="shared" si="1"/>
        <v>131</v>
      </c>
      <c r="K79" t="e">
        <f>CONCATENATE("PROV",A79,";",I79,#REF!)</f>
        <v>#REF!</v>
      </c>
    </row>
    <row r="80" spans="1:11">
      <c r="A80" s="72">
        <f t="shared" si="1"/>
        <v>132</v>
      </c>
      <c r="K80" t="e">
        <f>CONCATENATE("PROV",A80,";",I80,#REF!)</f>
        <v>#REF!</v>
      </c>
    </row>
    <row r="81" spans="1:11">
      <c r="A81" s="72">
        <f t="shared" si="1"/>
        <v>133</v>
      </c>
      <c r="K81" t="e">
        <f>CONCATENATE("PROV",A81,";",I81,#REF!)</f>
        <v>#REF!</v>
      </c>
    </row>
    <row r="82" spans="1:11">
      <c r="A82" s="72">
        <f t="shared" si="1"/>
        <v>134</v>
      </c>
      <c r="K82" t="e">
        <f>CONCATENATE("PROV",A82,";",I82,#REF!)</f>
        <v>#REF!</v>
      </c>
    </row>
    <row r="83" spans="1:11">
      <c r="A83" s="72">
        <f t="shared" si="1"/>
        <v>135</v>
      </c>
      <c r="K83" t="e">
        <f>CONCATENATE("PROV",A83,";",I83,#REF!)</f>
        <v>#REF!</v>
      </c>
    </row>
    <row r="84" spans="1:11">
      <c r="A84" s="72">
        <f t="shared" si="1"/>
        <v>136</v>
      </c>
      <c r="K84" t="e">
        <f>CONCATENATE("PROV",A84,";",I84,#REF!)</f>
        <v>#REF!</v>
      </c>
    </row>
    <row r="85" spans="1:11">
      <c r="A85" s="72">
        <f t="shared" si="1"/>
        <v>137</v>
      </c>
      <c r="K85" t="e">
        <f>CONCATENATE("PROV",A85,";",I85,#REF!)</f>
        <v>#REF!</v>
      </c>
    </row>
    <row r="86" spans="1:11">
      <c r="A86" s="72">
        <f t="shared" si="1"/>
        <v>138</v>
      </c>
      <c r="K86" t="e">
        <f>CONCATENATE("PROV",A86,";",I86,#REF!)</f>
        <v>#REF!</v>
      </c>
    </row>
    <row r="87" spans="1:11">
      <c r="A87" s="72">
        <f t="shared" si="1"/>
        <v>139</v>
      </c>
      <c r="K87" t="e">
        <f>CONCATENATE("PROV",A87,";",I87,#REF!)</f>
        <v>#REF!</v>
      </c>
    </row>
    <row r="88" spans="1:11">
      <c r="A88" s="72">
        <f t="shared" si="1"/>
        <v>140</v>
      </c>
      <c r="K88" t="e">
        <f>CONCATENATE("PROV",A88,";",I88,#REF!)</f>
        <v>#REF!</v>
      </c>
    </row>
    <row r="89" spans="1:11">
      <c r="A89" s="72">
        <f t="shared" si="1"/>
        <v>141</v>
      </c>
      <c r="K89" t="e">
        <f>CONCATENATE("PROV",A89,";",I89,#REF!)</f>
        <v>#REF!</v>
      </c>
    </row>
    <row r="90" spans="1:11">
      <c r="A90" s="72">
        <f t="shared" si="1"/>
        <v>142</v>
      </c>
      <c r="K90" t="e">
        <f>CONCATENATE("PROV",A90,";",I90,#REF!)</f>
        <v>#REF!</v>
      </c>
    </row>
    <row r="91" spans="1:11">
      <c r="A91" s="72">
        <f t="shared" si="1"/>
        <v>143</v>
      </c>
      <c r="K91" t="e">
        <f>CONCATENATE("PROV",A91,";",I91,#REF!)</f>
        <v>#REF!</v>
      </c>
    </row>
    <row r="92" spans="1:11">
      <c r="A92" s="72">
        <f t="shared" si="1"/>
        <v>144</v>
      </c>
      <c r="K92" t="e">
        <f>CONCATENATE("PROV",A92,";",I92,#REF!)</f>
        <v>#REF!</v>
      </c>
    </row>
    <row r="93" spans="1:11">
      <c r="A93" s="72">
        <f t="shared" si="1"/>
        <v>145</v>
      </c>
      <c r="K93" t="e">
        <f>CONCATENATE("PROV",A93,";",I93,#REF!)</f>
        <v>#REF!</v>
      </c>
    </row>
    <row r="94" spans="1:11">
      <c r="A94" s="72">
        <f t="shared" si="1"/>
        <v>146</v>
      </c>
      <c r="K94" t="e">
        <f>CONCATENATE("PROV",A94,";",I94,#REF!)</f>
        <v>#REF!</v>
      </c>
    </row>
    <row r="95" spans="1:11">
      <c r="A95" s="72">
        <f t="shared" si="1"/>
        <v>147</v>
      </c>
      <c r="K95" t="e">
        <f>CONCATENATE("PROV",A95,";",I95,#REF!)</f>
        <v>#REF!</v>
      </c>
    </row>
    <row r="96" spans="1:11">
      <c r="A96" s="72">
        <f t="shared" si="1"/>
        <v>148</v>
      </c>
      <c r="K96" t="e">
        <f>CONCATENATE("PROV",A96,";",I96,#REF!)</f>
        <v>#REF!</v>
      </c>
    </row>
    <row r="97" spans="1:11">
      <c r="A97" s="72">
        <f t="shared" si="1"/>
        <v>149</v>
      </c>
      <c r="K97" t="e">
        <f>CONCATENATE("PROV",A97,";",I97,#REF!)</f>
        <v>#REF!</v>
      </c>
    </row>
    <row r="98" spans="1:11">
      <c r="A98" s="72">
        <f t="shared" si="1"/>
        <v>150</v>
      </c>
      <c r="K98" t="e">
        <f>CONCATENATE("PROV",A98,";",I98,#REF!)</f>
        <v>#REF!</v>
      </c>
    </row>
    <row r="99" spans="1:11">
      <c r="A99" s="72">
        <f t="shared" si="1"/>
        <v>151</v>
      </c>
      <c r="K99" t="e">
        <f>CONCATENATE("PROV",A99,";",I99,#REF!)</f>
        <v>#REF!</v>
      </c>
    </row>
    <row r="100" spans="1:11">
      <c r="A100" s="72">
        <f t="shared" si="1"/>
        <v>152</v>
      </c>
      <c r="K100" t="e">
        <f>CONCATENATE("PROV",A100,";",I100,#REF!)</f>
        <v>#REF!</v>
      </c>
    </row>
    <row r="101" spans="1:11">
      <c r="A101" s="72">
        <f t="shared" si="1"/>
        <v>153</v>
      </c>
      <c r="K101" t="e">
        <f>CONCATENATE("PROV",A101,";",I101,#REF!)</f>
        <v>#REF!</v>
      </c>
    </row>
    <row r="102" spans="1:11">
      <c r="A102" s="72">
        <f t="shared" si="1"/>
        <v>154</v>
      </c>
      <c r="K102" t="e">
        <f>CONCATENATE("PROV",A102,";",I102,#REF!)</f>
        <v>#REF!</v>
      </c>
    </row>
    <row r="103" spans="1:11">
      <c r="A103" s="72">
        <f t="shared" si="1"/>
        <v>155</v>
      </c>
      <c r="K103" t="e">
        <f>CONCATENATE("PROV",A103,";",I103,#REF!)</f>
        <v>#REF!</v>
      </c>
    </row>
    <row r="104" spans="1:11">
      <c r="A104" s="72">
        <f t="shared" si="1"/>
        <v>156</v>
      </c>
      <c r="K104" t="e">
        <f>CONCATENATE("PROV",A104,";",I104,#REF!)</f>
        <v>#REF!</v>
      </c>
    </row>
    <row r="105" spans="1:11">
      <c r="A105" s="72">
        <f t="shared" si="1"/>
        <v>157</v>
      </c>
      <c r="K105" t="e">
        <f>CONCATENATE("PROV",A105,";",I105,#REF!)</f>
        <v>#REF!</v>
      </c>
    </row>
    <row r="106" spans="1:11">
      <c r="A106" s="72">
        <f t="shared" si="1"/>
        <v>158</v>
      </c>
      <c r="K106" t="e">
        <f>CONCATENATE("PROV",A106,";",I106,#REF!)</f>
        <v>#REF!</v>
      </c>
    </row>
    <row r="107" spans="1:11">
      <c r="A107" s="72">
        <f t="shared" si="1"/>
        <v>159</v>
      </c>
      <c r="K107" t="e">
        <f>CONCATENATE("PROV",A107,";",I107,#REF!)</f>
        <v>#REF!</v>
      </c>
    </row>
    <row r="108" spans="1:11">
      <c r="A108" s="72">
        <f t="shared" si="1"/>
        <v>160</v>
      </c>
      <c r="K108" t="e">
        <f>CONCATENATE("PROV",A108,";",I108,#REF!)</f>
        <v>#REF!</v>
      </c>
    </row>
    <row r="109" spans="1:11">
      <c r="A109" s="72">
        <f t="shared" si="1"/>
        <v>161</v>
      </c>
      <c r="K109" t="e">
        <f>CONCATENATE("PROV",A109,";",I109,#REF!)</f>
        <v>#REF!</v>
      </c>
    </row>
    <row r="110" spans="1:11">
      <c r="A110" s="72">
        <f t="shared" si="1"/>
        <v>162</v>
      </c>
      <c r="K110" t="e">
        <f>CONCATENATE("PROV",A110,";",I110,#REF!)</f>
        <v>#REF!</v>
      </c>
    </row>
    <row r="111" spans="1:11">
      <c r="A111" s="72">
        <f t="shared" si="1"/>
        <v>163</v>
      </c>
      <c r="K111" t="e">
        <f>CONCATENATE("PROV",A111,";",I111,#REF!)</f>
        <v>#REF!</v>
      </c>
    </row>
    <row r="112" spans="1:11">
      <c r="A112" s="72">
        <f t="shared" si="1"/>
        <v>164</v>
      </c>
      <c r="K112" t="e">
        <f>CONCATENATE("PROV",A112,";",I112,#REF!)</f>
        <v>#REF!</v>
      </c>
    </row>
    <row r="113" spans="1:11">
      <c r="A113" s="72">
        <f t="shared" si="1"/>
        <v>165</v>
      </c>
      <c r="K113" t="e">
        <f>CONCATENATE("PROV",A113,";",I113,#REF!)</f>
        <v>#REF!</v>
      </c>
    </row>
    <row r="114" spans="1:11">
      <c r="A114" s="72">
        <f t="shared" si="1"/>
        <v>166</v>
      </c>
      <c r="K114" t="e">
        <f>CONCATENATE("PROV",A114,";",I114,#REF!)</f>
        <v>#REF!</v>
      </c>
    </row>
    <row r="115" spans="1:11">
      <c r="A115" s="72">
        <f t="shared" si="1"/>
        <v>167</v>
      </c>
      <c r="K115" t="e">
        <f>CONCATENATE("PROV",A115,";",I115,#REF!)</f>
        <v>#REF!</v>
      </c>
    </row>
    <row r="116" spans="1:11">
      <c r="A116" s="72">
        <f t="shared" si="1"/>
        <v>168</v>
      </c>
      <c r="K116" t="e">
        <f>CONCATENATE("PROV",A116,";",I116,#REF!)</f>
        <v>#REF!</v>
      </c>
    </row>
    <row r="117" spans="1:11">
      <c r="A117" s="72">
        <f t="shared" si="1"/>
        <v>169</v>
      </c>
      <c r="K117" t="e">
        <f>CONCATENATE("PROV",A117,";",I117,#REF!)</f>
        <v>#REF!</v>
      </c>
    </row>
    <row r="118" spans="1:11">
      <c r="A118" s="72">
        <f t="shared" si="1"/>
        <v>170</v>
      </c>
      <c r="K118" t="e">
        <f>CONCATENATE("PROV",A118,";",I118,#REF!)</f>
        <v>#REF!</v>
      </c>
    </row>
    <row r="119" spans="1:11">
      <c r="A119" s="72">
        <f t="shared" si="1"/>
        <v>171</v>
      </c>
      <c r="K119" t="e">
        <f>CONCATENATE("PROV",A119,";",I119,#REF!)</f>
        <v>#REF!</v>
      </c>
    </row>
    <row r="120" spans="1:11">
      <c r="A120" s="72">
        <f t="shared" si="1"/>
        <v>172</v>
      </c>
      <c r="K120" t="e">
        <f>CONCATENATE("PROV",A120,";",I120,#REF!)</f>
        <v>#REF!</v>
      </c>
    </row>
    <row r="121" spans="1:11">
      <c r="A121" s="72">
        <f t="shared" si="1"/>
        <v>173</v>
      </c>
      <c r="K121" t="e">
        <f>CONCATENATE("PROV",A121,";",I121,#REF!)</f>
        <v>#REF!</v>
      </c>
    </row>
    <row r="122" spans="1:11">
      <c r="A122" s="72">
        <f t="shared" si="1"/>
        <v>174</v>
      </c>
      <c r="K122" t="e">
        <f>CONCATENATE("PROV",A122,";",I122,#REF!)</f>
        <v>#REF!</v>
      </c>
    </row>
    <row r="123" spans="1:11">
      <c r="A123" s="72">
        <f t="shared" si="1"/>
        <v>175</v>
      </c>
      <c r="K123" t="e">
        <f>CONCATENATE("PROV",A123,";",I123,#REF!)</f>
        <v>#REF!</v>
      </c>
    </row>
    <row r="124" spans="1:11">
      <c r="A124" s="72">
        <f t="shared" si="1"/>
        <v>176</v>
      </c>
      <c r="K124" t="e">
        <f>CONCATENATE("PROV",A124,";",I124,#REF!)</f>
        <v>#REF!</v>
      </c>
    </row>
    <row r="125" spans="1:11">
      <c r="A125" s="72">
        <f t="shared" si="1"/>
        <v>177</v>
      </c>
      <c r="K125" t="e">
        <f>CONCATENATE("PROV",A125,";",I125,#REF!)</f>
        <v>#REF!</v>
      </c>
    </row>
    <row r="126" spans="1:11">
      <c r="A126" s="72">
        <f t="shared" si="1"/>
        <v>178</v>
      </c>
      <c r="K126" t="e">
        <f>CONCATENATE("PROV",A126,";",I126,#REF!)</f>
        <v>#REF!</v>
      </c>
    </row>
    <row r="127" spans="1:11">
      <c r="A127" s="72">
        <f t="shared" si="1"/>
        <v>179</v>
      </c>
      <c r="K127" t="e">
        <f>CONCATENATE("PROV",A127,";",I127,#REF!)</f>
        <v>#REF!</v>
      </c>
    </row>
    <row r="128" spans="1:11">
      <c r="A128" s="72">
        <f t="shared" si="1"/>
        <v>180</v>
      </c>
      <c r="K128" t="e">
        <f>CONCATENATE("PROV",A128,";",I128,#REF!)</f>
        <v>#REF!</v>
      </c>
    </row>
    <row r="129" spans="1:11">
      <c r="A129" s="72">
        <f t="shared" si="1"/>
        <v>181</v>
      </c>
      <c r="K129" t="e">
        <f>CONCATENATE("PROV",A129,";",I129,#REF!)</f>
        <v>#REF!</v>
      </c>
    </row>
    <row r="130" spans="1:11">
      <c r="A130" s="72">
        <f t="shared" si="1"/>
        <v>182</v>
      </c>
      <c r="K130" t="e">
        <f>CONCATENATE("PROV",A130,";",I130,#REF!)</f>
        <v>#REF!</v>
      </c>
    </row>
    <row r="131" spans="1:11">
      <c r="A131" s="72">
        <f t="shared" ref="A131:A194" si="2">A130+1</f>
        <v>183</v>
      </c>
      <c r="K131" t="e">
        <f>CONCATENATE("PROV",A131,";",I131,#REF!)</f>
        <v>#REF!</v>
      </c>
    </row>
    <row r="132" spans="1:11">
      <c r="A132" s="72">
        <f t="shared" si="2"/>
        <v>184</v>
      </c>
      <c r="K132" t="e">
        <f>CONCATENATE("PROV",A132,";",I132,#REF!)</f>
        <v>#REF!</v>
      </c>
    </row>
    <row r="133" spans="1:11">
      <c r="A133" s="72">
        <f t="shared" si="2"/>
        <v>185</v>
      </c>
      <c r="K133" t="e">
        <f>CONCATENATE("PROV",A133,";",I133,#REF!)</f>
        <v>#REF!</v>
      </c>
    </row>
    <row r="134" spans="1:11">
      <c r="A134" s="72">
        <f t="shared" si="2"/>
        <v>186</v>
      </c>
      <c r="K134" t="e">
        <f>CONCATENATE("PROV",A134,";",I134,#REF!)</f>
        <v>#REF!</v>
      </c>
    </row>
    <row r="135" spans="1:11">
      <c r="A135" s="72">
        <f t="shared" si="2"/>
        <v>187</v>
      </c>
      <c r="K135" t="e">
        <f>CONCATENATE("PROV",A135,";",I135,#REF!)</f>
        <v>#REF!</v>
      </c>
    </row>
    <row r="136" spans="1:11">
      <c r="A136" s="72">
        <f t="shared" si="2"/>
        <v>188</v>
      </c>
      <c r="K136" t="e">
        <f>CONCATENATE("PROV",A136,";",I136,#REF!)</f>
        <v>#REF!</v>
      </c>
    </row>
    <row r="137" spans="1:11">
      <c r="A137" s="72">
        <f t="shared" si="2"/>
        <v>189</v>
      </c>
      <c r="K137" t="e">
        <f>CONCATENATE("PROV",A137,";",I137,#REF!)</f>
        <v>#REF!</v>
      </c>
    </row>
    <row r="138" spans="1:11">
      <c r="A138" s="72">
        <f t="shared" si="2"/>
        <v>190</v>
      </c>
      <c r="K138" t="e">
        <f>CONCATENATE("PROV",A138,";",I138,#REF!)</f>
        <v>#REF!</v>
      </c>
    </row>
    <row r="139" spans="1:11">
      <c r="A139" s="72">
        <f t="shared" si="2"/>
        <v>191</v>
      </c>
      <c r="K139" t="e">
        <f>CONCATENATE("PROV",A139,";",I139,#REF!)</f>
        <v>#REF!</v>
      </c>
    </row>
    <row r="140" spans="1:11">
      <c r="A140" s="72">
        <f t="shared" si="2"/>
        <v>192</v>
      </c>
      <c r="K140" t="e">
        <f>CONCATENATE("PROV",A140,";",I140,#REF!)</f>
        <v>#REF!</v>
      </c>
    </row>
    <row r="141" spans="1:11">
      <c r="A141" s="72">
        <f t="shared" si="2"/>
        <v>193</v>
      </c>
      <c r="K141" t="e">
        <f>CONCATENATE("PROV",A141,";",I141,#REF!)</f>
        <v>#REF!</v>
      </c>
    </row>
    <row r="142" spans="1:11">
      <c r="A142" s="72">
        <f t="shared" si="2"/>
        <v>194</v>
      </c>
      <c r="K142" t="e">
        <f>CONCATENATE("PROV",A142,";",I142,#REF!)</f>
        <v>#REF!</v>
      </c>
    </row>
    <row r="143" spans="1:11">
      <c r="A143" s="72">
        <f t="shared" si="2"/>
        <v>195</v>
      </c>
      <c r="K143" t="e">
        <f>CONCATENATE("PROV",A143,";",I143,#REF!)</f>
        <v>#REF!</v>
      </c>
    </row>
    <row r="144" spans="1:11">
      <c r="A144" s="72">
        <f t="shared" si="2"/>
        <v>196</v>
      </c>
      <c r="K144" t="e">
        <f>CONCATENATE("PROV",A144,";",I144,#REF!)</f>
        <v>#REF!</v>
      </c>
    </row>
    <row r="145" spans="1:11">
      <c r="A145" s="72">
        <f t="shared" si="2"/>
        <v>197</v>
      </c>
      <c r="K145" t="e">
        <f>CONCATENATE("PROV",A145,";",I145,#REF!)</f>
        <v>#REF!</v>
      </c>
    </row>
    <row r="146" spans="1:11">
      <c r="A146" s="72">
        <f t="shared" si="2"/>
        <v>198</v>
      </c>
      <c r="K146" t="e">
        <f>CONCATENATE("PROV",A146,";",I146,#REF!)</f>
        <v>#REF!</v>
      </c>
    </row>
    <row r="147" spans="1:11">
      <c r="A147" s="72">
        <f t="shared" si="2"/>
        <v>199</v>
      </c>
      <c r="K147" t="e">
        <f>CONCATENATE("PROV",A147,";",I147,#REF!)</f>
        <v>#REF!</v>
      </c>
    </row>
    <row r="148" spans="1:11">
      <c r="A148" s="72">
        <f t="shared" si="2"/>
        <v>200</v>
      </c>
      <c r="K148" t="e">
        <f>CONCATENATE("PROV",A148,";",I148,#REF!)</f>
        <v>#REF!</v>
      </c>
    </row>
    <row r="149" spans="1:11">
      <c r="A149" s="72">
        <f t="shared" si="2"/>
        <v>201</v>
      </c>
      <c r="K149" t="e">
        <f>CONCATENATE("PROV",A149,";",I149,#REF!)</f>
        <v>#REF!</v>
      </c>
    </row>
    <row r="150" spans="1:11">
      <c r="A150" s="72">
        <f t="shared" si="2"/>
        <v>202</v>
      </c>
      <c r="K150" t="e">
        <f>CONCATENATE("PROV",A150,";",I150,#REF!)</f>
        <v>#REF!</v>
      </c>
    </row>
    <row r="151" spans="1:11">
      <c r="A151" s="72">
        <f t="shared" si="2"/>
        <v>203</v>
      </c>
      <c r="K151" t="e">
        <f>CONCATENATE("PROV",A151,";",I151,#REF!)</f>
        <v>#REF!</v>
      </c>
    </row>
    <row r="152" spans="1:11">
      <c r="A152" s="72">
        <f t="shared" si="2"/>
        <v>204</v>
      </c>
      <c r="K152" t="e">
        <f>CONCATENATE("PROV",A152,";",I152,#REF!)</f>
        <v>#REF!</v>
      </c>
    </row>
    <row r="153" spans="1:11">
      <c r="A153" s="72">
        <f t="shared" si="2"/>
        <v>205</v>
      </c>
      <c r="K153" t="e">
        <f>CONCATENATE("PROV",A153,";",I153,#REF!)</f>
        <v>#REF!</v>
      </c>
    </row>
    <row r="154" spans="1:11">
      <c r="A154" s="72">
        <f t="shared" si="2"/>
        <v>206</v>
      </c>
      <c r="K154" t="e">
        <f>CONCATENATE("PROV",A154,";",I154,#REF!)</f>
        <v>#REF!</v>
      </c>
    </row>
    <row r="155" spans="1:11">
      <c r="A155" s="72">
        <f t="shared" si="2"/>
        <v>207</v>
      </c>
      <c r="K155" t="e">
        <f>CONCATENATE("PROV",A155,";",I155,#REF!)</f>
        <v>#REF!</v>
      </c>
    </row>
    <row r="156" spans="1:11">
      <c r="A156" s="72">
        <f t="shared" si="2"/>
        <v>208</v>
      </c>
      <c r="K156" t="e">
        <f>CONCATENATE("PROV",A156,";",I156,#REF!)</f>
        <v>#REF!</v>
      </c>
    </row>
    <row r="157" spans="1:11">
      <c r="A157" s="72">
        <f t="shared" si="2"/>
        <v>209</v>
      </c>
      <c r="K157" t="e">
        <f>CONCATENATE("PROV",A157,";",I157,#REF!)</f>
        <v>#REF!</v>
      </c>
    </row>
    <row r="158" spans="1:11">
      <c r="A158" s="72">
        <f t="shared" si="2"/>
        <v>210</v>
      </c>
      <c r="K158" t="e">
        <f>CONCATENATE("PROV",A158,";",I158,#REF!)</f>
        <v>#REF!</v>
      </c>
    </row>
    <row r="159" spans="1:11">
      <c r="A159" s="72">
        <f t="shared" si="2"/>
        <v>211</v>
      </c>
      <c r="K159" t="e">
        <f>CONCATENATE("PROV",A159,";",I159,#REF!)</f>
        <v>#REF!</v>
      </c>
    </row>
    <row r="160" spans="1:11">
      <c r="A160" s="72">
        <f t="shared" si="2"/>
        <v>212</v>
      </c>
      <c r="K160" t="e">
        <f>CONCATENATE("PROV",A160,";",I160,#REF!)</f>
        <v>#REF!</v>
      </c>
    </row>
    <row r="161" spans="1:11">
      <c r="A161" s="72">
        <f t="shared" si="2"/>
        <v>213</v>
      </c>
      <c r="K161" t="e">
        <f>CONCATENATE("PROV",A161,";",I161,#REF!)</f>
        <v>#REF!</v>
      </c>
    </row>
    <row r="162" spans="1:11">
      <c r="A162" s="72">
        <f t="shared" si="2"/>
        <v>214</v>
      </c>
      <c r="K162" t="e">
        <f>CONCATENATE("PROV",A162,";",I162,#REF!)</f>
        <v>#REF!</v>
      </c>
    </row>
    <row r="163" spans="1:11">
      <c r="A163" s="72">
        <f t="shared" si="2"/>
        <v>215</v>
      </c>
      <c r="K163" t="e">
        <f>CONCATENATE("PROV",A163,";",I163,#REF!)</f>
        <v>#REF!</v>
      </c>
    </row>
    <row r="164" spans="1:11">
      <c r="A164" s="72">
        <f t="shared" si="2"/>
        <v>216</v>
      </c>
      <c r="K164" t="e">
        <f>CONCATENATE("PROV",A164,";",I164,#REF!)</f>
        <v>#REF!</v>
      </c>
    </row>
    <row r="165" spans="1:11">
      <c r="A165" s="72">
        <f t="shared" si="2"/>
        <v>217</v>
      </c>
      <c r="K165" t="e">
        <f>CONCATENATE("PROV",A165,";",I165,#REF!)</f>
        <v>#REF!</v>
      </c>
    </row>
    <row r="166" spans="1:11">
      <c r="A166" s="72">
        <f t="shared" si="2"/>
        <v>218</v>
      </c>
      <c r="K166" t="e">
        <f>CONCATENATE("PROV",A166,";",I166,#REF!)</f>
        <v>#REF!</v>
      </c>
    </row>
    <row r="167" spans="1:11">
      <c r="A167" s="72">
        <f t="shared" si="2"/>
        <v>219</v>
      </c>
      <c r="K167" t="e">
        <f>CONCATENATE("PROV",A167,";",I167,#REF!)</f>
        <v>#REF!</v>
      </c>
    </row>
    <row r="168" spans="1:11">
      <c r="A168" s="72">
        <f t="shared" si="2"/>
        <v>220</v>
      </c>
      <c r="K168" t="e">
        <f>CONCATENATE("PROV",A168,";",I168,#REF!)</f>
        <v>#REF!</v>
      </c>
    </row>
    <row r="169" spans="1:11">
      <c r="A169" s="72">
        <f t="shared" si="2"/>
        <v>221</v>
      </c>
      <c r="K169" t="e">
        <f>CONCATENATE("PROV",A169,";",I169,#REF!)</f>
        <v>#REF!</v>
      </c>
    </row>
    <row r="170" spans="1:11">
      <c r="A170" s="72">
        <f t="shared" si="2"/>
        <v>222</v>
      </c>
      <c r="K170" t="e">
        <f>CONCATENATE("PROV",A170,";",I170,#REF!)</f>
        <v>#REF!</v>
      </c>
    </row>
    <row r="171" spans="1:11">
      <c r="A171" s="72">
        <f t="shared" si="2"/>
        <v>223</v>
      </c>
      <c r="K171" t="e">
        <f>CONCATENATE("PROV",A171,";",I171,#REF!)</f>
        <v>#REF!</v>
      </c>
    </row>
    <row r="172" spans="1:11">
      <c r="A172" s="72">
        <f t="shared" si="2"/>
        <v>224</v>
      </c>
      <c r="K172" t="e">
        <f>CONCATENATE("PROV",A172,";",I172,#REF!)</f>
        <v>#REF!</v>
      </c>
    </row>
    <row r="173" spans="1:11">
      <c r="A173" s="72">
        <f t="shared" si="2"/>
        <v>225</v>
      </c>
      <c r="K173" t="e">
        <f>CONCATENATE("PROV",A173,";",I173,#REF!)</f>
        <v>#REF!</v>
      </c>
    </row>
    <row r="174" spans="1:11">
      <c r="A174" s="72">
        <f t="shared" si="2"/>
        <v>226</v>
      </c>
      <c r="K174" t="e">
        <f>CONCATENATE("PROV",A174,";",I174,#REF!)</f>
        <v>#REF!</v>
      </c>
    </row>
    <row r="175" spans="1:11">
      <c r="A175" s="72">
        <f t="shared" si="2"/>
        <v>227</v>
      </c>
      <c r="K175" t="e">
        <f>CONCATENATE("PROV",A175,";",I175,#REF!)</f>
        <v>#REF!</v>
      </c>
    </row>
    <row r="176" spans="1:11">
      <c r="A176" s="72">
        <f t="shared" si="2"/>
        <v>228</v>
      </c>
      <c r="K176" t="e">
        <f>CONCATENATE("PROV",A176,";",I176,#REF!)</f>
        <v>#REF!</v>
      </c>
    </row>
    <row r="177" spans="1:11">
      <c r="A177" s="72">
        <f t="shared" si="2"/>
        <v>229</v>
      </c>
      <c r="K177" t="e">
        <f>CONCATENATE("PROV",A177,";",I177,#REF!)</f>
        <v>#REF!</v>
      </c>
    </row>
    <row r="178" spans="1:11">
      <c r="A178" s="72">
        <f t="shared" si="2"/>
        <v>230</v>
      </c>
      <c r="K178" t="e">
        <f>CONCATENATE("PROV",A178,";",I178,#REF!)</f>
        <v>#REF!</v>
      </c>
    </row>
    <row r="179" spans="1:11">
      <c r="A179" s="72">
        <f t="shared" si="2"/>
        <v>231</v>
      </c>
      <c r="K179" t="e">
        <f>CONCATENATE("PROV",A179,";",I179,#REF!)</f>
        <v>#REF!</v>
      </c>
    </row>
    <row r="180" spans="1:11">
      <c r="A180" s="72">
        <f t="shared" si="2"/>
        <v>232</v>
      </c>
      <c r="K180" t="e">
        <f>CONCATENATE("PROV",A180,";",I180,#REF!)</f>
        <v>#REF!</v>
      </c>
    </row>
    <row r="181" spans="1:11">
      <c r="A181" s="72">
        <f t="shared" si="2"/>
        <v>233</v>
      </c>
      <c r="K181" t="e">
        <f>CONCATENATE("PROV",A181,";",I181,#REF!)</f>
        <v>#REF!</v>
      </c>
    </row>
    <row r="182" spans="1:11">
      <c r="A182" s="72">
        <f t="shared" si="2"/>
        <v>234</v>
      </c>
      <c r="K182" t="e">
        <f>CONCATENATE("PROV",A182,";",I182,#REF!)</f>
        <v>#REF!</v>
      </c>
    </row>
    <row r="183" spans="1:11">
      <c r="A183" s="72">
        <f t="shared" si="2"/>
        <v>235</v>
      </c>
      <c r="K183" t="e">
        <f>CONCATENATE("PROV",A183,";",I183,#REF!)</f>
        <v>#REF!</v>
      </c>
    </row>
    <row r="184" spans="1:11">
      <c r="A184" s="72">
        <f t="shared" si="2"/>
        <v>236</v>
      </c>
      <c r="K184" t="e">
        <f>CONCATENATE("PROV",A184,";",I184,#REF!)</f>
        <v>#REF!</v>
      </c>
    </row>
    <row r="185" spans="1:11">
      <c r="A185" s="72">
        <f t="shared" si="2"/>
        <v>237</v>
      </c>
      <c r="K185" t="e">
        <f>CONCATENATE("PROV",A185,";",I185,#REF!)</f>
        <v>#REF!</v>
      </c>
    </row>
    <row r="186" spans="1:11">
      <c r="A186" s="72">
        <f t="shared" si="2"/>
        <v>238</v>
      </c>
      <c r="K186" t="e">
        <f>CONCATENATE("PROV",A186,";",I186,#REF!)</f>
        <v>#REF!</v>
      </c>
    </row>
    <row r="187" spans="1:11">
      <c r="A187" s="72">
        <f t="shared" si="2"/>
        <v>239</v>
      </c>
      <c r="K187" t="e">
        <f>CONCATENATE("PROV",A187,";",I187,#REF!)</f>
        <v>#REF!</v>
      </c>
    </row>
    <row r="188" spans="1:11">
      <c r="A188" s="72">
        <f t="shared" si="2"/>
        <v>240</v>
      </c>
      <c r="K188" t="e">
        <f>CONCATENATE("PROV",A188,";",I188,#REF!)</f>
        <v>#REF!</v>
      </c>
    </row>
    <row r="189" spans="1:11">
      <c r="A189" s="72">
        <f t="shared" si="2"/>
        <v>241</v>
      </c>
      <c r="K189" t="e">
        <f>CONCATENATE("PROV",A189,";",I189,#REF!)</f>
        <v>#REF!</v>
      </c>
    </row>
    <row r="190" spans="1:11">
      <c r="A190" s="72">
        <f t="shared" si="2"/>
        <v>242</v>
      </c>
      <c r="K190" t="e">
        <f>CONCATENATE("PROV",A190,";",I190,#REF!)</f>
        <v>#REF!</v>
      </c>
    </row>
    <row r="191" spans="1:11">
      <c r="A191" s="72">
        <f t="shared" si="2"/>
        <v>243</v>
      </c>
      <c r="K191" t="e">
        <f>CONCATENATE("PROV",A191,";",I191,#REF!)</f>
        <v>#REF!</v>
      </c>
    </row>
    <row r="192" spans="1:11">
      <c r="A192" s="72">
        <f t="shared" si="2"/>
        <v>244</v>
      </c>
      <c r="K192" t="e">
        <f>CONCATENATE("PROV",A192,";",I192,#REF!)</f>
        <v>#REF!</v>
      </c>
    </row>
    <row r="193" spans="1:11">
      <c r="A193" s="72">
        <f t="shared" si="2"/>
        <v>245</v>
      </c>
      <c r="K193" t="e">
        <f>CONCATENATE("PROV",A193,";",I193,#REF!)</f>
        <v>#REF!</v>
      </c>
    </row>
    <row r="194" spans="1:11">
      <c r="A194" s="72">
        <f t="shared" si="2"/>
        <v>246</v>
      </c>
      <c r="K194" t="e">
        <f>CONCATENATE("PROV",A194,";",I194,#REF!)</f>
        <v>#REF!</v>
      </c>
    </row>
    <row r="195" spans="1:11">
      <c r="A195" s="72">
        <f t="shared" ref="A195:A258" si="3">A194+1</f>
        <v>247</v>
      </c>
      <c r="K195" t="e">
        <f>CONCATENATE("PROV",A195,";",I195,#REF!)</f>
        <v>#REF!</v>
      </c>
    </row>
    <row r="196" spans="1:11">
      <c r="A196" s="72">
        <f t="shared" si="3"/>
        <v>248</v>
      </c>
      <c r="K196" t="e">
        <f>CONCATENATE("PROV",A196,";",I196,#REF!)</f>
        <v>#REF!</v>
      </c>
    </row>
    <row r="197" spans="1:11">
      <c r="A197" s="72">
        <f t="shared" si="3"/>
        <v>249</v>
      </c>
      <c r="K197" t="e">
        <f>CONCATENATE("PROV",A197,";",I197,#REF!)</f>
        <v>#REF!</v>
      </c>
    </row>
    <row r="198" spans="1:11">
      <c r="A198" s="72">
        <f t="shared" si="3"/>
        <v>250</v>
      </c>
      <c r="K198" t="e">
        <f>CONCATENATE("PROV",A198,";",I198,#REF!)</f>
        <v>#REF!</v>
      </c>
    </row>
    <row r="199" spans="1:11">
      <c r="A199" s="72">
        <f t="shared" si="3"/>
        <v>251</v>
      </c>
      <c r="K199" t="e">
        <f>CONCATENATE("PROV",A199,";",I199,#REF!)</f>
        <v>#REF!</v>
      </c>
    </row>
    <row r="200" spans="1:11">
      <c r="A200" s="72">
        <f t="shared" si="3"/>
        <v>252</v>
      </c>
      <c r="K200" t="e">
        <f>CONCATENATE("PROV",A200,";",I200,#REF!)</f>
        <v>#REF!</v>
      </c>
    </row>
    <row r="201" spans="1:11">
      <c r="A201" s="72">
        <f t="shared" si="3"/>
        <v>253</v>
      </c>
      <c r="K201" t="e">
        <f>CONCATENATE("PROV",A201,";",I201,#REF!)</f>
        <v>#REF!</v>
      </c>
    </row>
    <row r="202" spans="1:11">
      <c r="A202" s="72">
        <f t="shared" si="3"/>
        <v>254</v>
      </c>
      <c r="K202" t="e">
        <f>CONCATENATE("PROV",A202,";",I202,#REF!)</f>
        <v>#REF!</v>
      </c>
    </row>
    <row r="203" spans="1:11">
      <c r="A203" s="72">
        <f t="shared" si="3"/>
        <v>255</v>
      </c>
      <c r="K203" t="e">
        <f>CONCATENATE("PROV",A203,";",I203,#REF!)</f>
        <v>#REF!</v>
      </c>
    </row>
    <row r="204" spans="1:11">
      <c r="A204" s="72">
        <f t="shared" si="3"/>
        <v>256</v>
      </c>
      <c r="K204" t="e">
        <f>CONCATENATE("PROV",A204,";",I204,#REF!)</f>
        <v>#REF!</v>
      </c>
    </row>
    <row r="205" spans="1:11">
      <c r="A205" s="72">
        <f t="shared" si="3"/>
        <v>257</v>
      </c>
      <c r="K205" t="e">
        <f>CONCATENATE("PROV",A205,";",I205,#REF!)</f>
        <v>#REF!</v>
      </c>
    </row>
    <row r="206" spans="1:11">
      <c r="A206" s="72">
        <f t="shared" si="3"/>
        <v>258</v>
      </c>
      <c r="K206" t="e">
        <f>CONCATENATE("PROV",A206,";",I206,#REF!)</f>
        <v>#REF!</v>
      </c>
    </row>
    <row r="207" spans="1:11">
      <c r="A207" s="72">
        <f t="shared" si="3"/>
        <v>259</v>
      </c>
      <c r="K207" t="e">
        <f>CONCATENATE("PROV",A207,";",I207,#REF!)</f>
        <v>#REF!</v>
      </c>
    </row>
    <row r="208" spans="1:11">
      <c r="A208" s="72">
        <f t="shared" si="3"/>
        <v>260</v>
      </c>
      <c r="K208" t="e">
        <f>CONCATENATE("PROV",A208,";",I208,#REF!)</f>
        <v>#REF!</v>
      </c>
    </row>
    <row r="209" spans="1:1">
      <c r="A209" s="72">
        <f t="shared" si="3"/>
        <v>261</v>
      </c>
    </row>
    <row r="210" spans="1:1">
      <c r="A210" s="72">
        <f t="shared" si="3"/>
        <v>262</v>
      </c>
    </row>
    <row r="211" spans="1:1">
      <c r="A211" s="72">
        <f t="shared" si="3"/>
        <v>263</v>
      </c>
    </row>
    <row r="212" spans="1:1">
      <c r="A212" s="72">
        <f t="shared" si="3"/>
        <v>264</v>
      </c>
    </row>
    <row r="213" spans="1:1">
      <c r="A213" s="72">
        <f t="shared" si="3"/>
        <v>265</v>
      </c>
    </row>
    <row r="214" spans="1:1">
      <c r="A214" s="72">
        <f t="shared" si="3"/>
        <v>266</v>
      </c>
    </row>
    <row r="215" spans="1:1">
      <c r="A215" s="72">
        <f t="shared" si="3"/>
        <v>267</v>
      </c>
    </row>
    <row r="216" spans="1:1">
      <c r="A216" s="72">
        <f t="shared" si="3"/>
        <v>268</v>
      </c>
    </row>
    <row r="217" spans="1:1">
      <c r="A217" s="72">
        <f t="shared" si="3"/>
        <v>269</v>
      </c>
    </row>
    <row r="218" spans="1:1">
      <c r="A218" s="72">
        <f t="shared" si="3"/>
        <v>270</v>
      </c>
    </row>
    <row r="219" spans="1:1">
      <c r="A219" s="72">
        <f t="shared" si="3"/>
        <v>271</v>
      </c>
    </row>
    <row r="220" spans="1:1">
      <c r="A220" s="72">
        <f t="shared" si="3"/>
        <v>272</v>
      </c>
    </row>
    <row r="221" spans="1:1">
      <c r="A221" s="72">
        <f t="shared" si="3"/>
        <v>273</v>
      </c>
    </row>
    <row r="222" spans="1:1">
      <c r="A222" s="72">
        <f t="shared" si="3"/>
        <v>274</v>
      </c>
    </row>
    <row r="223" spans="1:1">
      <c r="A223" s="72">
        <f t="shared" si="3"/>
        <v>275</v>
      </c>
    </row>
    <row r="224" spans="1:1">
      <c r="A224" s="72">
        <f t="shared" si="3"/>
        <v>276</v>
      </c>
    </row>
    <row r="225" spans="1:1">
      <c r="A225" s="72">
        <f t="shared" si="3"/>
        <v>277</v>
      </c>
    </row>
    <row r="226" spans="1:1">
      <c r="A226" s="72">
        <f t="shared" si="3"/>
        <v>278</v>
      </c>
    </row>
    <row r="227" spans="1:1">
      <c r="A227" s="72">
        <f t="shared" si="3"/>
        <v>279</v>
      </c>
    </row>
    <row r="228" spans="1:1">
      <c r="A228" s="72">
        <f t="shared" si="3"/>
        <v>280</v>
      </c>
    </row>
    <row r="229" spans="1:1">
      <c r="A229" s="72">
        <f t="shared" si="3"/>
        <v>281</v>
      </c>
    </row>
    <row r="230" spans="1:1">
      <c r="A230" s="72">
        <f t="shared" si="3"/>
        <v>282</v>
      </c>
    </row>
    <row r="231" spans="1:1">
      <c r="A231" s="72">
        <f t="shared" si="3"/>
        <v>283</v>
      </c>
    </row>
    <row r="232" spans="1:1">
      <c r="A232" s="72">
        <f t="shared" si="3"/>
        <v>284</v>
      </c>
    </row>
    <row r="233" spans="1:1">
      <c r="A233" s="72">
        <f t="shared" si="3"/>
        <v>285</v>
      </c>
    </row>
    <row r="234" spans="1:1">
      <c r="A234" s="72">
        <f t="shared" si="3"/>
        <v>286</v>
      </c>
    </row>
    <row r="235" spans="1:1">
      <c r="A235" s="72">
        <f t="shared" si="3"/>
        <v>287</v>
      </c>
    </row>
    <row r="236" spans="1:1">
      <c r="A236" s="72">
        <f t="shared" si="3"/>
        <v>288</v>
      </c>
    </row>
    <row r="237" spans="1:1">
      <c r="A237" s="72">
        <f t="shared" si="3"/>
        <v>289</v>
      </c>
    </row>
    <row r="238" spans="1:1">
      <c r="A238" s="72">
        <f t="shared" si="3"/>
        <v>290</v>
      </c>
    </row>
    <row r="239" spans="1:1">
      <c r="A239" s="72">
        <f t="shared" si="3"/>
        <v>291</v>
      </c>
    </row>
    <row r="240" spans="1:1">
      <c r="A240" s="72">
        <f t="shared" si="3"/>
        <v>292</v>
      </c>
    </row>
    <row r="241" spans="1:1">
      <c r="A241" s="72">
        <f t="shared" si="3"/>
        <v>293</v>
      </c>
    </row>
    <row r="242" spans="1:1">
      <c r="A242" s="72">
        <f t="shared" si="3"/>
        <v>294</v>
      </c>
    </row>
    <row r="243" spans="1:1">
      <c r="A243" s="72">
        <f t="shared" si="3"/>
        <v>295</v>
      </c>
    </row>
    <row r="244" spans="1:1">
      <c r="A244" s="72">
        <f t="shared" si="3"/>
        <v>296</v>
      </c>
    </row>
    <row r="245" spans="1:1">
      <c r="A245" s="72">
        <f t="shared" si="3"/>
        <v>297</v>
      </c>
    </row>
    <row r="246" spans="1:1">
      <c r="A246" s="72">
        <f t="shared" si="3"/>
        <v>298</v>
      </c>
    </row>
    <row r="247" spans="1:1">
      <c r="A247" s="72">
        <f t="shared" si="3"/>
        <v>299</v>
      </c>
    </row>
    <row r="248" spans="1:1">
      <c r="A248" s="72">
        <f t="shared" si="3"/>
        <v>300</v>
      </c>
    </row>
    <row r="249" spans="1:1">
      <c r="A249" s="72">
        <f t="shared" si="3"/>
        <v>301</v>
      </c>
    </row>
    <row r="250" spans="1:1">
      <c r="A250" s="72">
        <f t="shared" si="3"/>
        <v>302</v>
      </c>
    </row>
    <row r="251" spans="1:1">
      <c r="A251" s="72">
        <f t="shared" si="3"/>
        <v>303</v>
      </c>
    </row>
    <row r="252" spans="1:1">
      <c r="A252" s="72">
        <f t="shared" si="3"/>
        <v>304</v>
      </c>
    </row>
    <row r="253" spans="1:1">
      <c r="A253" s="72">
        <f t="shared" si="3"/>
        <v>305</v>
      </c>
    </row>
    <row r="254" spans="1:1">
      <c r="A254" s="72">
        <f t="shared" si="3"/>
        <v>306</v>
      </c>
    </row>
    <row r="255" spans="1:1">
      <c r="A255" s="72">
        <f t="shared" si="3"/>
        <v>307</v>
      </c>
    </row>
    <row r="256" spans="1:1">
      <c r="A256" s="72">
        <f t="shared" si="3"/>
        <v>308</v>
      </c>
    </row>
    <row r="257" spans="1:1">
      <c r="A257" s="72">
        <f t="shared" si="3"/>
        <v>309</v>
      </c>
    </row>
    <row r="258" spans="1:1">
      <c r="A258" s="72">
        <f t="shared" si="3"/>
        <v>310</v>
      </c>
    </row>
    <row r="259" spans="1:1">
      <c r="A259" s="72">
        <f t="shared" ref="A259:A322" si="4">A258+1</f>
        <v>311</v>
      </c>
    </row>
    <row r="260" spans="1:1">
      <c r="A260" s="72">
        <f t="shared" si="4"/>
        <v>312</v>
      </c>
    </row>
    <row r="261" spans="1:1">
      <c r="A261" s="72">
        <f t="shared" si="4"/>
        <v>313</v>
      </c>
    </row>
    <row r="262" spans="1:1">
      <c r="A262" s="72">
        <f t="shared" si="4"/>
        <v>314</v>
      </c>
    </row>
    <row r="263" spans="1:1">
      <c r="A263" s="72">
        <f t="shared" si="4"/>
        <v>315</v>
      </c>
    </row>
    <row r="264" spans="1:1">
      <c r="A264" s="72">
        <f t="shared" si="4"/>
        <v>316</v>
      </c>
    </row>
    <row r="265" spans="1:1">
      <c r="A265" s="72">
        <f t="shared" si="4"/>
        <v>317</v>
      </c>
    </row>
    <row r="266" spans="1:1">
      <c r="A266" s="72">
        <f t="shared" si="4"/>
        <v>318</v>
      </c>
    </row>
    <row r="267" spans="1:1">
      <c r="A267" s="72">
        <f t="shared" si="4"/>
        <v>319</v>
      </c>
    </row>
    <row r="268" spans="1:1">
      <c r="A268" s="72">
        <f t="shared" si="4"/>
        <v>320</v>
      </c>
    </row>
    <row r="269" spans="1:1">
      <c r="A269" s="72">
        <f t="shared" si="4"/>
        <v>321</v>
      </c>
    </row>
    <row r="270" spans="1:1">
      <c r="A270" s="72">
        <f t="shared" si="4"/>
        <v>322</v>
      </c>
    </row>
    <row r="271" spans="1:1">
      <c r="A271" s="72">
        <f t="shared" si="4"/>
        <v>323</v>
      </c>
    </row>
    <row r="272" spans="1:1">
      <c r="A272" s="72">
        <f t="shared" si="4"/>
        <v>324</v>
      </c>
    </row>
    <row r="273" spans="1:1">
      <c r="A273" s="72">
        <f t="shared" si="4"/>
        <v>325</v>
      </c>
    </row>
    <row r="274" spans="1:1">
      <c r="A274" s="72">
        <f t="shared" si="4"/>
        <v>326</v>
      </c>
    </row>
    <row r="275" spans="1:1">
      <c r="A275" s="72">
        <f t="shared" si="4"/>
        <v>327</v>
      </c>
    </row>
    <row r="276" spans="1:1">
      <c r="A276" s="72">
        <f t="shared" si="4"/>
        <v>328</v>
      </c>
    </row>
    <row r="277" spans="1:1">
      <c r="A277" s="72">
        <f t="shared" si="4"/>
        <v>329</v>
      </c>
    </row>
    <row r="278" spans="1:1">
      <c r="A278" s="72">
        <f t="shared" si="4"/>
        <v>330</v>
      </c>
    </row>
    <row r="279" spans="1:1">
      <c r="A279" s="72">
        <f t="shared" si="4"/>
        <v>331</v>
      </c>
    </row>
    <row r="280" spans="1:1">
      <c r="A280" s="72">
        <f t="shared" si="4"/>
        <v>332</v>
      </c>
    </row>
    <row r="281" spans="1:1">
      <c r="A281" s="72">
        <f t="shared" si="4"/>
        <v>333</v>
      </c>
    </row>
    <row r="282" spans="1:1">
      <c r="A282" s="72">
        <f t="shared" si="4"/>
        <v>334</v>
      </c>
    </row>
    <row r="283" spans="1:1">
      <c r="A283" s="72">
        <f t="shared" si="4"/>
        <v>335</v>
      </c>
    </row>
    <row r="284" spans="1:1">
      <c r="A284" s="72">
        <f t="shared" si="4"/>
        <v>336</v>
      </c>
    </row>
    <row r="285" spans="1:1">
      <c r="A285" s="72">
        <f t="shared" si="4"/>
        <v>337</v>
      </c>
    </row>
    <row r="286" spans="1:1">
      <c r="A286" s="72">
        <f t="shared" si="4"/>
        <v>338</v>
      </c>
    </row>
    <row r="287" spans="1:1">
      <c r="A287" s="72">
        <f t="shared" si="4"/>
        <v>339</v>
      </c>
    </row>
    <row r="288" spans="1:1">
      <c r="A288" s="72">
        <f t="shared" si="4"/>
        <v>340</v>
      </c>
    </row>
    <row r="289" spans="1:1">
      <c r="A289" s="72">
        <f t="shared" si="4"/>
        <v>341</v>
      </c>
    </row>
    <row r="290" spans="1:1">
      <c r="A290" s="72">
        <f t="shared" si="4"/>
        <v>342</v>
      </c>
    </row>
    <row r="291" spans="1:1">
      <c r="A291" s="72">
        <f t="shared" si="4"/>
        <v>343</v>
      </c>
    </row>
    <row r="292" spans="1:1">
      <c r="A292" s="72">
        <f t="shared" si="4"/>
        <v>344</v>
      </c>
    </row>
    <row r="293" spans="1:1">
      <c r="A293" s="72">
        <f t="shared" si="4"/>
        <v>345</v>
      </c>
    </row>
    <row r="294" spans="1:1">
      <c r="A294" s="72">
        <f t="shared" si="4"/>
        <v>346</v>
      </c>
    </row>
    <row r="295" spans="1:1">
      <c r="A295" s="72">
        <f t="shared" si="4"/>
        <v>347</v>
      </c>
    </row>
    <row r="296" spans="1:1">
      <c r="A296" s="72">
        <f t="shared" si="4"/>
        <v>348</v>
      </c>
    </row>
    <row r="297" spans="1:1">
      <c r="A297" s="72">
        <f t="shared" si="4"/>
        <v>349</v>
      </c>
    </row>
    <row r="298" spans="1:1">
      <c r="A298" s="72">
        <f t="shared" si="4"/>
        <v>350</v>
      </c>
    </row>
    <row r="299" spans="1:1">
      <c r="A299" s="72">
        <f t="shared" si="4"/>
        <v>351</v>
      </c>
    </row>
    <row r="300" spans="1:1">
      <c r="A300" s="72">
        <f t="shared" si="4"/>
        <v>352</v>
      </c>
    </row>
    <row r="301" spans="1:1">
      <c r="A301" s="72">
        <f t="shared" si="4"/>
        <v>353</v>
      </c>
    </row>
    <row r="302" spans="1:1">
      <c r="A302" s="72">
        <f t="shared" si="4"/>
        <v>354</v>
      </c>
    </row>
    <row r="303" spans="1:1">
      <c r="A303" s="72">
        <f t="shared" si="4"/>
        <v>355</v>
      </c>
    </row>
    <row r="304" spans="1:1">
      <c r="A304" s="72">
        <f t="shared" si="4"/>
        <v>356</v>
      </c>
    </row>
    <row r="305" spans="1:1">
      <c r="A305" s="72">
        <f t="shared" si="4"/>
        <v>357</v>
      </c>
    </row>
    <row r="306" spans="1:1">
      <c r="A306" s="72">
        <f t="shared" si="4"/>
        <v>358</v>
      </c>
    </row>
    <row r="307" spans="1:1">
      <c r="A307" s="72">
        <f t="shared" si="4"/>
        <v>359</v>
      </c>
    </row>
    <row r="308" spans="1:1">
      <c r="A308" s="72">
        <f t="shared" si="4"/>
        <v>360</v>
      </c>
    </row>
    <row r="309" spans="1:1">
      <c r="A309" s="72">
        <f t="shared" si="4"/>
        <v>361</v>
      </c>
    </row>
    <row r="310" spans="1:1">
      <c r="A310" s="72">
        <f t="shared" si="4"/>
        <v>362</v>
      </c>
    </row>
    <row r="311" spans="1:1">
      <c r="A311" s="72">
        <f t="shared" si="4"/>
        <v>363</v>
      </c>
    </row>
    <row r="312" spans="1:1">
      <c r="A312" s="72">
        <f t="shared" si="4"/>
        <v>364</v>
      </c>
    </row>
    <row r="313" spans="1:1">
      <c r="A313" s="72">
        <f t="shared" si="4"/>
        <v>365</v>
      </c>
    </row>
    <row r="314" spans="1:1">
      <c r="A314" s="72">
        <f t="shared" si="4"/>
        <v>366</v>
      </c>
    </row>
    <row r="315" spans="1:1">
      <c r="A315" s="72">
        <f t="shared" si="4"/>
        <v>367</v>
      </c>
    </row>
    <row r="316" spans="1:1">
      <c r="A316" s="72">
        <f t="shared" si="4"/>
        <v>368</v>
      </c>
    </row>
    <row r="317" spans="1:1">
      <c r="A317" s="72">
        <f t="shared" si="4"/>
        <v>369</v>
      </c>
    </row>
    <row r="318" spans="1:1">
      <c r="A318" s="72">
        <f t="shared" si="4"/>
        <v>370</v>
      </c>
    </row>
    <row r="319" spans="1:1">
      <c r="A319" s="72">
        <f t="shared" si="4"/>
        <v>371</v>
      </c>
    </row>
    <row r="320" spans="1:1">
      <c r="A320" s="72">
        <f t="shared" si="4"/>
        <v>372</v>
      </c>
    </row>
    <row r="321" spans="1:1">
      <c r="A321" s="72">
        <f t="shared" si="4"/>
        <v>373</v>
      </c>
    </row>
    <row r="322" spans="1:1">
      <c r="A322" s="72">
        <f t="shared" si="4"/>
        <v>374</v>
      </c>
    </row>
    <row r="323" spans="1:1">
      <c r="A323" s="72">
        <f t="shared" ref="A323:A330" si="5">A322+1</f>
        <v>375</v>
      </c>
    </row>
    <row r="324" spans="1:1">
      <c r="A324" s="72">
        <f t="shared" si="5"/>
        <v>376</v>
      </c>
    </row>
    <row r="325" spans="1:1">
      <c r="A325" s="72">
        <f t="shared" si="5"/>
        <v>377</v>
      </c>
    </row>
    <row r="326" spans="1:1">
      <c r="A326" s="72">
        <f t="shared" si="5"/>
        <v>378</v>
      </c>
    </row>
    <row r="327" spans="1:1">
      <c r="A327" s="72">
        <f t="shared" si="5"/>
        <v>379</v>
      </c>
    </row>
    <row r="328" spans="1:1">
      <c r="A328" s="72">
        <f t="shared" si="5"/>
        <v>380</v>
      </c>
    </row>
    <row r="329" spans="1:1">
      <c r="A329" s="72">
        <f t="shared" si="5"/>
        <v>381</v>
      </c>
    </row>
    <row r="330" spans="1:1">
      <c r="A330" s="72">
        <f t="shared" si="5"/>
        <v>382</v>
      </c>
    </row>
  </sheetData>
  <dataValidations count="1">
    <dataValidation type="list" allowBlank="1" showInputMessage="1" showErrorMessage="1" sqref="F1:F1048576">
      <formula1>$Y$2:$Y$5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B2:M9"/>
  <sheetViews>
    <sheetView workbookViewId="0">
      <selection activeCell="E11" sqref="E11"/>
    </sheetView>
  </sheetViews>
  <sheetFormatPr defaultRowHeight="15"/>
  <cols>
    <col min="3" max="3" width="3.140625" customWidth="1"/>
    <col min="5" max="5" width="14.85546875" style="17" customWidth="1"/>
    <col min="6" max="6" width="9.140625" style="6"/>
    <col min="11" max="11" width="12" customWidth="1"/>
    <col min="12" max="13" width="9.140625" style="6"/>
  </cols>
  <sheetData>
    <row r="2" spans="2:13">
      <c r="B2" s="19" t="s">
        <v>28</v>
      </c>
      <c r="C2" s="20"/>
      <c r="D2" s="20"/>
      <c r="E2" s="30" t="s">
        <v>66</v>
      </c>
      <c r="F2" s="41" t="str">
        <f>LEFT(E2,4)</f>
        <v>2106</v>
      </c>
      <c r="H2" s="19" t="s">
        <v>28</v>
      </c>
      <c r="I2" s="20"/>
      <c r="J2" s="20"/>
      <c r="K2" s="30" t="s">
        <v>85</v>
      </c>
      <c r="L2" s="38" t="str">
        <f>LEFT(K2,4)</f>
        <v>1947</v>
      </c>
      <c r="M2" s="41" t="s">
        <v>32</v>
      </c>
    </row>
    <row r="3" spans="2:13">
      <c r="B3" s="22" t="s">
        <v>29</v>
      </c>
      <c r="C3" s="23"/>
      <c r="D3" s="23"/>
      <c r="E3" s="31" t="s">
        <v>65</v>
      </c>
      <c r="F3" s="42" t="str">
        <f>LEFT(E3,4)</f>
        <v>2135</v>
      </c>
      <c r="H3" s="22" t="s">
        <v>31</v>
      </c>
      <c r="I3" s="23"/>
      <c r="J3" s="33">
        <v>150</v>
      </c>
      <c r="K3" s="24"/>
      <c r="L3" s="39"/>
      <c r="M3" s="42"/>
    </row>
    <row r="4" spans="2:13">
      <c r="B4" s="22"/>
      <c r="C4" s="23"/>
      <c r="D4" s="23"/>
      <c r="E4" s="24"/>
      <c r="F4" s="42"/>
      <c r="H4" s="22"/>
      <c r="I4" s="23"/>
      <c r="J4" s="23"/>
      <c r="K4" s="23"/>
      <c r="L4" s="39"/>
      <c r="M4" s="42">
        <f ca="1">RANDBETWEEN(1,12)</f>
        <v>3</v>
      </c>
    </row>
    <row r="5" spans="2:13">
      <c r="B5" s="22" t="s">
        <v>30</v>
      </c>
      <c r="C5" s="23"/>
      <c r="D5" s="34">
        <f>F3-F2</f>
        <v>29</v>
      </c>
      <c r="E5" s="24"/>
      <c r="F5" s="42"/>
      <c r="H5" s="22" t="s">
        <v>29</v>
      </c>
      <c r="I5" s="23"/>
      <c r="J5" s="23"/>
      <c r="K5" s="29" t="str">
        <f ca="1">CONCATENATE(L5,".",M4,".",M5)</f>
        <v>2097.3.4</v>
      </c>
      <c r="L5" s="39">
        <f>L2+J3</f>
        <v>2097</v>
      </c>
      <c r="M5" s="42">
        <f ca="1">RANDBETWEEN(1,30)</f>
        <v>4</v>
      </c>
    </row>
    <row r="6" spans="2:13">
      <c r="B6" s="35"/>
      <c r="C6" s="36"/>
      <c r="D6" s="36"/>
      <c r="E6" s="37"/>
      <c r="F6" s="44"/>
      <c r="H6" s="26"/>
      <c r="I6" s="18"/>
      <c r="J6" s="18"/>
      <c r="K6" s="27"/>
      <c r="L6" s="40"/>
      <c r="M6" s="43"/>
    </row>
    <row r="8" spans="2:13">
      <c r="B8" s="85" t="s">
        <v>63</v>
      </c>
      <c r="C8" s="86"/>
      <c r="D8" s="49">
        <f>QuickDynasty!S10</f>
        <v>1776</v>
      </c>
    </row>
    <row r="9" spans="2:13">
      <c r="B9" s="85" t="s">
        <v>33</v>
      </c>
      <c r="C9" s="86"/>
      <c r="D9" s="49">
        <f>QuickDynasty!S11</f>
        <v>2135</v>
      </c>
    </row>
  </sheetData>
  <mergeCells count="2">
    <mergeCell ref="B8:C8"/>
    <mergeCell ref="B9:C9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4"/>
  </sheetPr>
  <dimension ref="A1:AA336"/>
  <sheetViews>
    <sheetView workbookViewId="0">
      <selection activeCell="J20" sqref="J20"/>
    </sheetView>
  </sheetViews>
  <sheetFormatPr defaultRowHeight="15"/>
  <cols>
    <col min="1" max="2" width="8.140625" customWidth="1"/>
    <col min="3" max="4" width="13.42578125" customWidth="1"/>
    <col min="5" max="5" width="8.140625" customWidth="1"/>
    <col min="6" max="6" width="14.7109375" customWidth="1"/>
    <col min="7" max="7" width="9.5703125" style="14" customWidth="1"/>
    <col min="8" max="9" width="8.140625" style="6" customWidth="1"/>
    <col min="12" max="12" width="13.42578125" customWidth="1"/>
    <col min="14" max="14" width="10.85546875" customWidth="1"/>
    <col min="16" max="16" width="9.42578125" customWidth="1"/>
    <col min="17" max="17" width="15.140625" customWidth="1"/>
    <col min="18" max="18" width="11.140625" customWidth="1"/>
    <col min="22" max="22" width="11" customWidth="1"/>
    <col min="23" max="23" width="21.85546875" customWidth="1"/>
    <col min="24" max="24" width="15.5703125" customWidth="1"/>
  </cols>
  <sheetData>
    <row r="1" spans="1:27">
      <c r="A1" s="45" t="s">
        <v>59</v>
      </c>
      <c r="B1" s="46"/>
      <c r="C1" s="46"/>
      <c r="D1" s="46"/>
      <c r="E1" s="20"/>
      <c r="F1" s="20"/>
      <c r="G1" s="50"/>
      <c r="H1" s="38"/>
      <c r="I1" s="41"/>
      <c r="K1" s="19" t="str">
        <f ca="1">CONCATENATE(G4+20,".",S8,".",T8,U1)</f>
        <v>1727.10.3 = {</v>
      </c>
      <c r="L1" s="21"/>
      <c r="Q1" t="s">
        <v>36</v>
      </c>
      <c r="R1" s="63">
        <v>501991</v>
      </c>
      <c r="U1" t="s">
        <v>39</v>
      </c>
      <c r="V1" t="s">
        <v>131</v>
      </c>
      <c r="AA1" t="s">
        <v>172</v>
      </c>
    </row>
    <row r="2" spans="1:27">
      <c r="A2" s="47" t="str">
        <f>CONCATENATE(R1,$U$1)</f>
        <v>501991 = {</v>
      </c>
      <c r="B2" s="34"/>
      <c r="C2" s="34"/>
      <c r="D2" s="34"/>
      <c r="E2" s="23"/>
      <c r="F2" s="23">
        <f>R1</f>
        <v>501991</v>
      </c>
      <c r="G2" s="51"/>
      <c r="H2" s="39"/>
      <c r="I2" s="42"/>
      <c r="K2" s="22"/>
      <c r="L2" s="25" t="str">
        <f>CONCATENATE($U$6,F2,)</f>
        <v>holder = 501991</v>
      </c>
      <c r="Q2" t="s">
        <v>35</v>
      </c>
      <c r="R2" s="63" t="s">
        <v>87</v>
      </c>
      <c r="U2" t="s">
        <v>38</v>
      </c>
    </row>
    <row r="3" spans="1:27">
      <c r="A3" s="47"/>
      <c r="B3" s="34" t="str">
        <f>CONCATENATE($U$7,$X$3)</f>
        <v>name = Smeraldo</v>
      </c>
      <c r="C3" s="34"/>
      <c r="D3" s="34"/>
      <c r="E3" s="23"/>
      <c r="F3" s="23"/>
      <c r="G3" s="51"/>
      <c r="H3" s="39"/>
      <c r="I3" s="42">
        <v>1</v>
      </c>
      <c r="K3" s="26" t="s">
        <v>27</v>
      </c>
      <c r="L3" s="28"/>
      <c r="Q3" t="s">
        <v>37</v>
      </c>
      <c r="R3" s="63" t="s">
        <v>67</v>
      </c>
      <c r="U3" t="s">
        <v>50</v>
      </c>
      <c r="W3" s="63" t="s">
        <v>132</v>
      </c>
      <c r="X3" t="str">
        <f>LEFT(W3, SEARCH(" ",W3,1)-1)</f>
        <v>Smeraldo</v>
      </c>
      <c r="Z3">
        <v>1</v>
      </c>
      <c r="AA3" t="s">
        <v>170</v>
      </c>
    </row>
    <row r="4" spans="1:27">
      <c r="A4" s="47"/>
      <c r="B4" s="34" t="str">
        <f>CONCATENATE($U$5,$R$4)</f>
        <v>dynasty = 501200</v>
      </c>
      <c r="C4" s="34"/>
      <c r="D4" s="34"/>
      <c r="E4" s="23"/>
      <c r="F4" s="23" t="s">
        <v>46</v>
      </c>
      <c r="G4" s="51">
        <f ca="1">R7</f>
        <v>1707</v>
      </c>
      <c r="H4" s="39"/>
      <c r="I4" s="42"/>
      <c r="Q4" t="s">
        <v>34</v>
      </c>
      <c r="R4" s="63">
        <v>501200</v>
      </c>
      <c r="U4" t="s">
        <v>51</v>
      </c>
      <c r="W4" s="63" t="s">
        <v>133</v>
      </c>
      <c r="X4" t="str">
        <f t="shared" ref="X4:X32" si="0">LEFT(W4, SEARCH(" ",W4,1)-1)</f>
        <v>Bartolomeo</v>
      </c>
      <c r="Z4">
        <v>2</v>
      </c>
      <c r="AA4" t="s">
        <v>170</v>
      </c>
    </row>
    <row r="5" spans="1:27">
      <c r="A5" s="47"/>
      <c r="B5" s="34" t="str">
        <f>CONCATENATE($Q$2,$R$2)</f>
        <v>culture = merkkantini</v>
      </c>
      <c r="C5" s="34"/>
      <c r="D5" s="34"/>
      <c r="E5" s="23"/>
      <c r="F5" s="23" t="s">
        <v>48</v>
      </c>
      <c r="G5" s="51" t="str">
        <f ca="1">StartingDate</f>
        <v>1707.10.3</v>
      </c>
      <c r="H5" s="39" t="str">
        <f ca="1">IF(G4&gt;($S$11-$S$6),$Q$13,$Q$15)</f>
        <v>-</v>
      </c>
      <c r="I5" s="42"/>
      <c r="N5" t="s">
        <v>55</v>
      </c>
      <c r="O5" s="64">
        <v>18</v>
      </c>
      <c r="U5" t="s">
        <v>58</v>
      </c>
      <c r="W5" s="63" t="s">
        <v>134</v>
      </c>
      <c r="X5" t="str">
        <f t="shared" si="0"/>
        <v>Sinibaldo</v>
      </c>
      <c r="Z5">
        <v>3</v>
      </c>
      <c r="AA5" t="s">
        <v>170</v>
      </c>
    </row>
    <row r="6" spans="1:27">
      <c r="A6" s="47"/>
      <c r="B6" s="34" t="str">
        <f>CONCATENATE($Q$3,$R$3)</f>
        <v>religion = catholic</v>
      </c>
      <c r="C6" s="34"/>
      <c r="D6" s="34"/>
      <c r="E6" s="23"/>
      <c r="F6" s="23" t="s">
        <v>49</v>
      </c>
      <c r="G6" s="51">
        <f ca="1">RANDBETWEEN($O$5,$O$6)</f>
        <v>45</v>
      </c>
      <c r="H6" s="39"/>
      <c r="I6" s="42"/>
      <c r="N6" t="s">
        <v>56</v>
      </c>
      <c r="O6" s="64">
        <v>45</v>
      </c>
      <c r="Q6" t="s">
        <v>43</v>
      </c>
      <c r="R6">
        <f>S10-(T7+5)</f>
        <v>1651</v>
      </c>
      <c r="S6">
        <v>10</v>
      </c>
      <c r="U6" t="s">
        <v>60</v>
      </c>
      <c r="W6" s="63" t="s">
        <v>135</v>
      </c>
      <c r="X6" t="str">
        <f t="shared" si="0"/>
        <v>Bastiano</v>
      </c>
      <c r="Z6">
        <v>4</v>
      </c>
      <c r="AA6" t="s">
        <v>170</v>
      </c>
    </row>
    <row r="7" spans="1:27">
      <c r="A7" s="47"/>
      <c r="B7" s="34" t="s">
        <v>40</v>
      </c>
      <c r="C7" s="34"/>
      <c r="D7" s="34"/>
      <c r="E7" s="23"/>
      <c r="F7" s="23"/>
      <c r="G7" s="51"/>
      <c r="H7" s="39"/>
      <c r="I7" s="42"/>
      <c r="N7" t="s">
        <v>61</v>
      </c>
      <c r="O7" s="64">
        <v>6</v>
      </c>
      <c r="Q7" t="s">
        <v>41</v>
      </c>
      <c r="R7">
        <f ca="1">R6+RANDBETWEEN(S7,T7)</f>
        <v>1707</v>
      </c>
      <c r="S7" s="64">
        <v>-85</v>
      </c>
      <c r="T7" s="64">
        <v>120</v>
      </c>
      <c r="U7" t="s">
        <v>142</v>
      </c>
      <c r="W7" s="63" t="s">
        <v>136</v>
      </c>
      <c r="X7" t="str">
        <f t="shared" si="0"/>
        <v>Maccio</v>
      </c>
      <c r="Z7">
        <v>5</v>
      </c>
      <c r="AA7" t="s">
        <v>170</v>
      </c>
    </row>
    <row r="8" spans="1:27">
      <c r="A8" s="47"/>
      <c r="B8" s="34" t="str">
        <f ca="1">CONCATENATE(G5,$U$1)</f>
        <v>1707.10.3 = {</v>
      </c>
      <c r="C8" s="34"/>
      <c r="D8" s="34"/>
      <c r="E8" s="23"/>
      <c r="F8" s="23" t="s">
        <v>44</v>
      </c>
      <c r="G8" s="51">
        <f ca="1">RANDBETWEEN($O$7,$O$8)+G6</f>
        <v>68</v>
      </c>
      <c r="H8" s="39"/>
      <c r="I8" s="42"/>
      <c r="N8" t="s">
        <v>62</v>
      </c>
      <c r="O8" s="64">
        <v>50</v>
      </c>
      <c r="Q8" t="s">
        <v>42</v>
      </c>
      <c r="R8" t="str">
        <f ca="1">CONCATENATE(R7,".",S8,".",T8)</f>
        <v>1707.10.3</v>
      </c>
      <c r="S8">
        <f ca="1">RANDBETWEEN(1,12)</f>
        <v>10</v>
      </c>
      <c r="T8">
        <f ca="1">RANDBETWEEN(1,29)</f>
        <v>3</v>
      </c>
      <c r="W8" s="63" t="s">
        <v>137</v>
      </c>
      <c r="X8" t="str">
        <f t="shared" si="0"/>
        <v>Tingo</v>
      </c>
      <c r="Z8">
        <v>6</v>
      </c>
      <c r="AA8" t="s">
        <v>168</v>
      </c>
    </row>
    <row r="9" spans="1:27">
      <c r="A9" s="47"/>
      <c r="B9" s="34"/>
      <c r="C9" s="34" t="s">
        <v>64</v>
      </c>
      <c r="D9" s="34"/>
      <c r="E9" s="23"/>
      <c r="F9" s="23" t="s">
        <v>47</v>
      </c>
      <c r="G9" s="51">
        <f ca="1">G4+G8</f>
        <v>1775</v>
      </c>
      <c r="H9" s="39"/>
      <c r="I9" s="42"/>
      <c r="W9" s="63" t="s">
        <v>138</v>
      </c>
      <c r="X9" t="str">
        <f t="shared" si="0"/>
        <v>Ambrogio</v>
      </c>
      <c r="Z9">
        <v>7</v>
      </c>
      <c r="AA9" t="s">
        <v>168</v>
      </c>
    </row>
    <row r="10" spans="1:27">
      <c r="A10" s="47"/>
      <c r="B10" s="34" t="s">
        <v>27</v>
      </c>
      <c r="C10" s="34"/>
      <c r="D10" s="34"/>
      <c r="E10" s="23"/>
      <c r="F10" s="23" t="s">
        <v>45</v>
      </c>
      <c r="G10" s="51" t="str">
        <f ca="1">CONCATENATE(G9,".",H10,".",I10)</f>
        <v>1775.4.24</v>
      </c>
      <c r="H10" s="39">
        <f ca="1">RANDBETWEEN(1,12)</f>
        <v>4</v>
      </c>
      <c r="I10" s="42">
        <f ca="1">RANDBETWEEN(1,30)</f>
        <v>24</v>
      </c>
      <c r="Q10" s="85" t="s">
        <v>63</v>
      </c>
      <c r="R10" s="86"/>
      <c r="S10" s="49">
        <v>1776</v>
      </c>
      <c r="T10">
        <f>S11-S10</f>
        <v>359</v>
      </c>
      <c r="W10" s="63" t="s">
        <v>139</v>
      </c>
      <c r="X10" t="str">
        <f t="shared" si="0"/>
        <v>Tomme</v>
      </c>
      <c r="Z10">
        <v>8</v>
      </c>
      <c r="AA10" t="s">
        <v>165</v>
      </c>
    </row>
    <row r="11" spans="1:27">
      <c r="A11" s="47"/>
      <c r="B11" s="34" t="str">
        <f ca="1">CONCATENATE(G10,$U$1)</f>
        <v>1775.4.24 = {</v>
      </c>
      <c r="C11" s="34"/>
      <c r="D11" s="34"/>
      <c r="E11" s="23"/>
      <c r="F11" s="23"/>
      <c r="G11" s="51"/>
      <c r="H11" s="39"/>
      <c r="I11" s="42"/>
      <c r="Q11" s="85" t="s">
        <v>33</v>
      </c>
      <c r="R11" s="86"/>
      <c r="S11" s="49">
        <v>2135</v>
      </c>
      <c r="W11" s="63" t="s">
        <v>140</v>
      </c>
      <c r="X11" t="str">
        <f t="shared" si="0"/>
        <v>Matteo</v>
      </c>
      <c r="Z11">
        <v>9</v>
      </c>
      <c r="AA11" t="s">
        <v>166</v>
      </c>
    </row>
    <row r="12" spans="1:27">
      <c r="A12" s="47"/>
      <c r="B12" s="34"/>
      <c r="C12" s="34" t="s">
        <v>171</v>
      </c>
      <c r="D12" s="34"/>
      <c r="E12" s="23"/>
      <c r="F12" s="23"/>
      <c r="G12" s="51"/>
      <c r="H12" s="39"/>
      <c r="I12" s="42"/>
      <c r="W12" s="63" t="s">
        <v>141</v>
      </c>
      <c r="X12" t="str">
        <f t="shared" si="0"/>
        <v>Agnolo</v>
      </c>
      <c r="Z12">
        <v>10</v>
      </c>
      <c r="AA12" t="s">
        <v>167</v>
      </c>
    </row>
    <row r="13" spans="1:27">
      <c r="A13" s="47"/>
      <c r="B13" s="34"/>
      <c r="C13" s="34"/>
      <c r="D13" s="34" t="str">
        <f ca="1">CONCATENATE($AA$1,OFFSET($AA$2,RANDBETWEEN(1,COUNTA($AA:$AA)-1),0))</f>
        <v>death_reason = death_natural</v>
      </c>
      <c r="E13" s="23"/>
      <c r="F13" s="23"/>
      <c r="G13" s="51"/>
      <c r="H13" s="39"/>
      <c r="I13" s="42"/>
      <c r="Q13" t="s">
        <v>53</v>
      </c>
      <c r="R13" t="s">
        <v>68</v>
      </c>
      <c r="W13" s="63" t="s">
        <v>143</v>
      </c>
      <c r="X13" t="str">
        <f t="shared" si="0"/>
        <v>Alamanno</v>
      </c>
      <c r="Z13">
        <v>11</v>
      </c>
      <c r="AA13" t="s">
        <v>169</v>
      </c>
    </row>
    <row r="14" spans="1:27">
      <c r="A14" s="47"/>
      <c r="B14" s="34"/>
      <c r="C14" s="34" t="s">
        <v>27</v>
      </c>
      <c r="D14" s="34"/>
      <c r="E14" s="23"/>
      <c r="F14" s="23"/>
      <c r="G14" s="51"/>
      <c r="H14" s="39"/>
      <c r="I14" s="42"/>
      <c r="W14" s="63" t="s">
        <v>144</v>
      </c>
      <c r="X14" t="str">
        <f t="shared" si="0"/>
        <v>Benino</v>
      </c>
    </row>
    <row r="15" spans="1:27">
      <c r="A15" s="47"/>
      <c r="B15" s="34" t="s">
        <v>27</v>
      </c>
      <c r="C15" s="34"/>
      <c r="D15" s="34"/>
      <c r="E15" s="23"/>
      <c r="F15" s="23"/>
      <c r="G15" s="51"/>
      <c r="H15" s="39"/>
      <c r="I15" s="42"/>
      <c r="Q15" t="s">
        <v>52</v>
      </c>
      <c r="W15" s="63" t="s">
        <v>145</v>
      </c>
      <c r="X15" t="str">
        <f t="shared" si="0"/>
        <v>Giovanni</v>
      </c>
    </row>
    <row r="16" spans="1:27">
      <c r="A16" s="48" t="s">
        <v>27</v>
      </c>
      <c r="B16" s="32"/>
      <c r="C16" s="32"/>
      <c r="D16" s="32"/>
      <c r="E16" s="18"/>
      <c r="F16" s="18"/>
      <c r="G16" s="52"/>
      <c r="H16" s="40"/>
      <c r="I16" s="43"/>
      <c r="W16" s="63" t="s">
        <v>146</v>
      </c>
      <c r="X16" t="str">
        <f t="shared" si="0"/>
        <v>Leonardo</v>
      </c>
    </row>
    <row r="17" spans="1:24">
      <c r="N17" t="s">
        <v>54</v>
      </c>
      <c r="W17" s="63" t="s">
        <v>147</v>
      </c>
      <c r="X17" t="str">
        <f t="shared" si="0"/>
        <v>Gasparo</v>
      </c>
    </row>
    <row r="18" spans="1:24">
      <c r="A18" s="45" t="str">
        <f>CONCATENATE(F18,$U$1)</f>
        <v>501992 = {</v>
      </c>
      <c r="B18" s="46"/>
      <c r="C18" s="46"/>
      <c r="D18" s="46"/>
      <c r="E18" s="20"/>
      <c r="F18" s="20">
        <f>F2+1</f>
        <v>501992</v>
      </c>
      <c r="G18" s="50"/>
      <c r="H18" s="38"/>
      <c r="I18" s="41"/>
      <c r="K18" s="19" t="str">
        <f ca="1">B11</f>
        <v>1775.4.24 = {</v>
      </c>
      <c r="L18" s="21"/>
      <c r="W18" s="63" t="s">
        <v>148</v>
      </c>
      <c r="X18" t="str">
        <f t="shared" si="0"/>
        <v>Alberto</v>
      </c>
    </row>
    <row r="19" spans="1:24">
      <c r="A19" s="47"/>
      <c r="B19" s="34" t="str">
        <f ca="1">CONCATENATE($U$7,OFFSET($X$2,I19,0))</f>
        <v>name = Bartolomeo</v>
      </c>
      <c r="C19" s="34"/>
      <c r="D19" s="34"/>
      <c r="E19" s="23"/>
      <c r="F19" s="23"/>
      <c r="G19" s="51"/>
      <c r="H19" s="39"/>
      <c r="I19" s="42">
        <v>2</v>
      </c>
      <c r="K19" s="22"/>
      <c r="L19" s="25" t="str">
        <f>CONCATENATE($U$6,F18,)</f>
        <v>holder = 501992</v>
      </c>
      <c r="W19" s="63" t="s">
        <v>149</v>
      </c>
      <c r="X19" t="str">
        <f t="shared" si="0"/>
        <v>Stefano</v>
      </c>
    </row>
    <row r="20" spans="1:24">
      <c r="A20" s="47"/>
      <c r="B20" s="34" t="str">
        <f>CONCATENATE($U$5,$R$4)</f>
        <v>dynasty = 501200</v>
      </c>
      <c r="C20" s="34"/>
      <c r="D20" s="34"/>
      <c r="E20" s="23"/>
      <c r="F20" s="23" t="s">
        <v>46</v>
      </c>
      <c r="G20" s="51">
        <f ca="1">G4+G6</f>
        <v>1752</v>
      </c>
      <c r="H20" s="39">
        <f ca="1">RANDBETWEEN(1,12)</f>
        <v>3</v>
      </c>
      <c r="I20" s="42">
        <f ca="1">RANDBETWEEN(1,30)</f>
        <v>13</v>
      </c>
      <c r="K20" s="26" t="s">
        <v>27</v>
      </c>
      <c r="L20" s="28"/>
      <c r="W20" s="63" t="s">
        <v>150</v>
      </c>
      <c r="X20" t="str">
        <f t="shared" si="0"/>
        <v>Deo</v>
      </c>
    </row>
    <row r="21" spans="1:24">
      <c r="A21" s="47"/>
      <c r="B21" s="34" t="str">
        <f>CONCATENATE($Q$2,$R$2)</f>
        <v>culture = merkkantini</v>
      </c>
      <c r="C21" s="34"/>
      <c r="D21" s="34"/>
      <c r="E21" s="23"/>
      <c r="F21" s="23" t="s">
        <v>48</v>
      </c>
      <c r="G21" s="51" t="str">
        <f ca="1">CONCATENATE(G20,".",H20,".",I20)</f>
        <v>1752.3.13</v>
      </c>
      <c r="H21" s="39" t="str">
        <f ca="1">IF(G20&gt;($S$11-$S$6),$Q$13,$Q$15)</f>
        <v>-</v>
      </c>
      <c r="I21" s="42"/>
      <c r="W21" s="63" t="s">
        <v>151</v>
      </c>
      <c r="X21" t="str">
        <f t="shared" si="0"/>
        <v>Bernardo</v>
      </c>
    </row>
    <row r="22" spans="1:24">
      <c r="A22" s="47"/>
      <c r="B22" s="34" t="str">
        <f>CONCATENATE($Q$3,$R$3)</f>
        <v>religion = catholic</v>
      </c>
      <c r="C22" s="34"/>
      <c r="D22" s="34"/>
      <c r="E22" s="23"/>
      <c r="F22" s="23" t="s">
        <v>49</v>
      </c>
      <c r="G22" s="51">
        <f ca="1">RANDBETWEEN($O$5,$O$6)</f>
        <v>33</v>
      </c>
      <c r="H22" s="39"/>
      <c r="I22" s="42"/>
      <c r="W22" s="63" t="s">
        <v>152</v>
      </c>
      <c r="X22" t="str">
        <f t="shared" si="0"/>
        <v>Puccio</v>
      </c>
    </row>
    <row r="23" spans="1:24">
      <c r="A23" s="47"/>
      <c r="B23" s="34" t="str">
        <f>CONCATENATE($U$2,F2)</f>
        <v>father = 501991</v>
      </c>
      <c r="C23" s="34"/>
      <c r="D23" s="34"/>
      <c r="E23" s="23"/>
      <c r="F23" s="23"/>
      <c r="G23" s="51"/>
      <c r="H23" s="39"/>
      <c r="I23" s="42"/>
      <c r="W23" s="63" t="s">
        <v>153</v>
      </c>
      <c r="X23" t="str">
        <f t="shared" si="0"/>
        <v>Niccolo</v>
      </c>
    </row>
    <row r="24" spans="1:24">
      <c r="A24" s="47"/>
      <c r="B24" s="34" t="str">
        <f ca="1">CONCATENATE(G21,$U$1)</f>
        <v>1752.3.13 = {</v>
      </c>
      <c r="C24" s="34"/>
      <c r="D24" s="34"/>
      <c r="E24" s="23"/>
      <c r="F24" s="23" t="s">
        <v>44</v>
      </c>
      <c r="G24" s="51">
        <f ca="1">RANDBETWEEN($O$7,$O$8)+G22</f>
        <v>64</v>
      </c>
      <c r="H24" s="39"/>
      <c r="I24" s="42"/>
      <c r="W24" s="63" t="s">
        <v>154</v>
      </c>
      <c r="X24" t="str">
        <f t="shared" si="0"/>
        <v>Ulisse</v>
      </c>
    </row>
    <row r="25" spans="1:24">
      <c r="A25" s="47"/>
      <c r="B25" s="34"/>
      <c r="C25" s="34" t="s">
        <v>64</v>
      </c>
      <c r="D25" s="34"/>
      <c r="E25" s="23"/>
      <c r="F25" s="23" t="s">
        <v>47</v>
      </c>
      <c r="G25" s="51">
        <f ca="1">G20+G24</f>
        <v>1816</v>
      </c>
      <c r="H25" s="39">
        <f ca="1">RANDBETWEEN(1,12)</f>
        <v>4</v>
      </c>
      <c r="I25" s="42">
        <f ca="1">RANDBETWEEN(1,30)</f>
        <v>2</v>
      </c>
      <c r="W25" s="63" t="s">
        <v>155</v>
      </c>
      <c r="X25" t="str">
        <f t="shared" si="0"/>
        <v>Ugolino</v>
      </c>
    </row>
    <row r="26" spans="1:24">
      <c r="A26" s="47"/>
      <c r="B26" s="34" t="s">
        <v>27</v>
      </c>
      <c r="C26" s="34"/>
      <c r="D26" s="34"/>
      <c r="E26" s="23"/>
      <c r="F26" s="23" t="s">
        <v>45</v>
      </c>
      <c r="G26" s="51" t="str">
        <f ca="1">CONCATENATE(G25,".",H25,".",I25)</f>
        <v>1816.4.2</v>
      </c>
      <c r="H26" s="39"/>
      <c r="I26" s="42"/>
      <c r="W26" s="63" t="s">
        <v>156</v>
      </c>
      <c r="X26" t="str">
        <f t="shared" si="0"/>
        <v>Diedi</v>
      </c>
    </row>
    <row r="27" spans="1:24">
      <c r="A27" s="47"/>
      <c r="B27" s="34" t="str">
        <f ca="1">CONCATENATE(G26,$U$1)</f>
        <v>1816.4.2 = {</v>
      </c>
      <c r="C27" s="34"/>
      <c r="D27" s="34"/>
      <c r="E27" s="23"/>
      <c r="F27" s="23"/>
      <c r="G27" s="51"/>
      <c r="H27" s="39"/>
      <c r="I27" s="42"/>
      <c r="W27" s="63" t="s">
        <v>157</v>
      </c>
      <c r="X27" t="str">
        <f t="shared" si="0"/>
        <v>Lamberto</v>
      </c>
    </row>
    <row r="28" spans="1:24">
      <c r="A28" s="47"/>
      <c r="B28" s="34"/>
      <c r="C28" s="34" t="s">
        <v>171</v>
      </c>
      <c r="D28" s="34"/>
      <c r="E28" s="23"/>
      <c r="F28" s="23"/>
      <c r="G28" s="51"/>
      <c r="H28" s="39"/>
      <c r="I28" s="42"/>
      <c r="W28" s="63" t="s">
        <v>158</v>
      </c>
      <c r="X28" t="str">
        <f t="shared" si="0"/>
        <v>Niccola</v>
      </c>
    </row>
    <row r="29" spans="1:24">
      <c r="A29" s="47"/>
      <c r="B29" s="34"/>
      <c r="C29" s="34"/>
      <c r="D29" s="34" t="str">
        <f ca="1">CONCATENATE($AA$1,OFFSET($AA$2,RANDBETWEEN(1,COUNTA($AA:$AA)-1),0))</f>
        <v>death_reason = death_natural</v>
      </c>
      <c r="E29" s="23"/>
      <c r="F29" s="23"/>
      <c r="G29" s="51"/>
      <c r="H29" s="39"/>
      <c r="I29" s="42"/>
      <c r="W29" s="63" t="s">
        <v>159</v>
      </c>
      <c r="X29" t="str">
        <f t="shared" si="0"/>
        <v>Martino</v>
      </c>
    </row>
    <row r="30" spans="1:24">
      <c r="A30" s="47"/>
      <c r="B30" s="34"/>
      <c r="C30" s="34" t="s">
        <v>27</v>
      </c>
      <c r="D30" s="34"/>
      <c r="E30" s="23"/>
      <c r="F30" s="39" t="str">
        <f ca="1">IF(G25&lt;G9,$R$13,$Q$15)</f>
        <v>-</v>
      </c>
      <c r="G30" s="51"/>
      <c r="H30" s="39"/>
      <c r="I30" s="42"/>
      <c r="W30" s="63" t="s">
        <v>160</v>
      </c>
      <c r="X30" t="str">
        <f t="shared" si="0"/>
        <v>Agnolo</v>
      </c>
    </row>
    <row r="31" spans="1:24">
      <c r="A31" s="47"/>
      <c r="B31" s="34" t="s">
        <v>27</v>
      </c>
      <c r="C31" s="34"/>
      <c r="D31" s="34"/>
      <c r="E31" s="23"/>
      <c r="F31" s="23"/>
      <c r="G31" s="51"/>
      <c r="H31" s="39"/>
      <c r="I31" s="42"/>
      <c r="W31" s="63" t="s">
        <v>161</v>
      </c>
      <c r="X31" t="str">
        <f t="shared" si="0"/>
        <v>Urbano</v>
      </c>
    </row>
    <row r="32" spans="1:24">
      <c r="A32" s="48" t="s">
        <v>27</v>
      </c>
      <c r="B32" s="32"/>
      <c r="C32" s="32"/>
      <c r="D32" s="32"/>
      <c r="E32" s="18"/>
      <c r="F32" s="18"/>
      <c r="G32" s="52"/>
      <c r="H32" s="40"/>
      <c r="I32" s="43"/>
      <c r="N32" t="s">
        <v>57</v>
      </c>
      <c r="W32" s="63" t="s">
        <v>162</v>
      </c>
      <c r="X32" t="str">
        <f t="shared" si="0"/>
        <v>Attaviano</v>
      </c>
    </row>
    <row r="34" spans="1:12">
      <c r="A34" s="45" t="str">
        <f t="shared" ref="A34" si="1">CONCATENATE(F34,$U$1)</f>
        <v>501993 = {</v>
      </c>
      <c r="B34" s="46"/>
      <c r="C34" s="46"/>
      <c r="D34" s="46"/>
      <c r="E34" s="20"/>
      <c r="F34" s="20">
        <f t="shared" ref="F34" si="2">F18+1</f>
        <v>501993</v>
      </c>
      <c r="G34" s="50"/>
      <c r="H34" s="38"/>
      <c r="I34" s="41"/>
      <c r="K34" s="19" t="str">
        <f t="shared" ref="K34" ca="1" si="3">B27</f>
        <v>1816.4.2 = {</v>
      </c>
      <c r="L34" s="21"/>
    </row>
    <row r="35" spans="1:12">
      <c r="A35" s="47"/>
      <c r="B35" s="34" t="str">
        <f t="shared" ref="B35" ca="1" si="4">CONCATENATE($U$7,OFFSET($X$2,I35,0))</f>
        <v>name = Sinibaldo</v>
      </c>
      <c r="C35" s="34"/>
      <c r="D35" s="34"/>
      <c r="E35" s="23"/>
      <c r="F35" s="23"/>
      <c r="G35" s="51"/>
      <c r="H35" s="39"/>
      <c r="I35" s="42">
        <v>3</v>
      </c>
      <c r="K35" s="22"/>
      <c r="L35" s="25" t="str">
        <f t="shared" ref="L35" si="5">CONCATENATE($U$6,F34,)</f>
        <v>holder = 501993</v>
      </c>
    </row>
    <row r="36" spans="1:12">
      <c r="A36" s="47"/>
      <c r="B36" s="34" t="str">
        <f t="shared" ref="B36" si="6">CONCATENATE($U$5,$R$4)</f>
        <v>dynasty = 501200</v>
      </c>
      <c r="C36" s="34"/>
      <c r="D36" s="34"/>
      <c r="E36" s="23"/>
      <c r="F36" s="23" t="s">
        <v>46</v>
      </c>
      <c r="G36" s="51">
        <f t="shared" ref="G36" ca="1" si="7">G20+G22</f>
        <v>1785</v>
      </c>
      <c r="H36" s="39">
        <f t="shared" ref="H36" ca="1" si="8">RANDBETWEEN(1,12)</f>
        <v>4</v>
      </c>
      <c r="I36" s="42">
        <f t="shared" ref="I36" ca="1" si="9">RANDBETWEEN(1,30)</f>
        <v>30</v>
      </c>
      <c r="K36" s="26" t="s">
        <v>27</v>
      </c>
      <c r="L36" s="28"/>
    </row>
    <row r="37" spans="1:12">
      <c r="A37" s="47"/>
      <c r="B37" s="34" t="str">
        <f t="shared" ref="B37" si="10">CONCATENATE($Q$2,$R$2)</f>
        <v>culture = merkkantini</v>
      </c>
      <c r="C37" s="34"/>
      <c r="D37" s="34"/>
      <c r="E37" s="23"/>
      <c r="F37" s="23" t="s">
        <v>48</v>
      </c>
      <c r="G37" s="51" t="str">
        <f t="shared" ref="G37" ca="1" si="11">CONCATENATE(G36,".",H36,".",I36)</f>
        <v>1785.4.30</v>
      </c>
      <c r="H37" s="39" t="str">
        <f t="shared" ref="H37" ca="1" si="12">IF(G36&gt;($S$11-$S$6),$Q$13,$Q$15)</f>
        <v>-</v>
      </c>
      <c r="I37" s="42"/>
    </row>
    <row r="38" spans="1:12">
      <c r="A38" s="47"/>
      <c r="B38" s="34" t="str">
        <f t="shared" ref="B38" si="13">CONCATENATE($Q$3,$R$3)</f>
        <v>religion = catholic</v>
      </c>
      <c r="C38" s="34"/>
      <c r="D38" s="34"/>
      <c r="E38" s="23"/>
      <c r="F38" s="23" t="s">
        <v>49</v>
      </c>
      <c r="G38" s="51">
        <f t="shared" ref="G38" ca="1" si="14">RANDBETWEEN($O$5,$O$6)</f>
        <v>37</v>
      </c>
      <c r="H38" s="39"/>
      <c r="I38" s="42"/>
    </row>
    <row r="39" spans="1:12">
      <c r="A39" s="47"/>
      <c r="B39" s="34" t="str">
        <f t="shared" ref="B39" si="15">CONCATENATE($U$2,F18)</f>
        <v>father = 501992</v>
      </c>
      <c r="C39" s="34"/>
      <c r="D39" s="34"/>
      <c r="E39" s="23"/>
      <c r="F39" s="23"/>
      <c r="G39" s="51"/>
      <c r="H39" s="39"/>
      <c r="I39" s="42"/>
    </row>
    <row r="40" spans="1:12">
      <c r="A40" s="47"/>
      <c r="B40" s="34" t="str">
        <f t="shared" ref="B40" ca="1" si="16">CONCATENATE(G37,$U$1)</f>
        <v>1785.4.30 = {</v>
      </c>
      <c r="C40" s="34"/>
      <c r="D40" s="34"/>
      <c r="E40" s="23"/>
      <c r="F40" s="23" t="s">
        <v>44</v>
      </c>
      <c r="G40" s="51">
        <f t="shared" ref="G40" ca="1" si="17">RANDBETWEEN($O$7,$O$8)+G38</f>
        <v>47</v>
      </c>
      <c r="H40" s="39"/>
      <c r="I40" s="42"/>
    </row>
    <row r="41" spans="1:12">
      <c r="A41" s="47"/>
      <c r="B41" s="34"/>
      <c r="C41" s="34" t="s">
        <v>64</v>
      </c>
      <c r="D41" s="34"/>
      <c r="E41" s="23"/>
      <c r="F41" s="23" t="s">
        <v>47</v>
      </c>
      <c r="G41" s="51">
        <f t="shared" ref="G41" ca="1" si="18">G36+G40</f>
        <v>1832</v>
      </c>
      <c r="H41" s="39">
        <f t="shared" ref="H41" ca="1" si="19">RANDBETWEEN(1,12)</f>
        <v>9</v>
      </c>
      <c r="I41" s="42">
        <f t="shared" ref="I41" ca="1" si="20">RANDBETWEEN(1,30)</f>
        <v>26</v>
      </c>
    </row>
    <row r="42" spans="1:12">
      <c r="A42" s="47"/>
      <c r="B42" s="34" t="s">
        <v>27</v>
      </c>
      <c r="C42" s="34"/>
      <c r="D42" s="34"/>
      <c r="E42" s="23"/>
      <c r="F42" s="23" t="s">
        <v>45</v>
      </c>
      <c r="G42" s="51" t="str">
        <f t="shared" ref="G42" ca="1" si="21">CONCATENATE(G41,".",H41,".",I41)</f>
        <v>1832.9.26</v>
      </c>
      <c r="H42" s="39"/>
      <c r="I42" s="42"/>
    </row>
    <row r="43" spans="1:12">
      <c r="A43" s="47"/>
      <c r="B43" s="34" t="str">
        <f t="shared" ref="B43" ca="1" si="22">CONCATENATE(G42,$U$1)</f>
        <v>1832.9.26 = {</v>
      </c>
      <c r="C43" s="34"/>
      <c r="D43" s="34"/>
      <c r="E43" s="23"/>
      <c r="F43" s="23"/>
      <c r="G43" s="51"/>
      <c r="H43" s="39"/>
      <c r="I43" s="42"/>
    </row>
    <row r="44" spans="1:12">
      <c r="A44" s="47"/>
      <c r="B44" s="34"/>
      <c r="C44" s="34" t="s">
        <v>171</v>
      </c>
      <c r="D44" s="34"/>
      <c r="E44" s="23"/>
      <c r="F44" s="23"/>
      <c r="G44" s="51"/>
      <c r="H44" s="39"/>
      <c r="I44" s="42"/>
    </row>
    <row r="45" spans="1:12">
      <c r="A45" s="47"/>
      <c r="B45" s="34"/>
      <c r="C45" s="34"/>
      <c r="D45" s="34" t="str">
        <f t="shared" ref="D45" ca="1" si="23">CONCATENATE($AA$1,OFFSET($AA$2,RANDBETWEEN(1,COUNTA($AA:$AA)-1),0))</f>
        <v>death_reason = death_accident</v>
      </c>
      <c r="E45" s="23"/>
      <c r="F45" s="23"/>
      <c r="G45" s="51"/>
      <c r="H45" s="39"/>
      <c r="I45" s="42"/>
    </row>
    <row r="46" spans="1:12">
      <c r="A46" s="47"/>
      <c r="B46" s="34"/>
      <c r="C46" s="34" t="s">
        <v>27</v>
      </c>
      <c r="D46" s="34"/>
      <c r="E46" s="23"/>
      <c r="F46" s="39" t="str">
        <f t="shared" ref="F46" ca="1" si="24">IF(G41&lt;G25,$R$13,$Q$15)</f>
        <v>-</v>
      </c>
      <c r="G46" s="51"/>
      <c r="H46" s="39"/>
      <c r="I46" s="42"/>
    </row>
    <row r="47" spans="1:12">
      <c r="A47" s="47"/>
      <c r="B47" s="34" t="s">
        <v>27</v>
      </c>
      <c r="C47" s="34"/>
      <c r="D47" s="34"/>
      <c r="E47" s="23"/>
      <c r="F47" s="23"/>
      <c r="G47" s="51"/>
      <c r="H47" s="39"/>
      <c r="I47" s="42"/>
    </row>
    <row r="48" spans="1:12">
      <c r="A48" s="48" t="s">
        <v>27</v>
      </c>
      <c r="B48" s="32"/>
      <c r="C48" s="32"/>
      <c r="D48" s="32"/>
      <c r="E48" s="18"/>
      <c r="F48" s="18"/>
      <c r="G48" s="52"/>
      <c r="H48" s="40"/>
      <c r="I48" s="43"/>
    </row>
    <row r="50" spans="1:12">
      <c r="A50" s="45" t="str">
        <f t="shared" ref="A50" si="25">CONCATENATE(F50,$U$1)</f>
        <v>501994 = {</v>
      </c>
      <c r="B50" s="46"/>
      <c r="C50" s="46"/>
      <c r="D50" s="46"/>
      <c r="E50" s="20"/>
      <c r="F50" s="20">
        <f t="shared" ref="F50" si="26">F34+1</f>
        <v>501994</v>
      </c>
      <c r="G50" s="50"/>
      <c r="H50" s="38"/>
      <c r="I50" s="41"/>
      <c r="K50" s="19" t="str">
        <f t="shared" ref="K50" ca="1" si="27">B43</f>
        <v>1832.9.26 = {</v>
      </c>
      <c r="L50" s="21"/>
    </row>
    <row r="51" spans="1:12">
      <c r="A51" s="47"/>
      <c r="B51" s="34" t="str">
        <f t="shared" ref="B51" ca="1" si="28">CONCATENATE($U$7,OFFSET($X$2,I51,0))</f>
        <v>name = Bastiano</v>
      </c>
      <c r="C51" s="34"/>
      <c r="D51" s="34"/>
      <c r="E51" s="23"/>
      <c r="F51" s="23"/>
      <c r="G51" s="51"/>
      <c r="H51" s="39"/>
      <c r="I51" s="42">
        <v>4</v>
      </c>
      <c r="K51" s="22"/>
      <c r="L51" s="25" t="str">
        <f t="shared" ref="L51" si="29">CONCATENATE($U$6,F50,)</f>
        <v>holder = 501994</v>
      </c>
    </row>
    <row r="52" spans="1:12">
      <c r="A52" s="47"/>
      <c r="B52" s="34" t="str">
        <f t="shared" ref="B52" si="30">CONCATENATE($U$5,$R$4)</f>
        <v>dynasty = 501200</v>
      </c>
      <c r="C52" s="34"/>
      <c r="D52" s="34"/>
      <c r="E52" s="23"/>
      <c r="F52" s="23" t="s">
        <v>46</v>
      </c>
      <c r="G52" s="51">
        <f t="shared" ref="G52" ca="1" si="31">G36+G38</f>
        <v>1822</v>
      </c>
      <c r="H52" s="39">
        <f t="shared" ref="H52" ca="1" si="32">RANDBETWEEN(1,12)</f>
        <v>6</v>
      </c>
      <c r="I52" s="42">
        <f t="shared" ref="I52" ca="1" si="33">RANDBETWEEN(1,30)</f>
        <v>22</v>
      </c>
      <c r="K52" s="26" t="s">
        <v>27</v>
      </c>
      <c r="L52" s="28"/>
    </row>
    <row r="53" spans="1:12">
      <c r="A53" s="47"/>
      <c r="B53" s="34" t="str">
        <f t="shared" ref="B53" si="34">CONCATENATE($Q$2,$R$2)</f>
        <v>culture = merkkantini</v>
      </c>
      <c r="C53" s="34"/>
      <c r="D53" s="34"/>
      <c r="E53" s="23"/>
      <c r="F53" s="23" t="s">
        <v>48</v>
      </c>
      <c r="G53" s="51" t="str">
        <f t="shared" ref="G53" ca="1" si="35">CONCATENATE(G52,".",H52,".",I52)</f>
        <v>1822.6.22</v>
      </c>
      <c r="H53" s="39" t="str">
        <f t="shared" ref="H53" ca="1" si="36">IF(G52&gt;($S$11-$S$6),$Q$13,$Q$15)</f>
        <v>-</v>
      </c>
      <c r="I53" s="42"/>
    </row>
    <row r="54" spans="1:12">
      <c r="A54" s="47"/>
      <c r="B54" s="34" t="str">
        <f t="shared" ref="B54" si="37">CONCATENATE($Q$3,$R$3)</f>
        <v>religion = catholic</v>
      </c>
      <c r="C54" s="34"/>
      <c r="D54" s="34"/>
      <c r="E54" s="23"/>
      <c r="F54" s="23" t="s">
        <v>49</v>
      </c>
      <c r="G54" s="51">
        <f t="shared" ref="G54" ca="1" si="38">RANDBETWEEN($O$5,$O$6)</f>
        <v>36</v>
      </c>
      <c r="H54" s="39"/>
      <c r="I54" s="42"/>
    </row>
    <row r="55" spans="1:12">
      <c r="A55" s="47"/>
      <c r="B55" s="34" t="str">
        <f t="shared" ref="B55" si="39">CONCATENATE($U$2,F34)</f>
        <v>father = 501993</v>
      </c>
      <c r="C55" s="34"/>
      <c r="D55" s="34"/>
      <c r="E55" s="23"/>
      <c r="F55" s="23"/>
      <c r="G55" s="51"/>
      <c r="H55" s="39"/>
      <c r="I55" s="42"/>
    </row>
    <row r="56" spans="1:12">
      <c r="A56" s="47"/>
      <c r="B56" s="34" t="str">
        <f t="shared" ref="B56" ca="1" si="40">CONCATENATE(G53,$U$1)</f>
        <v>1822.6.22 = {</v>
      </c>
      <c r="C56" s="34"/>
      <c r="D56" s="34"/>
      <c r="E56" s="23"/>
      <c r="F56" s="23" t="s">
        <v>44</v>
      </c>
      <c r="G56" s="51">
        <f t="shared" ref="G56" ca="1" si="41">RANDBETWEEN($O$7,$O$8)+G54</f>
        <v>78</v>
      </c>
      <c r="H56" s="39"/>
      <c r="I56" s="42"/>
    </row>
    <row r="57" spans="1:12">
      <c r="A57" s="47"/>
      <c r="B57" s="34"/>
      <c r="C57" s="34" t="s">
        <v>64</v>
      </c>
      <c r="D57" s="34"/>
      <c r="E57" s="23"/>
      <c r="F57" s="23" t="s">
        <v>47</v>
      </c>
      <c r="G57" s="51">
        <f t="shared" ref="G57" ca="1" si="42">G52+G56</f>
        <v>1900</v>
      </c>
      <c r="H57" s="39">
        <f t="shared" ref="H57" ca="1" si="43">RANDBETWEEN(1,12)</f>
        <v>9</v>
      </c>
      <c r="I57" s="42">
        <f t="shared" ref="I57" ca="1" si="44">RANDBETWEEN(1,30)</f>
        <v>22</v>
      </c>
    </row>
    <row r="58" spans="1:12">
      <c r="A58" s="47"/>
      <c r="B58" s="34" t="s">
        <v>27</v>
      </c>
      <c r="C58" s="34"/>
      <c r="D58" s="34"/>
      <c r="E58" s="23"/>
      <c r="F58" s="23" t="s">
        <v>45</v>
      </c>
      <c r="G58" s="51" t="str">
        <f t="shared" ref="G58" ca="1" si="45">CONCATENATE(G57,".",H57,".",I57)</f>
        <v>1900.9.22</v>
      </c>
      <c r="H58" s="39"/>
      <c r="I58" s="42"/>
    </row>
    <row r="59" spans="1:12">
      <c r="A59" s="47"/>
      <c r="B59" s="34" t="str">
        <f t="shared" ref="B59" ca="1" si="46">CONCATENATE(G58,$U$1)</f>
        <v>1900.9.22 = {</v>
      </c>
      <c r="C59" s="34"/>
      <c r="D59" s="34"/>
      <c r="E59" s="23"/>
      <c r="F59" s="23"/>
      <c r="G59" s="51"/>
      <c r="H59" s="39"/>
      <c r="I59" s="42"/>
    </row>
    <row r="60" spans="1:12">
      <c r="A60" s="47"/>
      <c r="B60" s="34"/>
      <c r="C60" s="34" t="s">
        <v>171</v>
      </c>
      <c r="D60" s="34"/>
      <c r="E60" s="23"/>
      <c r="F60" s="23"/>
      <c r="G60" s="51"/>
      <c r="H60" s="39"/>
      <c r="I60" s="42"/>
    </row>
    <row r="61" spans="1:12">
      <c r="A61" s="47"/>
      <c r="B61" s="34"/>
      <c r="C61" s="34"/>
      <c r="D61" s="34" t="str">
        <f t="shared" ref="D61" ca="1" si="47">CONCATENATE($AA$1,OFFSET($AA$2,RANDBETWEEN(1,COUNTA($AA:$AA)-1),0))</f>
        <v>death_reason = death_battle</v>
      </c>
      <c r="E61" s="23"/>
      <c r="F61" s="23"/>
      <c r="G61" s="51"/>
      <c r="H61" s="39"/>
      <c r="I61" s="42"/>
    </row>
    <row r="62" spans="1:12">
      <c r="A62" s="47"/>
      <c r="B62" s="34"/>
      <c r="C62" s="34" t="s">
        <v>27</v>
      </c>
      <c r="D62" s="34"/>
      <c r="E62" s="23"/>
      <c r="F62" s="39" t="str">
        <f t="shared" ref="F62" ca="1" si="48">IF(G57&lt;G41,$R$13,$Q$15)</f>
        <v>-</v>
      </c>
      <c r="G62" s="51"/>
      <c r="H62" s="39"/>
      <c r="I62" s="42"/>
    </row>
    <row r="63" spans="1:12">
      <c r="A63" s="47"/>
      <c r="B63" s="34" t="s">
        <v>27</v>
      </c>
      <c r="C63" s="34"/>
      <c r="D63" s="34"/>
      <c r="E63" s="23"/>
      <c r="F63" s="23"/>
      <c r="G63" s="51"/>
      <c r="H63" s="39"/>
      <c r="I63" s="42"/>
    </row>
    <row r="64" spans="1:12">
      <c r="A64" s="48" t="s">
        <v>27</v>
      </c>
      <c r="B64" s="32"/>
      <c r="C64" s="32"/>
      <c r="D64" s="32"/>
      <c r="E64" s="18"/>
      <c r="F64" s="18"/>
      <c r="G64" s="52"/>
      <c r="H64" s="40"/>
      <c r="I64" s="43"/>
    </row>
    <row r="66" spans="1:12">
      <c r="A66" s="45" t="str">
        <f t="shared" ref="A66" si="49">CONCATENATE(F66,$U$1)</f>
        <v>501995 = {</v>
      </c>
      <c r="B66" s="46"/>
      <c r="C66" s="46"/>
      <c r="D66" s="46"/>
      <c r="E66" s="20"/>
      <c r="F66" s="20">
        <f t="shared" ref="F66" si="50">F50+1</f>
        <v>501995</v>
      </c>
      <c r="G66" s="50"/>
      <c r="H66" s="38"/>
      <c r="I66" s="41"/>
      <c r="K66" s="19" t="str">
        <f t="shared" ref="K66" ca="1" si="51">B59</f>
        <v>1900.9.22 = {</v>
      </c>
      <c r="L66" s="21"/>
    </row>
    <row r="67" spans="1:12">
      <c r="A67" s="47"/>
      <c r="B67" s="34" t="str">
        <f t="shared" ref="B67" ca="1" si="52">CONCATENATE($U$7,OFFSET($X$2,I67,0))</f>
        <v>name = Maccio</v>
      </c>
      <c r="C67" s="34"/>
      <c r="D67" s="34"/>
      <c r="E67" s="23"/>
      <c r="F67" s="23"/>
      <c r="G67" s="51"/>
      <c r="H67" s="39"/>
      <c r="I67" s="42">
        <v>5</v>
      </c>
      <c r="K67" s="22"/>
      <c r="L67" s="25" t="str">
        <f t="shared" ref="L67" si="53">CONCATENATE($U$6,F66,)</f>
        <v>holder = 501995</v>
      </c>
    </row>
    <row r="68" spans="1:12">
      <c r="A68" s="47"/>
      <c r="B68" s="34" t="str">
        <f t="shared" ref="B68" si="54">CONCATENATE($U$5,$R$4)</f>
        <v>dynasty = 501200</v>
      </c>
      <c r="C68" s="34"/>
      <c r="D68" s="34"/>
      <c r="E68" s="23"/>
      <c r="F68" s="23" t="s">
        <v>46</v>
      </c>
      <c r="G68" s="51">
        <f t="shared" ref="G68" ca="1" si="55">G52+G54</f>
        <v>1858</v>
      </c>
      <c r="H68" s="39">
        <f t="shared" ref="H68" ca="1" si="56">RANDBETWEEN(1,12)</f>
        <v>2</v>
      </c>
      <c r="I68" s="42">
        <f t="shared" ref="I68" ca="1" si="57">RANDBETWEEN(1,30)</f>
        <v>8</v>
      </c>
      <c r="K68" s="26" t="s">
        <v>27</v>
      </c>
      <c r="L68" s="28"/>
    </row>
    <row r="69" spans="1:12">
      <c r="A69" s="47"/>
      <c r="B69" s="34" t="str">
        <f t="shared" ref="B69" si="58">CONCATENATE($Q$2,$R$2)</f>
        <v>culture = merkkantini</v>
      </c>
      <c r="C69" s="34"/>
      <c r="D69" s="34"/>
      <c r="E69" s="23"/>
      <c r="F69" s="23" t="s">
        <v>48</v>
      </c>
      <c r="G69" s="51" t="str">
        <f t="shared" ref="G69" ca="1" si="59">CONCATENATE(G68,".",H68,".",I68)</f>
        <v>1858.2.8</v>
      </c>
      <c r="H69" s="39" t="str">
        <f t="shared" ref="H69" ca="1" si="60">IF(G68&gt;($S$11-$S$6),$Q$13,$Q$15)</f>
        <v>-</v>
      </c>
      <c r="I69" s="42"/>
    </row>
    <row r="70" spans="1:12">
      <c r="A70" s="47"/>
      <c r="B70" s="34" t="str">
        <f t="shared" ref="B70" si="61">CONCATENATE($Q$3,$R$3)</f>
        <v>religion = catholic</v>
      </c>
      <c r="C70" s="34"/>
      <c r="D70" s="34"/>
      <c r="E70" s="23"/>
      <c r="F70" s="23" t="s">
        <v>49</v>
      </c>
      <c r="G70" s="51">
        <f t="shared" ref="G70" ca="1" si="62">RANDBETWEEN($O$5,$O$6)</f>
        <v>20</v>
      </c>
      <c r="H70" s="39"/>
      <c r="I70" s="42"/>
    </row>
    <row r="71" spans="1:12">
      <c r="A71" s="47"/>
      <c r="B71" s="34" t="str">
        <f t="shared" ref="B71" si="63">CONCATENATE($U$2,F50)</f>
        <v>father = 501994</v>
      </c>
      <c r="C71" s="34"/>
      <c r="D71" s="34"/>
      <c r="E71" s="23"/>
      <c r="F71" s="23"/>
      <c r="G71" s="51"/>
      <c r="H71" s="39"/>
      <c r="I71" s="42"/>
    </row>
    <row r="72" spans="1:12">
      <c r="A72" s="47"/>
      <c r="B72" s="34" t="str">
        <f t="shared" ref="B72" ca="1" si="64">CONCATENATE(G69,$U$1)</f>
        <v>1858.2.8 = {</v>
      </c>
      <c r="C72" s="34"/>
      <c r="D72" s="34"/>
      <c r="E72" s="23"/>
      <c r="F72" s="23" t="s">
        <v>44</v>
      </c>
      <c r="G72" s="51">
        <f t="shared" ref="G72" ca="1" si="65">RANDBETWEEN($O$7,$O$8)+G70</f>
        <v>69</v>
      </c>
      <c r="H72" s="39"/>
      <c r="I72" s="42"/>
    </row>
    <row r="73" spans="1:12">
      <c r="A73" s="47"/>
      <c r="B73" s="34"/>
      <c r="C73" s="34" t="s">
        <v>64</v>
      </c>
      <c r="D73" s="34"/>
      <c r="E73" s="23"/>
      <c r="F73" s="23" t="s">
        <v>47</v>
      </c>
      <c r="G73" s="51">
        <f t="shared" ref="G73" ca="1" si="66">G68+G72</f>
        <v>1927</v>
      </c>
      <c r="H73" s="39">
        <f t="shared" ref="H73" ca="1" si="67">RANDBETWEEN(1,12)</f>
        <v>8</v>
      </c>
      <c r="I73" s="42">
        <f t="shared" ref="I73" ca="1" si="68">RANDBETWEEN(1,30)</f>
        <v>12</v>
      </c>
    </row>
    <row r="74" spans="1:12">
      <c r="A74" s="47"/>
      <c r="B74" s="34" t="s">
        <v>27</v>
      </c>
      <c r="C74" s="34"/>
      <c r="D74" s="34"/>
      <c r="E74" s="23"/>
      <c r="F74" s="23" t="s">
        <v>45</v>
      </c>
      <c r="G74" s="51" t="str">
        <f t="shared" ref="G74" ca="1" si="69">CONCATENATE(G73,".",H73,".",I73)</f>
        <v>1927.8.12</v>
      </c>
      <c r="H74" s="39"/>
      <c r="I74" s="42"/>
    </row>
    <row r="75" spans="1:12">
      <c r="A75" s="47"/>
      <c r="B75" s="34" t="str">
        <f t="shared" ref="B75" ca="1" si="70">CONCATENATE(G74,$U$1)</f>
        <v>1927.8.12 = {</v>
      </c>
      <c r="C75" s="34"/>
      <c r="D75" s="34"/>
      <c r="E75" s="23"/>
      <c r="F75" s="23"/>
      <c r="G75" s="51"/>
      <c r="H75" s="39"/>
      <c r="I75" s="42"/>
    </row>
    <row r="76" spans="1:12">
      <c r="A76" s="47"/>
      <c r="B76" s="34"/>
      <c r="C76" s="34" t="s">
        <v>171</v>
      </c>
      <c r="D76" s="34"/>
      <c r="E76" s="23"/>
      <c r="F76" s="23"/>
      <c r="G76" s="51"/>
      <c r="H76" s="39"/>
      <c r="I76" s="42"/>
    </row>
    <row r="77" spans="1:12">
      <c r="A77" s="47"/>
      <c r="B77" s="34"/>
      <c r="C77" s="34"/>
      <c r="D77" s="34" t="str">
        <f t="shared" ref="D77" ca="1" si="71">CONCATENATE($AA$1,OFFSET($AA$2,RANDBETWEEN(1,COUNTA($AA:$AA)-1),0))</f>
        <v>death_reason = death_natural</v>
      </c>
      <c r="E77" s="23"/>
      <c r="F77" s="23"/>
      <c r="G77" s="51"/>
      <c r="H77" s="39"/>
      <c r="I77" s="42"/>
    </row>
    <row r="78" spans="1:12">
      <c r="A78" s="47"/>
      <c r="B78" s="34"/>
      <c r="C78" s="34" t="s">
        <v>27</v>
      </c>
      <c r="D78" s="34"/>
      <c r="E78" s="23"/>
      <c r="F78" s="39" t="str">
        <f t="shared" ref="F78" ca="1" si="72">IF(G73&lt;G57,$R$13,$Q$15)</f>
        <v>-</v>
      </c>
      <c r="G78" s="51"/>
      <c r="H78" s="39"/>
      <c r="I78" s="42"/>
    </row>
    <row r="79" spans="1:12">
      <c r="A79" s="47"/>
      <c r="B79" s="34" t="s">
        <v>27</v>
      </c>
      <c r="C79" s="34"/>
      <c r="D79" s="34"/>
      <c r="E79" s="23"/>
      <c r="F79" s="23"/>
      <c r="G79" s="51"/>
      <c r="H79" s="39"/>
      <c r="I79" s="42"/>
    </row>
    <row r="80" spans="1:12">
      <c r="A80" s="48" t="s">
        <v>27</v>
      </c>
      <c r="B80" s="32"/>
      <c r="C80" s="32"/>
      <c r="D80" s="32"/>
      <c r="E80" s="18"/>
      <c r="F80" s="18"/>
      <c r="G80" s="52"/>
      <c r="H80" s="40"/>
      <c r="I80" s="43"/>
    </row>
    <row r="82" spans="1:12">
      <c r="A82" s="45" t="str">
        <f t="shared" ref="A82" si="73">CONCATENATE(F82,$U$1)</f>
        <v>501996 = {</v>
      </c>
      <c r="B82" s="46"/>
      <c r="C82" s="46"/>
      <c r="D82" s="46"/>
      <c r="E82" s="20"/>
      <c r="F82" s="20">
        <f t="shared" ref="F82" si="74">F66+1</f>
        <v>501996</v>
      </c>
      <c r="G82" s="50"/>
      <c r="H82" s="38"/>
      <c r="I82" s="41"/>
      <c r="K82" s="19" t="str">
        <f t="shared" ref="K82" ca="1" si="75">B75</f>
        <v>1927.8.12 = {</v>
      </c>
      <c r="L82" s="21"/>
    </row>
    <row r="83" spans="1:12">
      <c r="A83" s="47"/>
      <c r="B83" s="34" t="str">
        <f t="shared" ref="B83" ca="1" si="76">CONCATENATE($U$7,OFFSET($X$2,I83,0))</f>
        <v>name = Tingo</v>
      </c>
      <c r="C83" s="34"/>
      <c r="D83" s="34"/>
      <c r="E83" s="23"/>
      <c r="F83" s="23"/>
      <c r="G83" s="51"/>
      <c r="H83" s="39"/>
      <c r="I83" s="42">
        <v>6</v>
      </c>
      <c r="K83" s="22"/>
      <c r="L83" s="25" t="str">
        <f t="shared" ref="L83" si="77">CONCATENATE($U$6,F82,)</f>
        <v>holder = 501996</v>
      </c>
    </row>
    <row r="84" spans="1:12">
      <c r="A84" s="47"/>
      <c r="B84" s="34" t="str">
        <f t="shared" ref="B84" si="78">CONCATENATE($U$5,$R$4)</f>
        <v>dynasty = 501200</v>
      </c>
      <c r="C84" s="34"/>
      <c r="D84" s="34"/>
      <c r="E84" s="23"/>
      <c r="F84" s="23" t="s">
        <v>46</v>
      </c>
      <c r="G84" s="51">
        <f t="shared" ref="G84" ca="1" si="79">G68+G70</f>
        <v>1878</v>
      </c>
      <c r="H84" s="39">
        <f t="shared" ref="H84" ca="1" si="80">RANDBETWEEN(1,12)</f>
        <v>10</v>
      </c>
      <c r="I84" s="42">
        <f t="shared" ref="I84" ca="1" si="81">RANDBETWEEN(1,30)</f>
        <v>23</v>
      </c>
      <c r="K84" s="26" t="s">
        <v>27</v>
      </c>
      <c r="L84" s="28"/>
    </row>
    <row r="85" spans="1:12">
      <c r="A85" s="47"/>
      <c r="B85" s="34" t="str">
        <f t="shared" ref="B85" si="82">CONCATENATE($Q$2,$R$2)</f>
        <v>culture = merkkantini</v>
      </c>
      <c r="C85" s="34"/>
      <c r="D85" s="34"/>
      <c r="E85" s="23"/>
      <c r="F85" s="23" t="s">
        <v>48</v>
      </c>
      <c r="G85" s="51" t="str">
        <f t="shared" ref="G85" ca="1" si="83">CONCATENATE(G84,".",H84,".",I84)</f>
        <v>1878.10.23</v>
      </c>
      <c r="H85" s="39" t="str">
        <f t="shared" ref="H85" ca="1" si="84">IF(G84&gt;($S$11-$S$6),$Q$13,$Q$15)</f>
        <v>-</v>
      </c>
      <c r="I85" s="42"/>
    </row>
    <row r="86" spans="1:12">
      <c r="A86" s="47"/>
      <c r="B86" s="34" t="str">
        <f t="shared" ref="B86" si="85">CONCATENATE($Q$3,$R$3)</f>
        <v>religion = catholic</v>
      </c>
      <c r="C86" s="34"/>
      <c r="D86" s="34"/>
      <c r="E86" s="23"/>
      <c r="F86" s="23" t="s">
        <v>49</v>
      </c>
      <c r="G86" s="51">
        <f t="shared" ref="G86" ca="1" si="86">RANDBETWEEN($O$5,$O$6)</f>
        <v>45</v>
      </c>
      <c r="H86" s="39"/>
      <c r="I86" s="42"/>
    </row>
    <row r="87" spans="1:12">
      <c r="A87" s="47"/>
      <c r="B87" s="34" t="str">
        <f t="shared" ref="B87" si="87">CONCATENATE($U$2,F66)</f>
        <v>father = 501995</v>
      </c>
      <c r="C87" s="34"/>
      <c r="D87" s="34"/>
      <c r="E87" s="23"/>
      <c r="F87" s="23"/>
      <c r="G87" s="51"/>
      <c r="H87" s="39"/>
      <c r="I87" s="42"/>
    </row>
    <row r="88" spans="1:12">
      <c r="A88" s="47"/>
      <c r="B88" s="34" t="str">
        <f t="shared" ref="B88" ca="1" si="88">CONCATENATE(G85,$U$1)</f>
        <v>1878.10.23 = {</v>
      </c>
      <c r="C88" s="34"/>
      <c r="D88" s="34"/>
      <c r="E88" s="23"/>
      <c r="F88" s="23" t="s">
        <v>44</v>
      </c>
      <c r="G88" s="51">
        <f t="shared" ref="G88" ca="1" si="89">RANDBETWEEN($O$7,$O$8)+G86</f>
        <v>69</v>
      </c>
      <c r="H88" s="39"/>
      <c r="I88" s="42"/>
    </row>
    <row r="89" spans="1:12">
      <c r="A89" s="47"/>
      <c r="B89" s="34"/>
      <c r="C89" s="34" t="s">
        <v>64</v>
      </c>
      <c r="D89" s="34"/>
      <c r="E89" s="23"/>
      <c r="F89" s="23" t="s">
        <v>47</v>
      </c>
      <c r="G89" s="51">
        <f t="shared" ref="G89" ca="1" si="90">G84+G88</f>
        <v>1947</v>
      </c>
      <c r="H89" s="39">
        <f t="shared" ref="H89" ca="1" si="91">RANDBETWEEN(1,12)</f>
        <v>1</v>
      </c>
      <c r="I89" s="42">
        <f t="shared" ref="I89" ca="1" si="92">RANDBETWEEN(1,30)</f>
        <v>16</v>
      </c>
    </row>
    <row r="90" spans="1:12">
      <c r="A90" s="47"/>
      <c r="B90" s="34" t="s">
        <v>27</v>
      </c>
      <c r="C90" s="34"/>
      <c r="D90" s="34"/>
      <c r="E90" s="23"/>
      <c r="F90" s="23" t="s">
        <v>45</v>
      </c>
      <c r="G90" s="51" t="str">
        <f t="shared" ref="G90" ca="1" si="93">CONCATENATE(G89,".",H89,".",I89)</f>
        <v>1947.1.16</v>
      </c>
      <c r="H90" s="39"/>
      <c r="I90" s="42"/>
    </row>
    <row r="91" spans="1:12">
      <c r="A91" s="47"/>
      <c r="B91" s="34" t="str">
        <f t="shared" ref="B91" ca="1" si="94">CONCATENATE(G90,$U$1)</f>
        <v>1947.1.16 = {</v>
      </c>
      <c r="C91" s="34"/>
      <c r="D91" s="34"/>
      <c r="E91" s="23"/>
      <c r="F91" s="23"/>
      <c r="G91" s="51"/>
      <c r="H91" s="39"/>
      <c r="I91" s="42"/>
    </row>
    <row r="92" spans="1:12">
      <c r="A92" s="47"/>
      <c r="B92" s="34"/>
      <c r="C92" s="34" t="s">
        <v>171</v>
      </c>
      <c r="D92" s="34"/>
      <c r="E92" s="23"/>
      <c r="F92" s="23"/>
      <c r="G92" s="51"/>
      <c r="H92" s="39"/>
      <c r="I92" s="42"/>
    </row>
    <row r="93" spans="1:12">
      <c r="A93" s="47"/>
      <c r="B93" s="34"/>
      <c r="C93" s="34"/>
      <c r="D93" s="34" t="str">
        <f t="shared" ref="D93" ca="1" si="95">CONCATENATE($AA$1,OFFSET($AA$2,RANDBETWEEN(1,COUNTA($AA:$AA)-1),0))</f>
        <v>death_reason = death_natural</v>
      </c>
      <c r="E93" s="23"/>
      <c r="F93" s="23"/>
      <c r="G93" s="51"/>
      <c r="H93" s="39"/>
      <c r="I93" s="42"/>
    </row>
    <row r="94" spans="1:12">
      <c r="A94" s="47"/>
      <c r="B94" s="34"/>
      <c r="C94" s="34" t="s">
        <v>27</v>
      </c>
      <c r="D94" s="34"/>
      <c r="E94" s="23"/>
      <c r="F94" s="39" t="str">
        <f t="shared" ref="F94" ca="1" si="96">IF(G89&lt;G73,$R$13,$Q$15)</f>
        <v>-</v>
      </c>
      <c r="G94" s="51"/>
      <c r="H94" s="39"/>
      <c r="I94" s="42"/>
    </row>
    <row r="95" spans="1:12">
      <c r="A95" s="47"/>
      <c r="B95" s="34" t="s">
        <v>27</v>
      </c>
      <c r="C95" s="34"/>
      <c r="D95" s="34"/>
      <c r="E95" s="23"/>
      <c r="F95" s="23"/>
      <c r="G95" s="51"/>
      <c r="H95" s="39"/>
      <c r="I95" s="42"/>
    </row>
    <row r="96" spans="1:12">
      <c r="A96" s="48" t="s">
        <v>27</v>
      </c>
      <c r="B96" s="32"/>
      <c r="C96" s="32"/>
      <c r="D96" s="32"/>
      <c r="E96" s="18"/>
      <c r="F96" s="18"/>
      <c r="G96" s="52"/>
      <c r="H96" s="40"/>
      <c r="I96" s="43"/>
    </row>
    <row r="98" spans="1:12">
      <c r="A98" s="45" t="str">
        <f t="shared" ref="A98" si="97">CONCATENATE(F98,$U$1)</f>
        <v>501997 = {</v>
      </c>
      <c r="B98" s="46"/>
      <c r="C98" s="46"/>
      <c r="D98" s="46"/>
      <c r="E98" s="20"/>
      <c r="F98" s="20">
        <f t="shared" ref="F98" si="98">F82+1</f>
        <v>501997</v>
      </c>
      <c r="G98" s="50"/>
      <c r="H98" s="38"/>
      <c r="I98" s="41"/>
      <c r="K98" s="19" t="str">
        <f t="shared" ref="K98" ca="1" si="99">B91</f>
        <v>1947.1.16 = {</v>
      </c>
      <c r="L98" s="21"/>
    </row>
    <row r="99" spans="1:12">
      <c r="A99" s="47"/>
      <c r="B99" s="34" t="str">
        <f t="shared" ref="B99" ca="1" si="100">CONCATENATE($U$7,OFFSET($X$2,I99,0))</f>
        <v>name = Ambrogio</v>
      </c>
      <c r="C99" s="34"/>
      <c r="D99" s="34"/>
      <c r="E99" s="23"/>
      <c r="F99" s="23"/>
      <c r="G99" s="51"/>
      <c r="H99" s="39"/>
      <c r="I99" s="42">
        <v>7</v>
      </c>
      <c r="K99" s="22"/>
      <c r="L99" s="25" t="str">
        <f t="shared" ref="L99" si="101">CONCATENATE($U$6,F98,)</f>
        <v>holder = 501997</v>
      </c>
    </row>
    <row r="100" spans="1:12">
      <c r="A100" s="47"/>
      <c r="B100" s="34" t="str">
        <f t="shared" ref="B100" si="102">CONCATENATE($U$5,$R$4)</f>
        <v>dynasty = 501200</v>
      </c>
      <c r="C100" s="34"/>
      <c r="D100" s="34"/>
      <c r="E100" s="23"/>
      <c r="F100" s="23" t="s">
        <v>46</v>
      </c>
      <c r="G100" s="51">
        <f t="shared" ref="G100" ca="1" si="103">G84+G86</f>
        <v>1923</v>
      </c>
      <c r="H100" s="39">
        <f t="shared" ref="H100" ca="1" si="104">RANDBETWEEN(1,12)</f>
        <v>8</v>
      </c>
      <c r="I100" s="42">
        <f t="shared" ref="I100" ca="1" si="105">RANDBETWEEN(1,30)</f>
        <v>25</v>
      </c>
      <c r="K100" s="26" t="s">
        <v>27</v>
      </c>
      <c r="L100" s="28"/>
    </row>
    <row r="101" spans="1:12">
      <c r="A101" s="47"/>
      <c r="B101" s="34" t="str">
        <f t="shared" ref="B101" si="106">CONCATENATE($Q$2,$R$2)</f>
        <v>culture = merkkantini</v>
      </c>
      <c r="C101" s="34"/>
      <c r="D101" s="34"/>
      <c r="E101" s="23"/>
      <c r="F101" s="23" t="s">
        <v>48</v>
      </c>
      <c r="G101" s="51" t="str">
        <f t="shared" ref="G101" ca="1" si="107">CONCATENATE(G100,".",H100,".",I100)</f>
        <v>1923.8.25</v>
      </c>
      <c r="H101" s="39" t="str">
        <f t="shared" ref="H101" ca="1" si="108">IF(G100&gt;($S$11-$S$6),$Q$13,$Q$15)</f>
        <v>-</v>
      </c>
      <c r="I101" s="42"/>
    </row>
    <row r="102" spans="1:12">
      <c r="A102" s="47"/>
      <c r="B102" s="34" t="str">
        <f t="shared" ref="B102" si="109">CONCATENATE($Q$3,$R$3)</f>
        <v>religion = catholic</v>
      </c>
      <c r="C102" s="34"/>
      <c r="D102" s="34"/>
      <c r="E102" s="23"/>
      <c r="F102" s="23" t="s">
        <v>49</v>
      </c>
      <c r="G102" s="51">
        <f t="shared" ref="G102" ca="1" si="110">RANDBETWEEN($O$5,$O$6)</f>
        <v>37</v>
      </c>
      <c r="H102" s="39"/>
      <c r="I102" s="42"/>
    </row>
    <row r="103" spans="1:12">
      <c r="A103" s="47"/>
      <c r="B103" s="34" t="str">
        <f t="shared" ref="B103" si="111">CONCATENATE($U$2,F82)</f>
        <v>father = 501996</v>
      </c>
      <c r="C103" s="34"/>
      <c r="D103" s="34"/>
      <c r="E103" s="23"/>
      <c r="F103" s="23"/>
      <c r="G103" s="51"/>
      <c r="H103" s="39"/>
      <c r="I103" s="42"/>
    </row>
    <row r="104" spans="1:12">
      <c r="A104" s="47"/>
      <c r="B104" s="34" t="str">
        <f t="shared" ref="B104" ca="1" si="112">CONCATENATE(G101,$U$1)</f>
        <v>1923.8.25 = {</v>
      </c>
      <c r="C104" s="34"/>
      <c r="D104" s="34"/>
      <c r="E104" s="23"/>
      <c r="F104" s="23" t="s">
        <v>44</v>
      </c>
      <c r="G104" s="51">
        <f t="shared" ref="G104" ca="1" si="113">RANDBETWEEN($O$7,$O$8)+G102</f>
        <v>45</v>
      </c>
      <c r="H104" s="39"/>
      <c r="I104" s="42"/>
    </row>
    <row r="105" spans="1:12">
      <c r="A105" s="47"/>
      <c r="B105" s="34"/>
      <c r="C105" s="34" t="s">
        <v>64</v>
      </c>
      <c r="D105" s="34"/>
      <c r="E105" s="23"/>
      <c r="F105" s="23" t="s">
        <v>47</v>
      </c>
      <c r="G105" s="51">
        <f t="shared" ref="G105" ca="1" si="114">G100+G104</f>
        <v>1968</v>
      </c>
      <c r="H105" s="39">
        <f t="shared" ref="H105" ca="1" si="115">RANDBETWEEN(1,12)</f>
        <v>6</v>
      </c>
      <c r="I105" s="42">
        <f t="shared" ref="I105" ca="1" si="116">RANDBETWEEN(1,30)</f>
        <v>22</v>
      </c>
    </row>
    <row r="106" spans="1:12">
      <c r="A106" s="47"/>
      <c r="B106" s="34" t="s">
        <v>27</v>
      </c>
      <c r="C106" s="34"/>
      <c r="D106" s="34"/>
      <c r="E106" s="23"/>
      <c r="F106" s="23" t="s">
        <v>45</v>
      </c>
      <c r="G106" s="51" t="str">
        <f t="shared" ref="G106" ca="1" si="117">CONCATENATE(G105,".",H105,".",I105)</f>
        <v>1968.6.22</v>
      </c>
      <c r="H106" s="39"/>
      <c r="I106" s="42"/>
    </row>
    <row r="107" spans="1:12">
      <c r="A107" s="47"/>
      <c r="B107" s="34" t="str">
        <f t="shared" ref="B107" ca="1" si="118">CONCATENATE(G106,$U$1)</f>
        <v>1968.6.22 = {</v>
      </c>
      <c r="C107" s="34"/>
      <c r="D107" s="34"/>
      <c r="E107" s="23"/>
      <c r="F107" s="23"/>
      <c r="G107" s="51"/>
      <c r="H107" s="39"/>
      <c r="I107" s="42"/>
    </row>
    <row r="108" spans="1:12">
      <c r="A108" s="47"/>
      <c r="B108" s="34"/>
      <c r="C108" s="34" t="s">
        <v>171</v>
      </c>
      <c r="D108" s="34"/>
      <c r="E108" s="23"/>
      <c r="F108" s="23"/>
      <c r="G108" s="51"/>
      <c r="H108" s="39"/>
      <c r="I108" s="42"/>
    </row>
    <row r="109" spans="1:12">
      <c r="A109" s="47"/>
      <c r="B109" s="34"/>
      <c r="C109" s="34"/>
      <c r="D109" s="34" t="str">
        <f t="shared" ref="D109" ca="1" si="119">CONCATENATE($AA$1,OFFSET($AA$2,RANDBETWEEN(1,COUNTA($AA:$AA)-1),0))</f>
        <v>death_reason = death_murder_unknown</v>
      </c>
      <c r="E109" s="23"/>
      <c r="F109" s="23"/>
      <c r="G109" s="51"/>
      <c r="H109" s="39"/>
      <c r="I109" s="42"/>
    </row>
    <row r="110" spans="1:12">
      <c r="A110" s="47"/>
      <c r="B110" s="34"/>
      <c r="C110" s="34" t="s">
        <v>27</v>
      </c>
      <c r="D110" s="34"/>
      <c r="E110" s="23"/>
      <c r="F110" s="39" t="str">
        <f t="shared" ref="F110" ca="1" si="120">IF(G105&lt;G89,$R$13,$Q$15)</f>
        <v>-</v>
      </c>
      <c r="G110" s="51"/>
      <c r="H110" s="39"/>
      <c r="I110" s="42"/>
    </row>
    <row r="111" spans="1:12">
      <c r="A111" s="47"/>
      <c r="B111" s="34" t="s">
        <v>27</v>
      </c>
      <c r="C111" s="34"/>
      <c r="D111" s="34"/>
      <c r="E111" s="23"/>
      <c r="F111" s="23"/>
      <c r="G111" s="51"/>
      <c r="H111" s="39"/>
      <c r="I111" s="42"/>
    </row>
    <row r="112" spans="1:12">
      <c r="A112" s="48" t="s">
        <v>27</v>
      </c>
      <c r="B112" s="32"/>
      <c r="C112" s="32"/>
      <c r="D112" s="32"/>
      <c r="E112" s="18"/>
      <c r="F112" s="18"/>
      <c r="G112" s="52"/>
      <c r="H112" s="40"/>
      <c r="I112" s="43"/>
    </row>
    <row r="114" spans="1:12">
      <c r="A114" s="45" t="str">
        <f t="shared" ref="A114" si="121">CONCATENATE(F114,$U$1)</f>
        <v>501998 = {</v>
      </c>
      <c r="B114" s="46"/>
      <c r="C114" s="46"/>
      <c r="D114" s="46"/>
      <c r="E114" s="20"/>
      <c r="F114" s="20">
        <f t="shared" ref="F114" si="122">F98+1</f>
        <v>501998</v>
      </c>
      <c r="G114" s="50"/>
      <c r="H114" s="38"/>
      <c r="I114" s="41"/>
      <c r="K114" s="19" t="str">
        <f t="shared" ref="K114" ca="1" si="123">B107</f>
        <v>1968.6.22 = {</v>
      </c>
      <c r="L114" s="21"/>
    </row>
    <row r="115" spans="1:12">
      <c r="A115" s="47"/>
      <c r="B115" s="34" t="str">
        <f t="shared" ref="B115" ca="1" si="124">CONCATENATE($U$7,OFFSET($X$2,I115,0))</f>
        <v>name = Tomme</v>
      </c>
      <c r="C115" s="34"/>
      <c r="D115" s="34"/>
      <c r="E115" s="23"/>
      <c r="F115" s="23"/>
      <c r="G115" s="51"/>
      <c r="H115" s="39"/>
      <c r="I115" s="42">
        <v>8</v>
      </c>
      <c r="K115" s="22"/>
      <c r="L115" s="25" t="str">
        <f t="shared" ref="L115" si="125">CONCATENATE($U$6,F114,)</f>
        <v>holder = 501998</v>
      </c>
    </row>
    <row r="116" spans="1:12">
      <c r="A116" s="47"/>
      <c r="B116" s="34" t="str">
        <f t="shared" ref="B116" si="126">CONCATENATE($U$5,$R$4)</f>
        <v>dynasty = 501200</v>
      </c>
      <c r="C116" s="34"/>
      <c r="D116" s="34"/>
      <c r="E116" s="23"/>
      <c r="F116" s="23" t="s">
        <v>46</v>
      </c>
      <c r="G116" s="51">
        <f t="shared" ref="G116" ca="1" si="127">G100+G102</f>
        <v>1960</v>
      </c>
      <c r="H116" s="39">
        <f t="shared" ref="H116" ca="1" si="128">RANDBETWEEN(1,12)</f>
        <v>1</v>
      </c>
      <c r="I116" s="42">
        <f t="shared" ref="I116" ca="1" si="129">RANDBETWEEN(1,30)</f>
        <v>6</v>
      </c>
      <c r="K116" s="26" t="s">
        <v>27</v>
      </c>
      <c r="L116" s="28"/>
    </row>
    <row r="117" spans="1:12">
      <c r="A117" s="47"/>
      <c r="B117" s="34" t="str">
        <f t="shared" ref="B117" si="130">CONCATENATE($Q$2,$R$2)</f>
        <v>culture = merkkantini</v>
      </c>
      <c r="C117" s="34"/>
      <c r="D117" s="34"/>
      <c r="E117" s="23"/>
      <c r="F117" s="23" t="s">
        <v>48</v>
      </c>
      <c r="G117" s="51" t="str">
        <f t="shared" ref="G117" ca="1" si="131">CONCATENATE(G116,".",H116,".",I116)</f>
        <v>1960.1.6</v>
      </c>
      <c r="H117" s="39" t="str">
        <f t="shared" ref="H117" ca="1" si="132">IF(G116&gt;($S$11-$S$6),$Q$13,$Q$15)</f>
        <v>-</v>
      </c>
      <c r="I117" s="42"/>
    </row>
    <row r="118" spans="1:12">
      <c r="A118" s="47"/>
      <c r="B118" s="34" t="str">
        <f t="shared" ref="B118" si="133">CONCATENATE($Q$3,$R$3)</f>
        <v>religion = catholic</v>
      </c>
      <c r="C118" s="34"/>
      <c r="D118" s="34"/>
      <c r="E118" s="23"/>
      <c r="F118" s="23" t="s">
        <v>49</v>
      </c>
      <c r="G118" s="51">
        <f t="shared" ref="G118" ca="1" si="134">RANDBETWEEN($O$5,$O$6)</f>
        <v>36</v>
      </c>
      <c r="H118" s="39"/>
      <c r="I118" s="42"/>
    </row>
    <row r="119" spans="1:12">
      <c r="A119" s="47"/>
      <c r="B119" s="34" t="str">
        <f t="shared" ref="B119" si="135">CONCATENATE($U$2,F98)</f>
        <v>father = 501997</v>
      </c>
      <c r="C119" s="34"/>
      <c r="D119" s="34"/>
      <c r="E119" s="23"/>
      <c r="F119" s="23"/>
      <c r="G119" s="51"/>
      <c r="H119" s="39"/>
      <c r="I119" s="42"/>
    </row>
    <row r="120" spans="1:12">
      <c r="A120" s="47"/>
      <c r="B120" s="34" t="str">
        <f t="shared" ref="B120" ca="1" si="136">CONCATENATE(G117,$U$1)</f>
        <v>1960.1.6 = {</v>
      </c>
      <c r="C120" s="34"/>
      <c r="D120" s="34"/>
      <c r="E120" s="23"/>
      <c r="F120" s="23" t="s">
        <v>44</v>
      </c>
      <c r="G120" s="51">
        <f t="shared" ref="G120" ca="1" si="137">RANDBETWEEN($O$7,$O$8)+G118</f>
        <v>66</v>
      </c>
      <c r="H120" s="39"/>
      <c r="I120" s="42"/>
    </row>
    <row r="121" spans="1:12">
      <c r="A121" s="47"/>
      <c r="B121" s="34"/>
      <c r="C121" s="34" t="s">
        <v>64</v>
      </c>
      <c r="D121" s="34"/>
      <c r="E121" s="23"/>
      <c r="F121" s="23" t="s">
        <v>47</v>
      </c>
      <c r="G121" s="51">
        <f t="shared" ref="G121" ca="1" si="138">G116+G120</f>
        <v>2026</v>
      </c>
      <c r="H121" s="39">
        <f t="shared" ref="H121" ca="1" si="139">RANDBETWEEN(1,12)</f>
        <v>10</v>
      </c>
      <c r="I121" s="42">
        <f t="shared" ref="I121" ca="1" si="140">RANDBETWEEN(1,30)</f>
        <v>14</v>
      </c>
    </row>
    <row r="122" spans="1:12">
      <c r="A122" s="47"/>
      <c r="B122" s="34" t="s">
        <v>27</v>
      </c>
      <c r="C122" s="34"/>
      <c r="D122" s="34"/>
      <c r="E122" s="23"/>
      <c r="F122" s="23" t="s">
        <v>45</v>
      </c>
      <c r="G122" s="51" t="str">
        <f t="shared" ref="G122" ca="1" si="141">CONCATENATE(G121,".",H121,".",I121)</f>
        <v>2026.10.14</v>
      </c>
      <c r="H122" s="39"/>
      <c r="I122" s="42"/>
    </row>
    <row r="123" spans="1:12">
      <c r="A123" s="47"/>
      <c r="B123" s="34" t="str">
        <f t="shared" ref="B123" ca="1" si="142">CONCATENATE(G122,$U$1)</f>
        <v>2026.10.14 = {</v>
      </c>
      <c r="C123" s="34"/>
      <c r="D123" s="34"/>
      <c r="E123" s="23"/>
      <c r="F123" s="23"/>
      <c r="G123" s="51"/>
      <c r="H123" s="39"/>
      <c r="I123" s="42"/>
    </row>
    <row r="124" spans="1:12">
      <c r="A124" s="47"/>
      <c r="B124" s="34"/>
      <c r="C124" s="34" t="s">
        <v>171</v>
      </c>
      <c r="D124" s="34"/>
      <c r="E124" s="23"/>
      <c r="F124" s="23"/>
      <c r="G124" s="51"/>
      <c r="H124" s="39"/>
      <c r="I124" s="42"/>
    </row>
    <row r="125" spans="1:12">
      <c r="A125" s="47"/>
      <c r="B125" s="34"/>
      <c r="C125" s="34"/>
      <c r="D125" s="34" t="str">
        <f t="shared" ref="D125" ca="1" si="143">CONCATENATE($AA$1,OFFSET($AA$2,RANDBETWEEN(1,COUNTA($AA:$AA)-1),0))</f>
        <v>death_reason = death_accident</v>
      </c>
      <c r="E125" s="23"/>
      <c r="F125" s="23"/>
      <c r="G125" s="51"/>
      <c r="H125" s="39"/>
      <c r="I125" s="42"/>
    </row>
    <row r="126" spans="1:12">
      <c r="A126" s="47"/>
      <c r="B126" s="34"/>
      <c r="C126" s="34" t="s">
        <v>27</v>
      </c>
      <c r="D126" s="34"/>
      <c r="E126" s="23"/>
      <c r="F126" s="39" t="str">
        <f t="shared" ref="F126" ca="1" si="144">IF(G121&lt;G105,$R$13,$Q$15)</f>
        <v>-</v>
      </c>
      <c r="G126" s="51"/>
      <c r="H126" s="39"/>
      <c r="I126" s="42"/>
    </row>
    <row r="127" spans="1:12">
      <c r="A127" s="47"/>
      <c r="B127" s="34" t="s">
        <v>27</v>
      </c>
      <c r="C127" s="34"/>
      <c r="D127" s="34"/>
      <c r="E127" s="23"/>
      <c r="F127" s="23"/>
      <c r="G127" s="51"/>
      <c r="H127" s="39"/>
      <c r="I127" s="42"/>
    </row>
    <row r="128" spans="1:12">
      <c r="A128" s="48" t="s">
        <v>27</v>
      </c>
      <c r="B128" s="32"/>
      <c r="C128" s="32"/>
      <c r="D128" s="32"/>
      <c r="E128" s="18"/>
      <c r="F128" s="18"/>
      <c r="G128" s="52"/>
      <c r="H128" s="40"/>
      <c r="I128" s="43"/>
    </row>
    <row r="130" spans="1:12">
      <c r="A130" s="45" t="str">
        <f t="shared" ref="A130" si="145">CONCATENATE(F130,$U$1)</f>
        <v>501999 = {</v>
      </c>
      <c r="B130" s="46"/>
      <c r="C130" s="46"/>
      <c r="D130" s="46"/>
      <c r="E130" s="20"/>
      <c r="F130" s="20">
        <f t="shared" ref="F130" si="146">F114+1</f>
        <v>501999</v>
      </c>
      <c r="G130" s="50"/>
      <c r="H130" s="38"/>
      <c r="I130" s="41"/>
      <c r="K130" s="19" t="str">
        <f t="shared" ref="K130" ca="1" si="147">B123</f>
        <v>2026.10.14 = {</v>
      </c>
      <c r="L130" s="21"/>
    </row>
    <row r="131" spans="1:12">
      <c r="A131" s="47"/>
      <c r="B131" s="34" t="str">
        <f t="shared" ref="B131" ca="1" si="148">CONCATENATE($U$7,OFFSET($X$2,I131,0))</f>
        <v>name = Matteo</v>
      </c>
      <c r="C131" s="34"/>
      <c r="D131" s="34"/>
      <c r="E131" s="23"/>
      <c r="F131" s="23"/>
      <c r="G131" s="51"/>
      <c r="H131" s="39"/>
      <c r="I131" s="42">
        <v>9</v>
      </c>
      <c r="K131" s="22"/>
      <c r="L131" s="25" t="str">
        <f t="shared" ref="L131" si="149">CONCATENATE($U$6,F130,)</f>
        <v>holder = 501999</v>
      </c>
    </row>
    <row r="132" spans="1:12">
      <c r="A132" s="47"/>
      <c r="B132" s="34" t="str">
        <f t="shared" ref="B132" si="150">CONCATENATE($U$5,$R$4)</f>
        <v>dynasty = 501200</v>
      </c>
      <c r="C132" s="34"/>
      <c r="D132" s="34"/>
      <c r="E132" s="23"/>
      <c r="F132" s="23" t="s">
        <v>46</v>
      </c>
      <c r="G132" s="51">
        <f t="shared" ref="G132" ca="1" si="151">G116+G118</f>
        <v>1996</v>
      </c>
      <c r="H132" s="39">
        <f t="shared" ref="H132" ca="1" si="152">RANDBETWEEN(1,12)</f>
        <v>8</v>
      </c>
      <c r="I132" s="42">
        <f t="shared" ref="I132" ca="1" si="153">RANDBETWEEN(1,30)</f>
        <v>30</v>
      </c>
      <c r="K132" s="26" t="s">
        <v>27</v>
      </c>
      <c r="L132" s="28"/>
    </row>
    <row r="133" spans="1:12">
      <c r="A133" s="47"/>
      <c r="B133" s="34" t="str">
        <f t="shared" ref="B133" si="154">CONCATENATE($Q$2,$R$2)</f>
        <v>culture = merkkantini</v>
      </c>
      <c r="C133" s="34"/>
      <c r="D133" s="34"/>
      <c r="E133" s="23"/>
      <c r="F133" s="23" t="s">
        <v>48</v>
      </c>
      <c r="G133" s="51" t="str">
        <f t="shared" ref="G133" ca="1" si="155">CONCATENATE(G132,".",H132,".",I132)</f>
        <v>1996.8.30</v>
      </c>
      <c r="H133" s="39" t="str">
        <f t="shared" ref="H133" ca="1" si="156">IF(G132&gt;($S$11-$S$6),$Q$13,$Q$15)</f>
        <v>-</v>
      </c>
      <c r="I133" s="42"/>
    </row>
    <row r="134" spans="1:12">
      <c r="A134" s="47"/>
      <c r="B134" s="34" t="str">
        <f t="shared" ref="B134" si="157">CONCATENATE($Q$3,$R$3)</f>
        <v>religion = catholic</v>
      </c>
      <c r="C134" s="34"/>
      <c r="D134" s="34"/>
      <c r="E134" s="23"/>
      <c r="F134" s="23" t="s">
        <v>49</v>
      </c>
      <c r="G134" s="51">
        <f t="shared" ref="G134" ca="1" si="158">RANDBETWEEN($O$5,$O$6)</f>
        <v>44</v>
      </c>
      <c r="H134" s="39"/>
      <c r="I134" s="42"/>
    </row>
    <row r="135" spans="1:12">
      <c r="A135" s="47"/>
      <c r="B135" s="34" t="str">
        <f t="shared" ref="B135" si="159">CONCATENATE($U$2,F114)</f>
        <v>father = 501998</v>
      </c>
      <c r="C135" s="34"/>
      <c r="D135" s="34"/>
      <c r="E135" s="23"/>
      <c r="F135" s="23"/>
      <c r="G135" s="51"/>
      <c r="H135" s="39"/>
      <c r="I135" s="42"/>
    </row>
    <row r="136" spans="1:12">
      <c r="A136" s="47"/>
      <c r="B136" s="34" t="str">
        <f t="shared" ref="B136" ca="1" si="160">CONCATENATE(G133,$U$1)</f>
        <v>1996.8.30 = {</v>
      </c>
      <c r="C136" s="34"/>
      <c r="D136" s="34"/>
      <c r="E136" s="23"/>
      <c r="F136" s="23" t="s">
        <v>44</v>
      </c>
      <c r="G136" s="51">
        <f t="shared" ref="G136" ca="1" si="161">RANDBETWEEN($O$7,$O$8)+G134</f>
        <v>59</v>
      </c>
      <c r="H136" s="39"/>
      <c r="I136" s="42"/>
    </row>
    <row r="137" spans="1:12">
      <c r="A137" s="47"/>
      <c r="B137" s="34"/>
      <c r="C137" s="34" t="s">
        <v>64</v>
      </c>
      <c r="D137" s="34"/>
      <c r="E137" s="23"/>
      <c r="F137" s="23" t="s">
        <v>47</v>
      </c>
      <c r="G137" s="51">
        <f t="shared" ref="G137" ca="1" si="162">G132+G136</f>
        <v>2055</v>
      </c>
      <c r="H137" s="39">
        <f t="shared" ref="H137" ca="1" si="163">RANDBETWEEN(1,12)</f>
        <v>12</v>
      </c>
      <c r="I137" s="42">
        <f t="shared" ref="I137" ca="1" si="164">RANDBETWEEN(1,30)</f>
        <v>8</v>
      </c>
    </row>
    <row r="138" spans="1:12">
      <c r="A138" s="47"/>
      <c r="B138" s="34" t="s">
        <v>27</v>
      </c>
      <c r="C138" s="34"/>
      <c r="D138" s="34"/>
      <c r="E138" s="23"/>
      <c r="F138" s="23" t="s">
        <v>45</v>
      </c>
      <c r="G138" s="51" t="str">
        <f t="shared" ref="G138" ca="1" si="165">CONCATENATE(G137,".",H137,".",I137)</f>
        <v>2055.12.8</v>
      </c>
      <c r="H138" s="39"/>
      <c r="I138" s="42"/>
    </row>
    <row r="139" spans="1:12">
      <c r="A139" s="47"/>
      <c r="B139" s="34" t="str">
        <f t="shared" ref="B139" ca="1" si="166">CONCATENATE(G138,$U$1)</f>
        <v>2055.12.8 = {</v>
      </c>
      <c r="C139" s="34"/>
      <c r="D139" s="34"/>
      <c r="E139" s="23"/>
      <c r="F139" s="23"/>
      <c r="G139" s="51"/>
      <c r="H139" s="39"/>
      <c r="I139" s="42"/>
    </row>
    <row r="140" spans="1:12">
      <c r="A140" s="47"/>
      <c r="B140" s="34"/>
      <c r="C140" s="34" t="s">
        <v>171</v>
      </c>
      <c r="D140" s="34"/>
      <c r="E140" s="23"/>
      <c r="F140" s="23"/>
      <c r="G140" s="51"/>
      <c r="H140" s="39"/>
      <c r="I140" s="42"/>
    </row>
    <row r="141" spans="1:12">
      <c r="A141" s="47"/>
      <c r="B141" s="34"/>
      <c r="C141" s="34"/>
      <c r="D141" s="34" t="str">
        <f t="shared" ref="D141" ca="1" si="167">CONCATENATE($AA$1,OFFSET($AA$2,RANDBETWEEN(1,COUNTA($AA:$AA)-1),0))</f>
        <v>death_reason = death_murder_unknown</v>
      </c>
      <c r="E141" s="23"/>
      <c r="F141" s="23"/>
      <c r="G141" s="51"/>
      <c r="H141" s="39"/>
      <c r="I141" s="42"/>
    </row>
    <row r="142" spans="1:12">
      <c r="A142" s="47"/>
      <c r="B142" s="34"/>
      <c r="C142" s="34" t="s">
        <v>27</v>
      </c>
      <c r="D142" s="34"/>
      <c r="E142" s="23"/>
      <c r="F142" s="39" t="str">
        <f t="shared" ref="F142" ca="1" si="168">IF(G137&lt;G121,$R$13,$Q$15)</f>
        <v>-</v>
      </c>
      <c r="G142" s="51"/>
      <c r="H142" s="39"/>
      <c r="I142" s="42"/>
    </row>
    <row r="143" spans="1:12">
      <c r="A143" s="47"/>
      <c r="B143" s="34" t="s">
        <v>27</v>
      </c>
      <c r="C143" s="34"/>
      <c r="D143" s="34"/>
      <c r="E143" s="23"/>
      <c r="F143" s="23"/>
      <c r="G143" s="51"/>
      <c r="H143" s="39"/>
      <c r="I143" s="42"/>
    </row>
    <row r="144" spans="1:12">
      <c r="A144" s="48" t="s">
        <v>27</v>
      </c>
      <c r="B144" s="32"/>
      <c r="C144" s="32"/>
      <c r="D144" s="32"/>
      <c r="E144" s="18"/>
      <c r="F144" s="18"/>
      <c r="G144" s="52"/>
      <c r="H144" s="40"/>
      <c r="I144" s="43"/>
    </row>
    <row r="146" spans="1:12">
      <c r="A146" s="45" t="str">
        <f t="shared" ref="A146" si="169">CONCATENATE(F146,$U$1)</f>
        <v>502000 = {</v>
      </c>
      <c r="B146" s="46"/>
      <c r="C146" s="46"/>
      <c r="D146" s="46"/>
      <c r="E146" s="20"/>
      <c r="F146" s="20">
        <f t="shared" ref="F146" si="170">F130+1</f>
        <v>502000</v>
      </c>
      <c r="G146" s="50"/>
      <c r="H146" s="38"/>
      <c r="I146" s="41"/>
      <c r="K146" s="19" t="str">
        <f t="shared" ref="K146" ca="1" si="171">B139</f>
        <v>2055.12.8 = {</v>
      </c>
      <c r="L146" s="21"/>
    </row>
    <row r="147" spans="1:12">
      <c r="A147" s="47"/>
      <c r="B147" s="34" t="str">
        <f t="shared" ref="B147" ca="1" si="172">CONCATENATE($U$7,OFFSET($X$2,I147,0))</f>
        <v>name = Agnolo</v>
      </c>
      <c r="C147" s="34"/>
      <c r="D147" s="34"/>
      <c r="E147" s="23"/>
      <c r="F147" s="23"/>
      <c r="G147" s="51"/>
      <c r="H147" s="39"/>
      <c r="I147" s="42">
        <v>10</v>
      </c>
      <c r="K147" s="22"/>
      <c r="L147" s="25" t="str">
        <f t="shared" ref="L147" si="173">CONCATENATE($U$6,F146,)</f>
        <v>holder = 502000</v>
      </c>
    </row>
    <row r="148" spans="1:12">
      <c r="A148" s="47"/>
      <c r="B148" s="34" t="str">
        <f t="shared" ref="B148" si="174">CONCATENATE($U$5,$R$4)</f>
        <v>dynasty = 501200</v>
      </c>
      <c r="C148" s="34"/>
      <c r="D148" s="34"/>
      <c r="E148" s="23"/>
      <c r="F148" s="23" t="s">
        <v>46</v>
      </c>
      <c r="G148" s="51">
        <f t="shared" ref="G148" ca="1" si="175">G132+G134</f>
        <v>2040</v>
      </c>
      <c r="H148" s="39">
        <f t="shared" ref="H148" ca="1" si="176">RANDBETWEEN(1,12)</f>
        <v>3</v>
      </c>
      <c r="I148" s="42">
        <f t="shared" ref="I148" ca="1" si="177">RANDBETWEEN(1,30)</f>
        <v>1</v>
      </c>
      <c r="K148" s="26" t="s">
        <v>27</v>
      </c>
      <c r="L148" s="28"/>
    </row>
    <row r="149" spans="1:12">
      <c r="A149" s="47"/>
      <c r="B149" s="34" t="str">
        <f t="shared" ref="B149" si="178">CONCATENATE($Q$2,$R$2)</f>
        <v>culture = merkkantini</v>
      </c>
      <c r="C149" s="34"/>
      <c r="D149" s="34"/>
      <c r="E149" s="23"/>
      <c r="F149" s="23" t="s">
        <v>48</v>
      </c>
      <c r="G149" s="51" t="str">
        <f t="shared" ref="G149" ca="1" si="179">CONCATENATE(G148,".",H148,".",I148)</f>
        <v>2040.3.1</v>
      </c>
      <c r="H149" s="39" t="str">
        <f t="shared" ref="H149" ca="1" si="180">IF(G148&gt;($S$11-$S$6),$Q$13,$Q$15)</f>
        <v>-</v>
      </c>
      <c r="I149" s="42"/>
    </row>
    <row r="150" spans="1:12">
      <c r="A150" s="47"/>
      <c r="B150" s="34" t="str">
        <f t="shared" ref="B150" si="181">CONCATENATE($Q$3,$R$3)</f>
        <v>religion = catholic</v>
      </c>
      <c r="C150" s="34"/>
      <c r="D150" s="34"/>
      <c r="E150" s="23"/>
      <c r="F150" s="23" t="s">
        <v>49</v>
      </c>
      <c r="G150" s="51">
        <f t="shared" ref="G150" ca="1" si="182">RANDBETWEEN($O$5,$O$6)</f>
        <v>43</v>
      </c>
      <c r="H150" s="39"/>
      <c r="I150" s="42"/>
    </row>
    <row r="151" spans="1:12">
      <c r="A151" s="47"/>
      <c r="B151" s="34" t="str">
        <f t="shared" ref="B151" si="183">CONCATENATE($U$2,F130)</f>
        <v>father = 501999</v>
      </c>
      <c r="C151" s="34"/>
      <c r="D151" s="34"/>
      <c r="E151" s="23"/>
      <c r="F151" s="23"/>
      <c r="G151" s="51"/>
      <c r="H151" s="39"/>
      <c r="I151" s="42"/>
    </row>
    <row r="152" spans="1:12">
      <c r="A152" s="47"/>
      <c r="B152" s="34" t="str">
        <f t="shared" ref="B152" ca="1" si="184">CONCATENATE(G149,$U$1)</f>
        <v>2040.3.1 = {</v>
      </c>
      <c r="C152" s="34"/>
      <c r="D152" s="34"/>
      <c r="E152" s="23"/>
      <c r="F152" s="23" t="s">
        <v>44</v>
      </c>
      <c r="G152" s="51">
        <f t="shared" ref="G152" ca="1" si="185">RANDBETWEEN($O$7,$O$8)+G150</f>
        <v>58</v>
      </c>
      <c r="H152" s="39"/>
      <c r="I152" s="42"/>
    </row>
    <row r="153" spans="1:12">
      <c r="A153" s="47"/>
      <c r="B153" s="34"/>
      <c r="C153" s="34" t="s">
        <v>64</v>
      </c>
      <c r="D153" s="34"/>
      <c r="E153" s="23"/>
      <c r="F153" s="23" t="s">
        <v>47</v>
      </c>
      <c r="G153" s="51">
        <f t="shared" ref="G153" ca="1" si="186">G148+G152</f>
        <v>2098</v>
      </c>
      <c r="H153" s="39">
        <f t="shared" ref="H153" ca="1" si="187">RANDBETWEEN(1,12)</f>
        <v>9</v>
      </c>
      <c r="I153" s="42">
        <f t="shared" ref="I153" ca="1" si="188">RANDBETWEEN(1,30)</f>
        <v>21</v>
      </c>
    </row>
    <row r="154" spans="1:12">
      <c r="A154" s="47"/>
      <c r="B154" s="34" t="s">
        <v>27</v>
      </c>
      <c r="C154" s="34"/>
      <c r="D154" s="34"/>
      <c r="E154" s="23"/>
      <c r="F154" s="23" t="s">
        <v>45</v>
      </c>
      <c r="G154" s="51" t="str">
        <f t="shared" ref="G154" ca="1" si="189">CONCATENATE(G153,".",H153,".",I153)</f>
        <v>2098.9.21</v>
      </c>
      <c r="H154" s="39"/>
      <c r="I154" s="42"/>
    </row>
    <row r="155" spans="1:12">
      <c r="A155" s="47"/>
      <c r="B155" s="34" t="str">
        <f t="shared" ref="B155" ca="1" si="190">CONCATENATE(G154,$U$1)</f>
        <v>2098.9.21 = {</v>
      </c>
      <c r="C155" s="34"/>
      <c r="D155" s="34"/>
      <c r="E155" s="23"/>
      <c r="F155" s="23"/>
      <c r="G155" s="51"/>
      <c r="H155" s="39"/>
      <c r="I155" s="42"/>
    </row>
    <row r="156" spans="1:12">
      <c r="A156" s="47"/>
      <c r="B156" s="34"/>
      <c r="C156" s="34" t="s">
        <v>171</v>
      </c>
      <c r="D156" s="34"/>
      <c r="E156" s="23"/>
      <c r="F156" s="23"/>
      <c r="G156" s="51"/>
      <c r="H156" s="39"/>
      <c r="I156" s="42"/>
    </row>
    <row r="157" spans="1:12">
      <c r="A157" s="47"/>
      <c r="B157" s="34"/>
      <c r="C157" s="34"/>
      <c r="D157" s="34" t="str">
        <f t="shared" ref="D157" ca="1" si="191">CONCATENATE($AA$1,OFFSET($AA$2,RANDBETWEEN(1,COUNTA($AA:$AA)-1),0))</f>
        <v>death_reason = death_battle</v>
      </c>
      <c r="E157" s="23"/>
      <c r="F157" s="23"/>
      <c r="G157" s="51"/>
      <c r="H157" s="39"/>
      <c r="I157" s="42"/>
    </row>
    <row r="158" spans="1:12">
      <c r="A158" s="47"/>
      <c r="B158" s="34"/>
      <c r="C158" s="34" t="s">
        <v>27</v>
      </c>
      <c r="D158" s="34"/>
      <c r="E158" s="23"/>
      <c r="F158" s="39" t="str">
        <f t="shared" ref="F158" ca="1" si="192">IF(G153&lt;G137,$R$13,$Q$15)</f>
        <v>-</v>
      </c>
      <c r="G158" s="51"/>
      <c r="H158" s="39"/>
      <c r="I158" s="42"/>
    </row>
    <row r="159" spans="1:12">
      <c r="A159" s="47"/>
      <c r="B159" s="34" t="s">
        <v>27</v>
      </c>
      <c r="C159" s="34"/>
      <c r="D159" s="34"/>
      <c r="E159" s="23"/>
      <c r="F159" s="23"/>
      <c r="G159" s="51"/>
      <c r="H159" s="39"/>
      <c r="I159" s="42"/>
    </row>
    <row r="160" spans="1:12">
      <c r="A160" s="48" t="s">
        <v>27</v>
      </c>
      <c r="B160" s="32"/>
      <c r="C160" s="32"/>
      <c r="D160" s="32"/>
      <c r="E160" s="18"/>
      <c r="F160" s="18"/>
      <c r="G160" s="52"/>
      <c r="H160" s="40"/>
      <c r="I160" s="43"/>
    </row>
    <row r="162" spans="1:12">
      <c r="A162" s="45" t="str">
        <f t="shared" ref="A162" si="193">CONCATENATE(F162,$U$1)</f>
        <v>502001 = {</v>
      </c>
      <c r="B162" s="46"/>
      <c r="C162" s="46"/>
      <c r="D162" s="46"/>
      <c r="E162" s="20"/>
      <c r="F162" s="20">
        <f t="shared" ref="F162" si="194">F146+1</f>
        <v>502001</v>
      </c>
      <c r="G162" s="50"/>
      <c r="H162" s="38"/>
      <c r="I162" s="41"/>
      <c r="K162" s="19" t="str">
        <f t="shared" ref="K162" ca="1" si="195">B155</f>
        <v>2098.9.21 = {</v>
      </c>
      <c r="L162" s="21"/>
    </row>
    <row r="163" spans="1:12">
      <c r="A163" s="47"/>
      <c r="B163" s="34" t="str">
        <f t="shared" ref="B163" ca="1" si="196">CONCATENATE($U$7,OFFSET($X$2,I163,0))</f>
        <v>name = Alamanno</v>
      </c>
      <c r="C163" s="34"/>
      <c r="D163" s="34"/>
      <c r="E163" s="23"/>
      <c r="F163" s="23"/>
      <c r="G163" s="51"/>
      <c r="H163" s="39"/>
      <c r="I163" s="42">
        <v>11</v>
      </c>
      <c r="K163" s="22"/>
      <c r="L163" s="25" t="str">
        <f t="shared" ref="L163" si="197">CONCATENATE($U$6,F162,)</f>
        <v>holder = 502001</v>
      </c>
    </row>
    <row r="164" spans="1:12">
      <c r="A164" s="47"/>
      <c r="B164" s="34" t="str">
        <f t="shared" ref="B164" si="198">CONCATENATE($U$5,$R$4)</f>
        <v>dynasty = 501200</v>
      </c>
      <c r="C164" s="34"/>
      <c r="D164" s="34"/>
      <c r="E164" s="23"/>
      <c r="F164" s="23" t="s">
        <v>46</v>
      </c>
      <c r="G164" s="51">
        <f t="shared" ref="G164" ca="1" si="199">G148+G150</f>
        <v>2083</v>
      </c>
      <c r="H164" s="39">
        <f t="shared" ref="H164" ca="1" si="200">RANDBETWEEN(1,12)</f>
        <v>6</v>
      </c>
      <c r="I164" s="42">
        <f t="shared" ref="I164" ca="1" si="201">RANDBETWEEN(1,30)</f>
        <v>27</v>
      </c>
      <c r="K164" s="26" t="s">
        <v>27</v>
      </c>
      <c r="L164" s="28"/>
    </row>
    <row r="165" spans="1:12">
      <c r="A165" s="47"/>
      <c r="B165" s="34" t="str">
        <f t="shared" ref="B165" si="202">CONCATENATE($Q$2,$R$2)</f>
        <v>culture = merkkantini</v>
      </c>
      <c r="C165" s="34"/>
      <c r="D165" s="34"/>
      <c r="E165" s="23"/>
      <c r="F165" s="23" t="s">
        <v>48</v>
      </c>
      <c r="G165" s="51" t="str">
        <f t="shared" ref="G165" ca="1" si="203">CONCATENATE(G164,".",H164,".",I164)</f>
        <v>2083.6.27</v>
      </c>
      <c r="H165" s="39" t="str">
        <f t="shared" ref="H165" ca="1" si="204">IF(G164&gt;($S$11-$S$6),$Q$13,$Q$15)</f>
        <v>-</v>
      </c>
      <c r="I165" s="42"/>
    </row>
    <row r="166" spans="1:12">
      <c r="A166" s="47"/>
      <c r="B166" s="34" t="str">
        <f t="shared" ref="B166" si="205">CONCATENATE($Q$3,$R$3)</f>
        <v>religion = catholic</v>
      </c>
      <c r="C166" s="34"/>
      <c r="D166" s="34"/>
      <c r="E166" s="23"/>
      <c r="F166" s="23" t="s">
        <v>49</v>
      </c>
      <c r="G166" s="51">
        <f t="shared" ref="G166" ca="1" si="206">RANDBETWEEN($O$5,$O$6)</f>
        <v>39</v>
      </c>
      <c r="H166" s="39"/>
      <c r="I166" s="42"/>
    </row>
    <row r="167" spans="1:12">
      <c r="A167" s="47"/>
      <c r="B167" s="34" t="str">
        <f t="shared" ref="B167" si="207">CONCATENATE($U$2,F146)</f>
        <v>father = 502000</v>
      </c>
      <c r="C167" s="34"/>
      <c r="D167" s="34"/>
      <c r="E167" s="23"/>
      <c r="F167" s="23"/>
      <c r="G167" s="51"/>
      <c r="H167" s="39"/>
      <c r="I167" s="42"/>
    </row>
    <row r="168" spans="1:12">
      <c r="A168" s="47"/>
      <c r="B168" s="34" t="str">
        <f t="shared" ref="B168" ca="1" si="208">CONCATENATE(G165,$U$1)</f>
        <v>2083.6.27 = {</v>
      </c>
      <c r="C168" s="34"/>
      <c r="D168" s="34"/>
      <c r="E168" s="23"/>
      <c r="F168" s="23" t="s">
        <v>44</v>
      </c>
      <c r="G168" s="51">
        <f t="shared" ref="G168" ca="1" si="209">RANDBETWEEN($O$7,$O$8)+G166</f>
        <v>67</v>
      </c>
      <c r="H168" s="39"/>
      <c r="I168" s="42"/>
    </row>
    <row r="169" spans="1:12">
      <c r="A169" s="47"/>
      <c r="B169" s="34"/>
      <c r="C169" s="34" t="s">
        <v>64</v>
      </c>
      <c r="D169" s="34"/>
      <c r="E169" s="23"/>
      <c r="F169" s="23" t="s">
        <v>47</v>
      </c>
      <c r="G169" s="51">
        <f t="shared" ref="G169" ca="1" si="210">G164+G168</f>
        <v>2150</v>
      </c>
      <c r="H169" s="39">
        <f t="shared" ref="H169" ca="1" si="211">RANDBETWEEN(1,12)</f>
        <v>10</v>
      </c>
      <c r="I169" s="42">
        <f t="shared" ref="I169" ca="1" si="212">RANDBETWEEN(1,30)</f>
        <v>27</v>
      </c>
    </row>
    <row r="170" spans="1:12">
      <c r="A170" s="47"/>
      <c r="B170" s="34" t="s">
        <v>27</v>
      </c>
      <c r="C170" s="34"/>
      <c r="D170" s="34"/>
      <c r="E170" s="23"/>
      <c r="F170" s="23" t="s">
        <v>45</v>
      </c>
      <c r="G170" s="51" t="str">
        <f t="shared" ref="G170" ca="1" si="213">CONCATENATE(G169,".",H169,".",I169)</f>
        <v>2150.10.27</v>
      </c>
      <c r="H170" s="39"/>
      <c r="I170" s="42"/>
    </row>
    <row r="171" spans="1:12">
      <c r="A171" s="47"/>
      <c r="B171" s="34" t="str">
        <f t="shared" ref="B171" ca="1" si="214">CONCATENATE(G170,$U$1)</f>
        <v>2150.10.27 = {</v>
      </c>
      <c r="C171" s="34"/>
      <c r="D171" s="34"/>
      <c r="E171" s="23"/>
      <c r="F171" s="23"/>
      <c r="G171" s="51"/>
      <c r="H171" s="39"/>
      <c r="I171" s="42"/>
    </row>
    <row r="172" spans="1:12">
      <c r="A172" s="47"/>
      <c r="B172" s="34"/>
      <c r="C172" s="34" t="s">
        <v>171</v>
      </c>
      <c r="D172" s="34"/>
      <c r="E172" s="23"/>
      <c r="F172" s="23"/>
      <c r="G172" s="51"/>
      <c r="H172" s="39"/>
      <c r="I172" s="42"/>
    </row>
    <row r="173" spans="1:12">
      <c r="A173" s="47"/>
      <c r="B173" s="34"/>
      <c r="C173" s="34"/>
      <c r="D173" s="34" t="str">
        <f t="shared" ref="D173" ca="1" si="215">CONCATENATE($AA$1,OFFSET($AA$2,RANDBETWEEN(1,COUNTA($AA:$AA)-1),0))</f>
        <v>death_reason = death_battle</v>
      </c>
      <c r="E173" s="23"/>
      <c r="F173" s="23"/>
      <c r="G173" s="51"/>
      <c r="H173" s="39"/>
      <c r="I173" s="42"/>
    </row>
    <row r="174" spans="1:12">
      <c r="A174" s="47"/>
      <c r="B174" s="34"/>
      <c r="C174" s="34" t="s">
        <v>27</v>
      </c>
      <c r="D174" s="34"/>
      <c r="E174" s="23"/>
      <c r="F174" s="39" t="str">
        <f t="shared" ref="F174" ca="1" si="216">IF(G169&lt;G153,$R$13,$Q$15)</f>
        <v>-</v>
      </c>
      <c r="G174" s="51"/>
      <c r="H174" s="39"/>
      <c r="I174" s="42"/>
    </row>
    <row r="175" spans="1:12">
      <c r="A175" s="47"/>
      <c r="B175" s="34" t="s">
        <v>27</v>
      </c>
      <c r="C175" s="34"/>
      <c r="D175" s="34"/>
      <c r="E175" s="23"/>
      <c r="F175" s="23"/>
      <c r="G175" s="51"/>
      <c r="H175" s="39"/>
      <c r="I175" s="42"/>
    </row>
    <row r="176" spans="1:12">
      <c r="A176" s="48" t="s">
        <v>27</v>
      </c>
      <c r="B176" s="32"/>
      <c r="C176" s="32"/>
      <c r="D176" s="32"/>
      <c r="E176" s="18"/>
      <c r="F176" s="18"/>
      <c r="G176" s="52"/>
      <c r="H176" s="40"/>
      <c r="I176" s="43"/>
    </row>
    <row r="178" spans="1:12">
      <c r="A178" s="45" t="str">
        <f t="shared" ref="A178" si="217">CONCATENATE(F178,$U$1)</f>
        <v>502002 = {</v>
      </c>
      <c r="B178" s="46"/>
      <c r="C178" s="46"/>
      <c r="D178" s="46"/>
      <c r="E178" s="20"/>
      <c r="F178" s="20">
        <f t="shared" ref="F178" si="218">F162+1</f>
        <v>502002</v>
      </c>
      <c r="G178" s="50"/>
      <c r="H178" s="38"/>
      <c r="I178" s="41"/>
      <c r="K178" s="19" t="str">
        <f t="shared" ref="K178" ca="1" si="219">B171</f>
        <v>2150.10.27 = {</v>
      </c>
      <c r="L178" s="21"/>
    </row>
    <row r="179" spans="1:12">
      <c r="A179" s="47"/>
      <c r="B179" s="34" t="str">
        <f t="shared" ref="B179" ca="1" si="220">CONCATENATE($U$7,OFFSET($X$2,I179,0))</f>
        <v>name = Benino</v>
      </c>
      <c r="C179" s="34"/>
      <c r="D179" s="34"/>
      <c r="E179" s="23"/>
      <c r="F179" s="23"/>
      <c r="G179" s="51"/>
      <c r="H179" s="39"/>
      <c r="I179" s="42">
        <v>12</v>
      </c>
      <c r="K179" s="22"/>
      <c r="L179" s="25" t="str">
        <f t="shared" ref="L179" si="221">CONCATENATE($U$6,F178,)</f>
        <v>holder = 502002</v>
      </c>
    </row>
    <row r="180" spans="1:12">
      <c r="A180" s="47"/>
      <c r="B180" s="34" t="str">
        <f t="shared" ref="B180" si="222">CONCATENATE($U$5,$R$4)</f>
        <v>dynasty = 501200</v>
      </c>
      <c r="C180" s="34"/>
      <c r="D180" s="34"/>
      <c r="E180" s="23"/>
      <c r="F180" s="23" t="s">
        <v>46</v>
      </c>
      <c r="G180" s="51">
        <f t="shared" ref="G180" ca="1" si="223">G164+G166</f>
        <v>2122</v>
      </c>
      <c r="H180" s="39">
        <f t="shared" ref="H180" ca="1" si="224">RANDBETWEEN(1,12)</f>
        <v>12</v>
      </c>
      <c r="I180" s="42">
        <f t="shared" ref="I180" ca="1" si="225">RANDBETWEEN(1,30)</f>
        <v>9</v>
      </c>
      <c r="K180" s="26" t="s">
        <v>27</v>
      </c>
      <c r="L180" s="28"/>
    </row>
    <row r="181" spans="1:12">
      <c r="A181" s="47"/>
      <c r="B181" s="34" t="str">
        <f t="shared" ref="B181" si="226">CONCATENATE($Q$2,$R$2)</f>
        <v>culture = merkkantini</v>
      </c>
      <c r="C181" s="34"/>
      <c r="D181" s="34"/>
      <c r="E181" s="23"/>
      <c r="F181" s="23" t="s">
        <v>48</v>
      </c>
      <c r="G181" s="51" t="str">
        <f t="shared" ref="G181" ca="1" si="227">CONCATENATE(G180,".",H180,".",I180)</f>
        <v>2122.12.9</v>
      </c>
      <c r="H181" s="39" t="str">
        <f t="shared" ref="H181" ca="1" si="228">IF(G180&gt;($S$11-$S$6),$Q$13,$Q$15)</f>
        <v>-</v>
      </c>
      <c r="I181" s="42"/>
    </row>
    <row r="182" spans="1:12">
      <c r="A182" s="47"/>
      <c r="B182" s="34" t="str">
        <f t="shared" ref="B182" si="229">CONCATENATE($Q$3,$R$3)</f>
        <v>religion = catholic</v>
      </c>
      <c r="C182" s="34"/>
      <c r="D182" s="34"/>
      <c r="E182" s="23"/>
      <c r="F182" s="23" t="s">
        <v>49</v>
      </c>
      <c r="G182" s="51">
        <f t="shared" ref="G182" ca="1" si="230">RANDBETWEEN($O$5,$O$6)</f>
        <v>27</v>
      </c>
      <c r="H182" s="39"/>
      <c r="I182" s="42"/>
    </row>
    <row r="183" spans="1:12">
      <c r="A183" s="47"/>
      <c r="B183" s="34" t="str">
        <f t="shared" ref="B183" si="231">CONCATENATE($U$2,F162)</f>
        <v>father = 502001</v>
      </c>
      <c r="C183" s="34"/>
      <c r="D183" s="34"/>
      <c r="E183" s="23"/>
      <c r="F183" s="23"/>
      <c r="G183" s="51"/>
      <c r="H183" s="39"/>
      <c r="I183" s="42"/>
    </row>
    <row r="184" spans="1:12">
      <c r="A184" s="47"/>
      <c r="B184" s="34" t="str">
        <f t="shared" ref="B184" ca="1" si="232">CONCATENATE(G181,$U$1)</f>
        <v>2122.12.9 = {</v>
      </c>
      <c r="C184" s="34"/>
      <c r="D184" s="34"/>
      <c r="E184" s="23"/>
      <c r="F184" s="23" t="s">
        <v>44</v>
      </c>
      <c r="G184" s="51">
        <f t="shared" ref="G184" ca="1" si="233">RANDBETWEEN($O$7,$O$8)+G182</f>
        <v>34</v>
      </c>
      <c r="H184" s="39"/>
      <c r="I184" s="42"/>
    </row>
    <row r="185" spans="1:12">
      <c r="A185" s="47"/>
      <c r="B185" s="34"/>
      <c r="C185" s="34" t="s">
        <v>64</v>
      </c>
      <c r="D185" s="34"/>
      <c r="E185" s="23"/>
      <c r="F185" s="23" t="s">
        <v>47</v>
      </c>
      <c r="G185" s="51">
        <f t="shared" ref="G185" ca="1" si="234">G180+G184</f>
        <v>2156</v>
      </c>
      <c r="H185" s="39">
        <f t="shared" ref="H185" ca="1" si="235">RANDBETWEEN(1,12)</f>
        <v>11</v>
      </c>
      <c r="I185" s="42">
        <f t="shared" ref="I185" ca="1" si="236">RANDBETWEEN(1,30)</f>
        <v>3</v>
      </c>
    </row>
    <row r="186" spans="1:12">
      <c r="A186" s="47"/>
      <c r="B186" s="34" t="s">
        <v>27</v>
      </c>
      <c r="C186" s="34"/>
      <c r="D186" s="34"/>
      <c r="E186" s="23"/>
      <c r="F186" s="23" t="s">
        <v>45</v>
      </c>
      <c r="G186" s="51" t="str">
        <f t="shared" ref="G186" ca="1" si="237">CONCATENATE(G185,".",H185,".",I185)</f>
        <v>2156.11.3</v>
      </c>
      <c r="H186" s="39"/>
      <c r="I186" s="42"/>
    </row>
    <row r="187" spans="1:12">
      <c r="A187" s="47"/>
      <c r="B187" s="34" t="str">
        <f t="shared" ref="B187" ca="1" si="238">CONCATENATE(G186,$U$1)</f>
        <v>2156.11.3 = {</v>
      </c>
      <c r="C187" s="34"/>
      <c r="D187" s="34"/>
      <c r="E187" s="23"/>
      <c r="F187" s="23"/>
      <c r="G187" s="51"/>
      <c r="H187" s="39"/>
      <c r="I187" s="42"/>
    </row>
    <row r="188" spans="1:12">
      <c r="A188" s="47"/>
      <c r="B188" s="34"/>
      <c r="C188" s="34" t="s">
        <v>171</v>
      </c>
      <c r="D188" s="34"/>
      <c r="E188" s="23"/>
      <c r="F188" s="23"/>
      <c r="G188" s="51"/>
      <c r="H188" s="39"/>
      <c r="I188" s="42"/>
    </row>
    <row r="189" spans="1:12">
      <c r="A189" s="47"/>
      <c r="B189" s="34"/>
      <c r="C189" s="34"/>
      <c r="D189" s="34" t="str">
        <f t="shared" ref="D189" ca="1" si="239">CONCATENATE($AA$1,OFFSET($AA$2,RANDBETWEEN(1,COUNTA($AA:$AA)-1),0))</f>
        <v>death_reason = death_natural</v>
      </c>
      <c r="E189" s="23"/>
      <c r="F189" s="23"/>
      <c r="G189" s="51"/>
      <c r="H189" s="39"/>
      <c r="I189" s="42"/>
    </row>
    <row r="190" spans="1:12">
      <c r="A190" s="47"/>
      <c r="B190" s="34"/>
      <c r="C190" s="34" t="s">
        <v>27</v>
      </c>
      <c r="D190" s="34"/>
      <c r="E190" s="23"/>
      <c r="F190" s="39" t="str">
        <f t="shared" ref="F190" ca="1" si="240">IF(G185&lt;G169,$R$13,$Q$15)</f>
        <v>-</v>
      </c>
      <c r="G190" s="51"/>
      <c r="H190" s="39"/>
      <c r="I190" s="42"/>
    </row>
    <row r="191" spans="1:12">
      <c r="A191" s="47"/>
      <c r="B191" s="34" t="s">
        <v>27</v>
      </c>
      <c r="C191" s="34"/>
      <c r="D191" s="34"/>
      <c r="E191" s="23"/>
      <c r="F191" s="23"/>
      <c r="G191" s="51"/>
      <c r="H191" s="39"/>
      <c r="I191" s="42"/>
    </row>
    <row r="192" spans="1:12">
      <c r="A192" s="48" t="s">
        <v>27</v>
      </c>
      <c r="B192" s="32"/>
      <c r="C192" s="32"/>
      <c r="D192" s="32"/>
      <c r="E192" s="18"/>
      <c r="F192" s="18"/>
      <c r="G192" s="52"/>
      <c r="H192" s="40"/>
      <c r="I192" s="43"/>
    </row>
    <row r="194" spans="1:12">
      <c r="A194" s="45" t="str">
        <f t="shared" ref="A194" si="241">CONCATENATE(F194,$U$1)</f>
        <v>502003 = {</v>
      </c>
      <c r="B194" s="46"/>
      <c r="C194" s="46"/>
      <c r="D194" s="46"/>
      <c r="E194" s="20"/>
      <c r="F194" s="20">
        <f t="shared" ref="F194" si="242">F178+1</f>
        <v>502003</v>
      </c>
      <c r="G194" s="50"/>
      <c r="H194" s="38"/>
      <c r="I194" s="41"/>
      <c r="K194" s="19" t="str">
        <f t="shared" ref="K194" ca="1" si="243">B187</f>
        <v>2156.11.3 = {</v>
      </c>
      <c r="L194" s="21"/>
    </row>
    <row r="195" spans="1:12">
      <c r="A195" s="47"/>
      <c r="B195" s="34" t="str">
        <f t="shared" ref="B195" ca="1" si="244">CONCATENATE($U$7,OFFSET($X$2,I195,0))</f>
        <v>name = Giovanni</v>
      </c>
      <c r="C195" s="34"/>
      <c r="D195" s="34"/>
      <c r="E195" s="23"/>
      <c r="F195" s="23"/>
      <c r="G195" s="51"/>
      <c r="H195" s="39"/>
      <c r="I195" s="42">
        <v>13</v>
      </c>
      <c r="K195" s="22"/>
      <c r="L195" s="25" t="str">
        <f t="shared" ref="L195" si="245">CONCATENATE($U$6,F194,)</f>
        <v>holder = 502003</v>
      </c>
    </row>
    <row r="196" spans="1:12">
      <c r="A196" s="47"/>
      <c r="B196" s="34" t="str">
        <f t="shared" ref="B196" si="246">CONCATENATE($U$5,$R$4)</f>
        <v>dynasty = 501200</v>
      </c>
      <c r="C196" s="34"/>
      <c r="D196" s="34"/>
      <c r="E196" s="23"/>
      <c r="F196" s="23" t="s">
        <v>46</v>
      </c>
      <c r="G196" s="51">
        <f t="shared" ref="G196" ca="1" si="247">G180+G182</f>
        <v>2149</v>
      </c>
      <c r="H196" s="39">
        <f t="shared" ref="H196" ca="1" si="248">RANDBETWEEN(1,12)</f>
        <v>9</v>
      </c>
      <c r="I196" s="42">
        <f t="shared" ref="I196" ca="1" si="249">RANDBETWEEN(1,30)</f>
        <v>25</v>
      </c>
      <c r="K196" s="26" t="s">
        <v>27</v>
      </c>
      <c r="L196" s="28"/>
    </row>
    <row r="197" spans="1:12">
      <c r="A197" s="47"/>
      <c r="B197" s="34" t="str">
        <f t="shared" ref="B197" si="250">CONCATENATE($Q$2,$R$2)</f>
        <v>culture = merkkantini</v>
      </c>
      <c r="C197" s="34"/>
      <c r="D197" s="34"/>
      <c r="E197" s="23"/>
      <c r="F197" s="23" t="s">
        <v>48</v>
      </c>
      <c r="G197" s="51" t="str">
        <f t="shared" ref="G197" ca="1" si="251">CONCATENATE(G196,".",H196,".",I196)</f>
        <v>2149.9.25</v>
      </c>
      <c r="H197" s="39" t="str">
        <f t="shared" ref="H197" ca="1" si="252">IF(G196&gt;($S$11-$S$6),$Q$13,$Q$15)</f>
        <v>Approach</v>
      </c>
      <c r="I197" s="42"/>
    </row>
    <row r="198" spans="1:12">
      <c r="A198" s="47"/>
      <c r="B198" s="34" t="str">
        <f t="shared" ref="B198" si="253">CONCATENATE($Q$3,$R$3)</f>
        <v>religion = catholic</v>
      </c>
      <c r="C198" s="34"/>
      <c r="D198" s="34"/>
      <c r="E198" s="23"/>
      <c r="F198" s="23" t="s">
        <v>49</v>
      </c>
      <c r="G198" s="51">
        <f t="shared" ref="G198" ca="1" si="254">RANDBETWEEN($O$5,$O$6)</f>
        <v>44</v>
      </c>
      <c r="H198" s="39"/>
      <c r="I198" s="42"/>
    </row>
    <row r="199" spans="1:12">
      <c r="A199" s="47"/>
      <c r="B199" s="34" t="str">
        <f t="shared" ref="B199" si="255">CONCATENATE($U$2,F178)</f>
        <v>father = 502002</v>
      </c>
      <c r="C199" s="34"/>
      <c r="D199" s="34"/>
      <c r="E199" s="23"/>
      <c r="F199" s="23"/>
      <c r="G199" s="51"/>
      <c r="H199" s="39"/>
      <c r="I199" s="42"/>
    </row>
    <row r="200" spans="1:12">
      <c r="A200" s="47"/>
      <c r="B200" s="34" t="str">
        <f t="shared" ref="B200" ca="1" si="256">CONCATENATE(G197,$U$1)</f>
        <v>2149.9.25 = {</v>
      </c>
      <c r="C200" s="34"/>
      <c r="D200" s="34"/>
      <c r="E200" s="23"/>
      <c r="F200" s="23" t="s">
        <v>44</v>
      </c>
      <c r="G200" s="51">
        <f t="shared" ref="G200" ca="1" si="257">RANDBETWEEN($O$7,$O$8)+G198</f>
        <v>93</v>
      </c>
      <c r="H200" s="39"/>
      <c r="I200" s="42"/>
    </row>
    <row r="201" spans="1:12">
      <c r="A201" s="47"/>
      <c r="B201" s="34"/>
      <c r="C201" s="34" t="s">
        <v>64</v>
      </c>
      <c r="D201" s="34"/>
      <c r="E201" s="23"/>
      <c r="F201" s="23" t="s">
        <v>47</v>
      </c>
      <c r="G201" s="51">
        <f t="shared" ref="G201" ca="1" si="258">G196+G200</f>
        <v>2242</v>
      </c>
      <c r="H201" s="39">
        <f t="shared" ref="H201" ca="1" si="259">RANDBETWEEN(1,12)</f>
        <v>3</v>
      </c>
      <c r="I201" s="42">
        <f t="shared" ref="I201" ca="1" si="260">RANDBETWEEN(1,30)</f>
        <v>12</v>
      </c>
    </row>
    <row r="202" spans="1:12">
      <c r="A202" s="47"/>
      <c r="B202" s="34" t="s">
        <v>27</v>
      </c>
      <c r="C202" s="34"/>
      <c r="D202" s="34"/>
      <c r="E202" s="23"/>
      <c r="F202" s="23" t="s">
        <v>45</v>
      </c>
      <c r="G202" s="51" t="str">
        <f t="shared" ref="G202" ca="1" si="261">CONCATENATE(G201,".",H201,".",I201)</f>
        <v>2242.3.12</v>
      </c>
      <c r="H202" s="39"/>
      <c r="I202" s="42"/>
    </row>
    <row r="203" spans="1:12">
      <c r="A203" s="47"/>
      <c r="B203" s="34" t="str">
        <f t="shared" ref="B203" ca="1" si="262">CONCATENATE(G202,$U$1)</f>
        <v>2242.3.12 = {</v>
      </c>
      <c r="C203" s="34"/>
      <c r="D203" s="34"/>
      <c r="E203" s="23"/>
      <c r="F203" s="23"/>
      <c r="G203" s="51"/>
      <c r="H203" s="39"/>
      <c r="I203" s="42"/>
    </row>
    <row r="204" spans="1:12">
      <c r="A204" s="47"/>
      <c r="B204" s="34"/>
      <c r="C204" s="34" t="s">
        <v>171</v>
      </c>
      <c r="D204" s="34"/>
      <c r="E204" s="23"/>
      <c r="F204" s="23"/>
      <c r="G204" s="51"/>
      <c r="H204" s="39"/>
      <c r="I204" s="42"/>
    </row>
    <row r="205" spans="1:12">
      <c r="A205" s="47"/>
      <c r="B205" s="34"/>
      <c r="C205" s="34"/>
      <c r="D205" s="34" t="str">
        <f t="shared" ref="D205" ca="1" si="263">CONCATENATE($AA$1,OFFSET($AA$2,RANDBETWEEN(1,COUNTA($AA:$AA)-1),0))</f>
        <v>death_reason = death_natural</v>
      </c>
      <c r="E205" s="23"/>
      <c r="F205" s="23"/>
      <c r="G205" s="51"/>
      <c r="H205" s="39"/>
      <c r="I205" s="42"/>
    </row>
    <row r="206" spans="1:12">
      <c r="A206" s="47"/>
      <c r="B206" s="34"/>
      <c r="C206" s="34" t="s">
        <v>27</v>
      </c>
      <c r="D206" s="34"/>
      <c r="E206" s="23"/>
      <c r="F206" s="39" t="str">
        <f t="shared" ref="F206" ca="1" si="264">IF(G201&lt;G185,$R$13,$Q$15)</f>
        <v>-</v>
      </c>
      <c r="G206" s="51"/>
      <c r="H206" s="39"/>
      <c r="I206" s="42"/>
    </row>
    <row r="207" spans="1:12">
      <c r="A207" s="47"/>
      <c r="B207" s="34" t="s">
        <v>27</v>
      </c>
      <c r="C207" s="34"/>
      <c r="D207" s="34"/>
      <c r="E207" s="23"/>
      <c r="F207" s="23"/>
      <c r="G207" s="51"/>
      <c r="H207" s="39"/>
      <c r="I207" s="42"/>
    </row>
    <row r="208" spans="1:12">
      <c r="A208" s="48" t="s">
        <v>27</v>
      </c>
      <c r="B208" s="32"/>
      <c r="C208" s="32"/>
      <c r="D208" s="32"/>
      <c r="E208" s="18"/>
      <c r="F208" s="18"/>
      <c r="G208" s="52"/>
      <c r="H208" s="40"/>
      <c r="I208" s="43"/>
    </row>
    <row r="210" spans="1:20">
      <c r="A210" s="45" t="str">
        <f t="shared" ref="A210" si="265">CONCATENATE(F210,$U$1)</f>
        <v>502004 = {</v>
      </c>
      <c r="B210" s="46"/>
      <c r="C210" s="46"/>
      <c r="D210" s="46"/>
      <c r="E210" s="20"/>
      <c r="F210" s="20">
        <f t="shared" ref="F210" si="266">F194+1</f>
        <v>502004</v>
      </c>
      <c r="G210" s="50"/>
      <c r="H210" s="38"/>
      <c r="I210" s="41"/>
      <c r="K210" s="19" t="str">
        <f t="shared" ref="K210" ca="1" si="267">B203</f>
        <v>2242.3.12 = {</v>
      </c>
      <c r="L210" s="21"/>
    </row>
    <row r="211" spans="1:20">
      <c r="A211" s="47"/>
      <c r="B211" s="34" t="str">
        <f t="shared" ref="B211" ca="1" si="268">CONCATENATE($U$7,OFFSET($X$2,I211,0))</f>
        <v>name = Leonardo</v>
      </c>
      <c r="C211" s="34"/>
      <c r="D211" s="34"/>
      <c r="E211" s="23"/>
      <c r="F211" s="23"/>
      <c r="G211" s="51"/>
      <c r="H211" s="39"/>
      <c r="I211" s="42">
        <v>14</v>
      </c>
      <c r="K211" s="22"/>
      <c r="L211" s="25" t="str">
        <f t="shared" ref="L211" si="269">CONCATENATE($U$6,F210,)</f>
        <v>holder = 502004</v>
      </c>
    </row>
    <row r="212" spans="1:20">
      <c r="A212" s="47"/>
      <c r="B212" s="34" t="str">
        <f t="shared" ref="B212" si="270">CONCATENATE($U$5,$R$4)</f>
        <v>dynasty = 501200</v>
      </c>
      <c r="C212" s="34"/>
      <c r="D212" s="34"/>
      <c r="E212" s="23"/>
      <c r="F212" s="23" t="s">
        <v>46</v>
      </c>
      <c r="G212" s="51">
        <f t="shared" ref="G212" ca="1" si="271">G196+G198</f>
        <v>2193</v>
      </c>
      <c r="H212" s="39">
        <f t="shared" ref="H212" ca="1" si="272">RANDBETWEEN(1,12)</f>
        <v>1</v>
      </c>
      <c r="I212" s="42">
        <f t="shared" ref="I212" ca="1" si="273">RANDBETWEEN(1,30)</f>
        <v>11</v>
      </c>
      <c r="K212" s="26" t="s">
        <v>27</v>
      </c>
      <c r="L212" s="28"/>
    </row>
    <row r="213" spans="1:20">
      <c r="A213" s="47"/>
      <c r="B213" s="34" t="str">
        <f t="shared" ref="B213" si="274">CONCATENATE($Q$2,$R$2)</f>
        <v>culture = merkkantini</v>
      </c>
      <c r="C213" s="34"/>
      <c r="D213" s="34"/>
      <c r="E213" s="23"/>
      <c r="F213" s="23" t="s">
        <v>48</v>
      </c>
      <c r="G213" s="51" t="str">
        <f t="shared" ref="G213" ca="1" si="275">CONCATENATE(G212,".",H212,".",I212)</f>
        <v>2193.1.11</v>
      </c>
      <c r="H213" s="39" t="str">
        <f t="shared" ref="H213" ca="1" si="276">IF(G212&gt;($S$11-$S$6),$Q$13,$Q$15)</f>
        <v>Approach</v>
      </c>
      <c r="I213" s="42"/>
      <c r="Q213" s="85" t="s">
        <v>33</v>
      </c>
      <c r="R213" s="86"/>
      <c r="S213" s="53">
        <f>$S$11</f>
        <v>2135</v>
      </c>
      <c r="T213" s="54" t="str">
        <f>CONCATENATE(S213,".2.20")</f>
        <v>2135.2.20</v>
      </c>
    </row>
    <row r="214" spans="1:20">
      <c r="A214" s="47"/>
      <c r="B214" s="34" t="str">
        <f t="shared" ref="B214" si="277">CONCATENATE($Q$3,$R$3)</f>
        <v>religion = catholic</v>
      </c>
      <c r="C214" s="34"/>
      <c r="D214" s="34"/>
      <c r="E214" s="23"/>
      <c r="F214" s="23" t="s">
        <v>49</v>
      </c>
      <c r="G214" s="51">
        <f t="shared" ref="G214" ca="1" si="278">RANDBETWEEN($O$5,$O$6)</f>
        <v>44</v>
      </c>
      <c r="H214" s="39"/>
      <c r="I214" s="42"/>
    </row>
    <row r="215" spans="1:20">
      <c r="A215" s="47"/>
      <c r="B215" s="34" t="str">
        <f t="shared" ref="B215" si="279">CONCATENATE($U$2,F194)</f>
        <v>father = 502003</v>
      </c>
      <c r="C215" s="34"/>
      <c r="D215" s="34"/>
      <c r="E215" s="23"/>
      <c r="F215" s="23"/>
      <c r="G215" s="51"/>
      <c r="H215" s="39"/>
      <c r="I215" s="42"/>
    </row>
    <row r="216" spans="1:20">
      <c r="A216" s="47"/>
      <c r="B216" s="34" t="str">
        <f t="shared" ref="B216" ca="1" si="280">CONCATENATE(G213,$U$1)</f>
        <v>2193.1.11 = {</v>
      </c>
      <c r="C216" s="34"/>
      <c r="D216" s="34"/>
      <c r="E216" s="23"/>
      <c r="F216" s="23" t="s">
        <v>44</v>
      </c>
      <c r="G216" s="51">
        <f t="shared" ref="G216" ca="1" si="281">RANDBETWEEN($O$7,$O$8)+G214</f>
        <v>81</v>
      </c>
      <c r="H216" s="39"/>
      <c r="I216" s="42"/>
    </row>
    <row r="217" spans="1:20">
      <c r="A217" s="47"/>
      <c r="B217" s="34"/>
      <c r="C217" s="34" t="s">
        <v>64</v>
      </c>
      <c r="D217" s="34"/>
      <c r="E217" s="23"/>
      <c r="F217" s="23" t="s">
        <v>47</v>
      </c>
      <c r="G217" s="51">
        <f t="shared" ref="G217" ca="1" si="282">G212+G216</f>
        <v>2274</v>
      </c>
      <c r="H217" s="39">
        <f t="shared" ref="H217" ca="1" si="283">RANDBETWEEN(1,12)</f>
        <v>7</v>
      </c>
      <c r="I217" s="42">
        <f t="shared" ref="I217" ca="1" si="284">RANDBETWEEN(1,30)</f>
        <v>21</v>
      </c>
    </row>
    <row r="218" spans="1:20">
      <c r="A218" s="47"/>
      <c r="B218" s="34" t="s">
        <v>27</v>
      </c>
      <c r="C218" s="34"/>
      <c r="D218" s="34"/>
      <c r="E218" s="23"/>
      <c r="F218" s="23" t="s">
        <v>45</v>
      </c>
      <c r="G218" s="51" t="str">
        <f t="shared" ref="G218" ca="1" si="285">CONCATENATE(G217,".",H217,".",I217)</f>
        <v>2274.7.21</v>
      </c>
      <c r="H218" s="39"/>
      <c r="I218" s="42"/>
    </row>
    <row r="219" spans="1:20">
      <c r="A219" s="47"/>
      <c r="B219" s="34" t="str">
        <f t="shared" ref="B219" ca="1" si="286">CONCATENATE(G218,$U$1)</f>
        <v>2274.7.21 = {</v>
      </c>
      <c r="C219" s="34"/>
      <c r="D219" s="34"/>
      <c r="E219" s="23"/>
      <c r="F219" s="23"/>
      <c r="G219" s="51"/>
      <c r="H219" s="39"/>
      <c r="I219" s="42"/>
    </row>
    <row r="220" spans="1:20">
      <c r="A220" s="47"/>
      <c r="B220" s="34"/>
      <c r="C220" s="34" t="s">
        <v>171</v>
      </c>
      <c r="D220" s="34"/>
      <c r="E220" s="23"/>
      <c r="F220" s="23"/>
      <c r="G220" s="51"/>
      <c r="H220" s="39"/>
      <c r="I220" s="42"/>
    </row>
    <row r="221" spans="1:20">
      <c r="A221" s="47"/>
      <c r="B221" s="34"/>
      <c r="C221" s="34"/>
      <c r="D221" s="34" t="str">
        <f t="shared" ref="D221" ca="1" si="287">CONCATENATE($AA$1,OFFSET($AA$2,RANDBETWEEN(1,COUNTA($AA:$AA)-1),0))</f>
        <v>death_reason = death_natural</v>
      </c>
      <c r="E221" s="23"/>
      <c r="F221" s="23"/>
      <c r="G221" s="51"/>
      <c r="H221" s="39"/>
      <c r="I221" s="42"/>
    </row>
    <row r="222" spans="1:20">
      <c r="A222" s="47"/>
      <c r="B222" s="34"/>
      <c r="C222" s="34" t="s">
        <v>27</v>
      </c>
      <c r="D222" s="34"/>
      <c r="E222" s="23"/>
      <c r="F222" s="39" t="str">
        <f t="shared" ref="F222" ca="1" si="288">IF(G217&lt;G201,$R$13,$Q$15)</f>
        <v>-</v>
      </c>
      <c r="G222" s="51"/>
      <c r="H222" s="39"/>
      <c r="I222" s="42"/>
    </row>
    <row r="223" spans="1:20">
      <c r="A223" s="47"/>
      <c r="B223" s="34" t="s">
        <v>27</v>
      </c>
      <c r="C223" s="34"/>
      <c r="D223" s="34"/>
      <c r="E223" s="23"/>
      <c r="F223" s="23"/>
      <c r="G223" s="51"/>
      <c r="H223" s="39"/>
      <c r="I223" s="42"/>
    </row>
    <row r="224" spans="1:20">
      <c r="A224" s="48" t="s">
        <v>27</v>
      </c>
      <c r="B224" s="32"/>
      <c r="C224" s="32"/>
      <c r="D224" s="32"/>
      <c r="E224" s="18"/>
      <c r="F224" s="18"/>
      <c r="G224" s="52"/>
      <c r="H224" s="40"/>
      <c r="I224" s="43"/>
    </row>
    <row r="226" spans="1:12">
      <c r="A226" s="45" t="str">
        <f t="shared" ref="A226" si="289">CONCATENATE(F226,$U$1)</f>
        <v>502005 = {</v>
      </c>
      <c r="B226" s="46"/>
      <c r="C226" s="46"/>
      <c r="D226" s="46"/>
      <c r="E226" s="20"/>
      <c r="F226" s="20">
        <f t="shared" ref="F226" si="290">F210+1</f>
        <v>502005</v>
      </c>
      <c r="G226" s="50"/>
      <c r="H226" s="38"/>
      <c r="I226" s="41"/>
      <c r="K226" s="19" t="str">
        <f t="shared" ref="K226" ca="1" si="291">B219</f>
        <v>2274.7.21 = {</v>
      </c>
      <c r="L226" s="21"/>
    </row>
    <row r="227" spans="1:12">
      <c r="A227" s="47"/>
      <c r="B227" s="34" t="str">
        <f t="shared" ref="B227" ca="1" si="292">CONCATENATE($U$7,OFFSET($X$2,I227,0))</f>
        <v>name = Gasparo</v>
      </c>
      <c r="C227" s="34"/>
      <c r="D227" s="34"/>
      <c r="E227" s="23"/>
      <c r="F227" s="23"/>
      <c r="G227" s="51"/>
      <c r="H227" s="39"/>
      <c r="I227" s="42">
        <v>15</v>
      </c>
      <c r="K227" s="22"/>
      <c r="L227" s="25" t="str">
        <f t="shared" ref="L227" si="293">CONCATENATE($U$6,F226,)</f>
        <v>holder = 502005</v>
      </c>
    </row>
    <row r="228" spans="1:12">
      <c r="A228" s="47"/>
      <c r="B228" s="34" t="str">
        <f t="shared" ref="B228" si="294">CONCATENATE($U$5,$R$4)</f>
        <v>dynasty = 501200</v>
      </c>
      <c r="C228" s="34"/>
      <c r="D228" s="34"/>
      <c r="E228" s="23"/>
      <c r="F228" s="23" t="s">
        <v>46</v>
      </c>
      <c r="G228" s="51">
        <f t="shared" ref="G228" ca="1" si="295">G212+G214</f>
        <v>2237</v>
      </c>
      <c r="H228" s="39">
        <f t="shared" ref="H228" ca="1" si="296">RANDBETWEEN(1,12)</f>
        <v>2</v>
      </c>
      <c r="I228" s="42">
        <f t="shared" ref="I228" ca="1" si="297">RANDBETWEEN(1,30)</f>
        <v>21</v>
      </c>
      <c r="K228" s="26" t="s">
        <v>27</v>
      </c>
      <c r="L228" s="28"/>
    </row>
    <row r="229" spans="1:12">
      <c r="A229" s="47"/>
      <c r="B229" s="34" t="str">
        <f t="shared" ref="B229" si="298">CONCATENATE($Q$2,$R$2)</f>
        <v>culture = merkkantini</v>
      </c>
      <c r="C229" s="34"/>
      <c r="D229" s="34"/>
      <c r="E229" s="23"/>
      <c r="F229" s="23" t="s">
        <v>48</v>
      </c>
      <c r="G229" s="51" t="str">
        <f t="shared" ref="G229" ca="1" si="299">CONCATENATE(G228,".",H228,".",I228)</f>
        <v>2237.2.21</v>
      </c>
      <c r="H229" s="39" t="str">
        <f t="shared" ref="H229" ca="1" si="300">IF(G228&gt;($S$11-$S$6),$Q$13,$Q$15)</f>
        <v>Approach</v>
      </c>
      <c r="I229" s="42"/>
    </row>
    <row r="230" spans="1:12">
      <c r="A230" s="47"/>
      <c r="B230" s="34" t="str">
        <f t="shared" ref="B230" si="301">CONCATENATE($Q$3,$R$3)</f>
        <v>religion = catholic</v>
      </c>
      <c r="C230" s="34"/>
      <c r="D230" s="34"/>
      <c r="E230" s="23"/>
      <c r="F230" s="23" t="s">
        <v>49</v>
      </c>
      <c r="G230" s="51">
        <f t="shared" ref="G230" ca="1" si="302">RANDBETWEEN($O$5,$O$6)</f>
        <v>23</v>
      </c>
      <c r="H230" s="39"/>
      <c r="I230" s="42"/>
    </row>
    <row r="231" spans="1:12">
      <c r="A231" s="47"/>
      <c r="B231" s="34" t="str">
        <f t="shared" ref="B231" si="303">CONCATENATE($U$2,F210)</f>
        <v>father = 502004</v>
      </c>
      <c r="C231" s="34"/>
      <c r="D231" s="34"/>
      <c r="E231" s="23"/>
      <c r="F231" s="23"/>
      <c r="G231" s="51"/>
      <c r="H231" s="39"/>
      <c r="I231" s="42"/>
    </row>
    <row r="232" spans="1:12">
      <c r="A232" s="47"/>
      <c r="B232" s="34" t="str">
        <f t="shared" ref="B232" ca="1" si="304">CONCATENATE(G229,$U$1)</f>
        <v>2237.2.21 = {</v>
      </c>
      <c r="C232" s="34"/>
      <c r="D232" s="34"/>
      <c r="E232" s="23"/>
      <c r="F232" s="23" t="s">
        <v>44</v>
      </c>
      <c r="G232" s="51">
        <f t="shared" ref="G232" ca="1" si="305">RANDBETWEEN($O$7,$O$8)+G230</f>
        <v>35</v>
      </c>
      <c r="H232" s="39"/>
      <c r="I232" s="42"/>
    </row>
    <row r="233" spans="1:12">
      <c r="A233" s="47"/>
      <c r="B233" s="34"/>
      <c r="C233" s="34" t="s">
        <v>64</v>
      </c>
      <c r="D233" s="34"/>
      <c r="E233" s="23"/>
      <c r="F233" s="23" t="s">
        <v>47</v>
      </c>
      <c r="G233" s="51">
        <f t="shared" ref="G233" ca="1" si="306">G228+G232</f>
        <v>2272</v>
      </c>
      <c r="H233" s="39">
        <f t="shared" ref="H233" ca="1" si="307">RANDBETWEEN(1,12)</f>
        <v>12</v>
      </c>
      <c r="I233" s="42">
        <f t="shared" ref="I233" ca="1" si="308">RANDBETWEEN(1,30)</f>
        <v>16</v>
      </c>
    </row>
    <row r="234" spans="1:12">
      <c r="A234" s="47"/>
      <c r="B234" s="34" t="s">
        <v>27</v>
      </c>
      <c r="C234" s="34"/>
      <c r="D234" s="34"/>
      <c r="E234" s="23"/>
      <c r="F234" s="23" t="s">
        <v>45</v>
      </c>
      <c r="G234" s="51" t="str">
        <f t="shared" ref="G234" ca="1" si="309">CONCATENATE(G233,".",H233,".",I233)</f>
        <v>2272.12.16</v>
      </c>
      <c r="H234" s="39"/>
      <c r="I234" s="42"/>
    </row>
    <row r="235" spans="1:12">
      <c r="A235" s="47"/>
      <c r="B235" s="34" t="str">
        <f t="shared" ref="B235" ca="1" si="310">CONCATENATE(G234,$U$1)</f>
        <v>2272.12.16 = {</v>
      </c>
      <c r="C235" s="34"/>
      <c r="D235" s="34"/>
      <c r="E235" s="23"/>
      <c r="F235" s="23"/>
      <c r="G235" s="51"/>
      <c r="H235" s="39"/>
      <c r="I235" s="42"/>
    </row>
    <row r="236" spans="1:12">
      <c r="A236" s="47"/>
      <c r="B236" s="34"/>
      <c r="C236" s="34" t="s">
        <v>171</v>
      </c>
      <c r="D236" s="34"/>
      <c r="E236" s="23"/>
      <c r="F236" s="23"/>
      <c r="G236" s="51"/>
      <c r="H236" s="39"/>
      <c r="I236" s="42"/>
    </row>
    <row r="237" spans="1:12">
      <c r="A237" s="47"/>
      <c r="B237" s="34"/>
      <c r="C237" s="34"/>
      <c r="D237" s="34" t="str">
        <f t="shared" ref="D237" ca="1" si="311">CONCATENATE($AA$1,OFFSET($AA$2,RANDBETWEEN(1,COUNTA($AA:$AA)-1),0))</f>
        <v>death_reason = death_natural</v>
      </c>
      <c r="E237" s="23"/>
      <c r="F237" s="23"/>
      <c r="G237" s="51"/>
      <c r="H237" s="39"/>
      <c r="I237" s="42"/>
    </row>
    <row r="238" spans="1:12">
      <c r="A238" s="47"/>
      <c r="B238" s="34"/>
      <c r="C238" s="34" t="s">
        <v>27</v>
      </c>
      <c r="D238" s="34"/>
      <c r="E238" s="23"/>
      <c r="F238" s="39" t="str">
        <f t="shared" ref="F238" ca="1" si="312">IF(G233&lt;G217,$R$13,$Q$15)</f>
        <v>Died as Prince</v>
      </c>
      <c r="G238" s="51"/>
      <c r="H238" s="39"/>
      <c r="I238" s="42"/>
    </row>
    <row r="239" spans="1:12">
      <c r="A239" s="47"/>
      <c r="B239" s="34" t="s">
        <v>27</v>
      </c>
      <c r="C239" s="34"/>
      <c r="D239" s="34"/>
      <c r="E239" s="23"/>
      <c r="F239" s="23"/>
      <c r="G239" s="51"/>
      <c r="H239" s="39"/>
      <c r="I239" s="42"/>
    </row>
    <row r="240" spans="1:12">
      <c r="A240" s="48" t="s">
        <v>27</v>
      </c>
      <c r="B240" s="32"/>
      <c r="C240" s="32"/>
      <c r="D240" s="32"/>
      <c r="E240" s="18"/>
      <c r="F240" s="18"/>
      <c r="G240" s="52"/>
      <c r="H240" s="40"/>
      <c r="I240" s="43"/>
    </row>
    <row r="242" spans="1:12">
      <c r="A242" s="45" t="str">
        <f t="shared" ref="A242" si="313">CONCATENATE(F242,$U$1)</f>
        <v>502006 = {</v>
      </c>
      <c r="B242" s="46"/>
      <c r="C242" s="46"/>
      <c r="D242" s="46"/>
      <c r="E242" s="20"/>
      <c r="F242" s="20">
        <f t="shared" ref="F242" si="314">F226+1</f>
        <v>502006</v>
      </c>
      <c r="G242" s="50"/>
      <c r="H242" s="38"/>
      <c r="I242" s="41"/>
      <c r="K242" s="19" t="str">
        <f t="shared" ref="K242" ca="1" si="315">B235</f>
        <v>2272.12.16 = {</v>
      </c>
      <c r="L242" s="21"/>
    </row>
    <row r="243" spans="1:12">
      <c r="A243" s="47"/>
      <c r="B243" s="34" t="str">
        <f t="shared" ref="B243" ca="1" si="316">CONCATENATE($U$7,OFFSET($X$2,I243,0))</f>
        <v>name = Alberto</v>
      </c>
      <c r="C243" s="34"/>
      <c r="D243" s="34"/>
      <c r="E243" s="23"/>
      <c r="F243" s="23"/>
      <c r="G243" s="51"/>
      <c r="H243" s="39"/>
      <c r="I243" s="42">
        <v>16</v>
      </c>
      <c r="K243" s="22"/>
      <c r="L243" s="25" t="str">
        <f t="shared" ref="L243" si="317">CONCATENATE($U$6,F242,)</f>
        <v>holder = 502006</v>
      </c>
    </row>
    <row r="244" spans="1:12">
      <c r="A244" s="47"/>
      <c r="B244" s="34" t="str">
        <f t="shared" ref="B244" si="318">CONCATENATE($U$5,$R$4)</f>
        <v>dynasty = 501200</v>
      </c>
      <c r="C244" s="34"/>
      <c r="D244" s="34"/>
      <c r="E244" s="23"/>
      <c r="F244" s="23" t="s">
        <v>46</v>
      </c>
      <c r="G244" s="51">
        <f t="shared" ref="G244" ca="1" si="319">G228+G230</f>
        <v>2260</v>
      </c>
      <c r="H244" s="39">
        <f t="shared" ref="H244" ca="1" si="320">RANDBETWEEN(1,12)</f>
        <v>7</v>
      </c>
      <c r="I244" s="42">
        <f t="shared" ref="I244" ca="1" si="321">RANDBETWEEN(1,30)</f>
        <v>8</v>
      </c>
      <c r="K244" s="26" t="s">
        <v>27</v>
      </c>
      <c r="L244" s="28"/>
    </row>
    <row r="245" spans="1:12">
      <c r="A245" s="47"/>
      <c r="B245" s="34" t="str">
        <f t="shared" ref="B245" si="322">CONCATENATE($Q$2,$R$2)</f>
        <v>culture = merkkantini</v>
      </c>
      <c r="C245" s="34"/>
      <c r="D245" s="34"/>
      <c r="E245" s="23"/>
      <c r="F245" s="23" t="s">
        <v>48</v>
      </c>
      <c r="G245" s="51" t="str">
        <f t="shared" ref="G245" ca="1" si="323">CONCATENATE(G244,".",H244,".",I244)</f>
        <v>2260.7.8</v>
      </c>
      <c r="H245" s="39" t="str">
        <f t="shared" ref="H245" ca="1" si="324">IF(G244&gt;($S$11-$S$6),$Q$13,$Q$15)</f>
        <v>Approach</v>
      </c>
      <c r="I245" s="42"/>
    </row>
    <row r="246" spans="1:12">
      <c r="A246" s="47"/>
      <c r="B246" s="34" t="str">
        <f t="shared" ref="B246" si="325">CONCATENATE($Q$3,$R$3)</f>
        <v>religion = catholic</v>
      </c>
      <c r="C246" s="34"/>
      <c r="D246" s="34"/>
      <c r="E246" s="23"/>
      <c r="F246" s="23" t="s">
        <v>49</v>
      </c>
      <c r="G246" s="51">
        <f t="shared" ref="G246" ca="1" si="326">RANDBETWEEN($O$5,$O$6)</f>
        <v>27</v>
      </c>
      <c r="H246" s="39"/>
      <c r="I246" s="42"/>
    </row>
    <row r="247" spans="1:12">
      <c r="A247" s="47"/>
      <c r="B247" s="34" t="str">
        <f t="shared" ref="B247" si="327">CONCATENATE($U$2,F226)</f>
        <v>father = 502005</v>
      </c>
      <c r="C247" s="34"/>
      <c r="D247" s="34"/>
      <c r="E247" s="23"/>
      <c r="F247" s="23"/>
      <c r="G247" s="51"/>
      <c r="H247" s="39"/>
      <c r="I247" s="42"/>
    </row>
    <row r="248" spans="1:12">
      <c r="A248" s="47"/>
      <c r="B248" s="34" t="str">
        <f t="shared" ref="B248" ca="1" si="328">CONCATENATE(G245,$U$1)</f>
        <v>2260.7.8 = {</v>
      </c>
      <c r="C248" s="34"/>
      <c r="D248" s="34"/>
      <c r="E248" s="23"/>
      <c r="F248" s="23" t="s">
        <v>44</v>
      </c>
      <c r="G248" s="51">
        <f t="shared" ref="G248" ca="1" si="329">RANDBETWEEN($O$7,$O$8)+G246</f>
        <v>35</v>
      </c>
      <c r="H248" s="39"/>
      <c r="I248" s="42"/>
    </row>
    <row r="249" spans="1:12">
      <c r="A249" s="47"/>
      <c r="B249" s="34"/>
      <c r="C249" s="34" t="s">
        <v>64</v>
      </c>
      <c r="D249" s="34"/>
      <c r="E249" s="23"/>
      <c r="F249" s="23" t="s">
        <v>47</v>
      </c>
      <c r="G249" s="51">
        <f t="shared" ref="G249" ca="1" si="330">G244+G248</f>
        <v>2295</v>
      </c>
      <c r="H249" s="39">
        <f t="shared" ref="H249" ca="1" si="331">RANDBETWEEN(1,12)</f>
        <v>2</v>
      </c>
      <c r="I249" s="42">
        <f t="shared" ref="I249" ca="1" si="332">RANDBETWEEN(1,30)</f>
        <v>18</v>
      </c>
    </row>
    <row r="250" spans="1:12">
      <c r="A250" s="47"/>
      <c r="B250" s="34" t="s">
        <v>27</v>
      </c>
      <c r="C250" s="34"/>
      <c r="D250" s="34"/>
      <c r="E250" s="23"/>
      <c r="F250" s="23" t="s">
        <v>45</v>
      </c>
      <c r="G250" s="51" t="str">
        <f t="shared" ref="G250" ca="1" si="333">CONCATENATE(G249,".",H249,".",I249)</f>
        <v>2295.2.18</v>
      </c>
      <c r="H250" s="39"/>
      <c r="I250" s="42"/>
    </row>
    <row r="251" spans="1:12">
      <c r="A251" s="47"/>
      <c r="B251" s="34" t="str">
        <f t="shared" ref="B251" ca="1" si="334">CONCATENATE(G250,$U$1)</f>
        <v>2295.2.18 = {</v>
      </c>
      <c r="C251" s="34"/>
      <c r="D251" s="34"/>
      <c r="E251" s="23"/>
      <c r="F251" s="23"/>
      <c r="G251" s="51"/>
      <c r="H251" s="39"/>
      <c r="I251" s="42"/>
    </row>
    <row r="252" spans="1:12">
      <c r="A252" s="47"/>
      <c r="B252" s="34"/>
      <c r="C252" s="34" t="s">
        <v>171</v>
      </c>
      <c r="D252" s="34"/>
      <c r="E252" s="23"/>
      <c r="F252" s="23"/>
      <c r="G252" s="51"/>
      <c r="H252" s="39"/>
      <c r="I252" s="42"/>
    </row>
    <row r="253" spans="1:12">
      <c r="A253" s="47"/>
      <c r="B253" s="34"/>
      <c r="C253" s="34"/>
      <c r="D253" s="34" t="str">
        <f t="shared" ref="D253" ca="1" si="335">CONCATENATE($AA$1,OFFSET($AA$2,RANDBETWEEN(1,COUNTA($AA:$AA)-1),0))</f>
        <v>death_reason = death_murder_unknown</v>
      </c>
      <c r="E253" s="23"/>
      <c r="F253" s="23"/>
      <c r="G253" s="51"/>
      <c r="H253" s="39"/>
      <c r="I253" s="42"/>
    </row>
    <row r="254" spans="1:12">
      <c r="A254" s="47"/>
      <c r="B254" s="34"/>
      <c r="C254" s="34" t="s">
        <v>27</v>
      </c>
      <c r="D254" s="34"/>
      <c r="E254" s="23"/>
      <c r="F254" s="39" t="str">
        <f t="shared" ref="F254" ca="1" si="336">IF(G249&lt;G233,$R$13,$Q$15)</f>
        <v>-</v>
      </c>
      <c r="G254" s="51"/>
      <c r="H254" s="39"/>
      <c r="I254" s="42"/>
    </row>
    <row r="255" spans="1:12">
      <c r="A255" s="47"/>
      <c r="B255" s="34" t="s">
        <v>27</v>
      </c>
      <c r="C255" s="34"/>
      <c r="D255" s="34"/>
      <c r="E255" s="23"/>
      <c r="F255" s="23"/>
      <c r="G255" s="51"/>
      <c r="H255" s="39"/>
      <c r="I255" s="42"/>
    </row>
    <row r="256" spans="1:12">
      <c r="A256" s="48" t="s">
        <v>27</v>
      </c>
      <c r="B256" s="32"/>
      <c r="C256" s="32"/>
      <c r="D256" s="32"/>
      <c r="E256" s="18"/>
      <c r="F256" s="18"/>
      <c r="G256" s="52"/>
      <c r="H256" s="40"/>
      <c r="I256" s="43"/>
    </row>
    <row r="258" spans="1:20">
      <c r="A258" s="45" t="str">
        <f t="shared" ref="A258" si="337">CONCATENATE(F258,$U$1)</f>
        <v>502007 = {</v>
      </c>
      <c r="B258" s="46"/>
      <c r="C258" s="46"/>
      <c r="D258" s="46"/>
      <c r="E258" s="20"/>
      <c r="F258" s="20">
        <f t="shared" ref="F258" si="338">F242+1</f>
        <v>502007</v>
      </c>
      <c r="G258" s="50"/>
      <c r="H258" s="38"/>
      <c r="I258" s="41"/>
      <c r="K258" s="19" t="str">
        <f t="shared" ref="K258" ca="1" si="339">B251</f>
        <v>2295.2.18 = {</v>
      </c>
      <c r="L258" s="21"/>
    </row>
    <row r="259" spans="1:20">
      <c r="A259" s="47"/>
      <c r="B259" s="34" t="str">
        <f t="shared" ref="B259" ca="1" si="340">CONCATENATE($U$7,OFFSET($X$2,I259,0))</f>
        <v>name = Stefano</v>
      </c>
      <c r="C259" s="34"/>
      <c r="D259" s="34"/>
      <c r="E259" s="23"/>
      <c r="F259" s="23"/>
      <c r="G259" s="51"/>
      <c r="H259" s="39"/>
      <c r="I259" s="42">
        <v>17</v>
      </c>
      <c r="K259" s="22"/>
      <c r="L259" s="25" t="str">
        <f t="shared" ref="L259" si="341">CONCATENATE($U$6,F258,)</f>
        <v>holder = 502007</v>
      </c>
    </row>
    <row r="260" spans="1:20">
      <c r="A260" s="47"/>
      <c r="B260" s="34" t="str">
        <f t="shared" ref="B260" si="342">CONCATENATE($U$5,$R$4)</f>
        <v>dynasty = 501200</v>
      </c>
      <c r="C260" s="34"/>
      <c r="D260" s="34"/>
      <c r="E260" s="23"/>
      <c r="F260" s="23" t="s">
        <v>46</v>
      </c>
      <c r="G260" s="51">
        <f t="shared" ref="G260" ca="1" si="343">G244+G246</f>
        <v>2287</v>
      </c>
      <c r="H260" s="39">
        <f t="shared" ref="H260" ca="1" si="344">RANDBETWEEN(1,12)</f>
        <v>10</v>
      </c>
      <c r="I260" s="42">
        <f t="shared" ref="I260" ca="1" si="345">RANDBETWEEN(1,30)</f>
        <v>26</v>
      </c>
      <c r="K260" s="26" t="s">
        <v>27</v>
      </c>
      <c r="L260" s="28"/>
    </row>
    <row r="261" spans="1:20">
      <c r="A261" s="47"/>
      <c r="B261" s="34" t="str">
        <f t="shared" ref="B261" si="346">CONCATENATE($Q$2,$R$2)</f>
        <v>culture = merkkantini</v>
      </c>
      <c r="C261" s="34"/>
      <c r="D261" s="34"/>
      <c r="E261" s="23"/>
      <c r="F261" s="23" t="s">
        <v>48</v>
      </c>
      <c r="G261" s="51" t="str">
        <f t="shared" ref="G261" ca="1" si="347">CONCATENATE(G260,".",H260,".",I260)</f>
        <v>2287.10.26</v>
      </c>
      <c r="H261" s="39" t="str">
        <f t="shared" ref="H261" ca="1" si="348">IF(G260&gt;($S$11-$S$6),$Q$13,$Q$15)</f>
        <v>Approach</v>
      </c>
      <c r="I261" s="42"/>
    </row>
    <row r="262" spans="1:20">
      <c r="A262" s="47"/>
      <c r="B262" s="34" t="str">
        <f t="shared" ref="B262" si="349">CONCATENATE($Q$3,$R$3)</f>
        <v>religion = catholic</v>
      </c>
      <c r="C262" s="34"/>
      <c r="D262" s="34"/>
      <c r="E262" s="23"/>
      <c r="F262" s="23" t="s">
        <v>49</v>
      </c>
      <c r="G262" s="51">
        <f t="shared" ref="G262" ca="1" si="350">RANDBETWEEN($O$5,$O$6)</f>
        <v>36</v>
      </c>
      <c r="H262" s="39"/>
      <c r="I262" s="42"/>
    </row>
    <row r="263" spans="1:20">
      <c r="A263" s="47"/>
      <c r="B263" s="34" t="str">
        <f t="shared" ref="B263" si="351">CONCATENATE($U$2,F242)</f>
        <v>father = 502006</v>
      </c>
      <c r="C263" s="34"/>
      <c r="D263" s="34"/>
      <c r="E263" s="23"/>
      <c r="F263" s="23"/>
      <c r="G263" s="51"/>
      <c r="H263" s="39"/>
      <c r="I263" s="42"/>
    </row>
    <row r="264" spans="1:20">
      <c r="A264" s="47"/>
      <c r="B264" s="34" t="str">
        <f t="shared" ref="B264" ca="1" si="352">CONCATENATE(G261,$U$1)</f>
        <v>2287.10.26 = {</v>
      </c>
      <c r="C264" s="34"/>
      <c r="D264" s="34"/>
      <c r="E264" s="23"/>
      <c r="F264" s="23" t="s">
        <v>44</v>
      </c>
      <c r="G264" s="51">
        <f t="shared" ref="G264" ca="1" si="353">RANDBETWEEN($O$7,$O$8)+G262</f>
        <v>62</v>
      </c>
      <c r="H264" s="39"/>
      <c r="I264" s="42"/>
    </row>
    <row r="265" spans="1:20">
      <c r="A265" s="47"/>
      <c r="B265" s="34"/>
      <c r="C265" s="34" t="s">
        <v>64</v>
      </c>
      <c r="D265" s="34"/>
      <c r="E265" s="23"/>
      <c r="F265" s="23" t="s">
        <v>47</v>
      </c>
      <c r="G265" s="51">
        <f t="shared" ref="G265" ca="1" si="354">G260+G264</f>
        <v>2349</v>
      </c>
      <c r="H265" s="39">
        <f t="shared" ref="H265" ca="1" si="355">RANDBETWEEN(1,12)</f>
        <v>1</v>
      </c>
      <c r="I265" s="42">
        <f t="shared" ref="I265" ca="1" si="356">RANDBETWEEN(1,30)</f>
        <v>15</v>
      </c>
    </row>
    <row r="266" spans="1:20">
      <c r="A266" s="47"/>
      <c r="B266" s="34" t="s">
        <v>27</v>
      </c>
      <c r="C266" s="34"/>
      <c r="D266" s="34"/>
      <c r="E266" s="23"/>
      <c r="F266" s="23" t="s">
        <v>45</v>
      </c>
      <c r="G266" s="51" t="str">
        <f t="shared" ref="G266" ca="1" si="357">CONCATENATE(G265,".",H265,".",I265)</f>
        <v>2349.1.15</v>
      </c>
      <c r="H266" s="39"/>
      <c r="I266" s="42"/>
    </row>
    <row r="267" spans="1:20">
      <c r="A267" s="47"/>
      <c r="B267" s="34" t="str">
        <f t="shared" ref="B267" ca="1" si="358">CONCATENATE(G266,$U$1)</f>
        <v>2349.1.15 = {</v>
      </c>
      <c r="C267" s="34"/>
      <c r="D267" s="34"/>
      <c r="E267" s="23"/>
      <c r="F267" s="23"/>
      <c r="G267" s="51"/>
      <c r="H267" s="39"/>
      <c r="I267" s="42"/>
      <c r="Q267" s="85" t="s">
        <v>33</v>
      </c>
      <c r="R267" s="86"/>
      <c r="S267" s="53">
        <f>$S$11</f>
        <v>2135</v>
      </c>
      <c r="T267" s="54" t="str">
        <f>CONCATENATE(S267,".2.20")</f>
        <v>2135.2.20</v>
      </c>
    </row>
    <row r="268" spans="1:20">
      <c r="A268" s="47"/>
      <c r="B268" s="34"/>
      <c r="C268" s="34" t="s">
        <v>171</v>
      </c>
      <c r="D268" s="34"/>
      <c r="E268" s="23"/>
      <c r="F268" s="23"/>
      <c r="G268" s="51"/>
      <c r="H268" s="39"/>
      <c r="I268" s="42"/>
    </row>
    <row r="269" spans="1:20">
      <c r="A269" s="47"/>
      <c r="B269" s="34"/>
      <c r="C269" s="34"/>
      <c r="D269" s="34" t="str">
        <f t="shared" ref="D269" ca="1" si="359">CONCATENATE($AA$1,OFFSET($AA$2,RANDBETWEEN(1,COUNTA($AA:$AA)-1),0))</f>
        <v>death_reason = death_natural</v>
      </c>
      <c r="E269" s="23"/>
      <c r="F269" s="23"/>
      <c r="G269" s="51"/>
      <c r="H269" s="39"/>
      <c r="I269" s="42"/>
    </row>
    <row r="270" spans="1:20">
      <c r="A270" s="47"/>
      <c r="B270" s="34"/>
      <c r="C270" s="34" t="s">
        <v>27</v>
      </c>
      <c r="D270" s="34"/>
      <c r="E270" s="23"/>
      <c r="F270" s="39" t="str">
        <f t="shared" ref="F270" ca="1" si="360">IF(G265&lt;G249,$R$13,$Q$15)</f>
        <v>-</v>
      </c>
      <c r="G270" s="51"/>
      <c r="H270" s="39"/>
      <c r="I270" s="42"/>
    </row>
    <row r="271" spans="1:20">
      <c r="A271" s="47"/>
      <c r="B271" s="34" t="s">
        <v>27</v>
      </c>
      <c r="C271" s="34"/>
      <c r="D271" s="34"/>
      <c r="E271" s="23"/>
      <c r="F271" s="23"/>
      <c r="G271" s="51"/>
      <c r="H271" s="39"/>
      <c r="I271" s="42"/>
    </row>
    <row r="272" spans="1:20">
      <c r="A272" s="48" t="s">
        <v>27</v>
      </c>
      <c r="B272" s="32"/>
      <c r="C272" s="32"/>
      <c r="D272" s="32"/>
      <c r="E272" s="18"/>
      <c r="F272" s="18"/>
      <c r="G272" s="52"/>
      <c r="H272" s="40"/>
      <c r="I272" s="43"/>
    </row>
    <row r="274" spans="1:12">
      <c r="A274" s="45" t="str">
        <f t="shared" ref="A274" si="361">CONCATENATE(F274,$U$1)</f>
        <v>502008 = {</v>
      </c>
      <c r="B274" s="46"/>
      <c r="C274" s="46"/>
      <c r="D274" s="46"/>
      <c r="E274" s="20"/>
      <c r="F274" s="20">
        <f t="shared" ref="F274" si="362">F258+1</f>
        <v>502008</v>
      </c>
      <c r="G274" s="50"/>
      <c r="H274" s="38"/>
      <c r="I274" s="41"/>
      <c r="K274" s="19" t="str">
        <f t="shared" ref="K274" ca="1" si="363">B267</f>
        <v>2349.1.15 = {</v>
      </c>
      <c r="L274" s="21"/>
    </row>
    <row r="275" spans="1:12">
      <c r="A275" s="47"/>
      <c r="B275" s="34" t="str">
        <f t="shared" ref="B275" ca="1" si="364">CONCATENATE($U$7,OFFSET($X$2,I275,0))</f>
        <v>name = Deo</v>
      </c>
      <c r="C275" s="34"/>
      <c r="D275" s="34"/>
      <c r="E275" s="23"/>
      <c r="F275" s="23"/>
      <c r="G275" s="51"/>
      <c r="H275" s="39"/>
      <c r="I275" s="42">
        <v>18</v>
      </c>
      <c r="K275" s="22"/>
      <c r="L275" s="25" t="str">
        <f t="shared" ref="L275" si="365">CONCATENATE($U$6,F274,)</f>
        <v>holder = 502008</v>
      </c>
    </row>
    <row r="276" spans="1:12">
      <c r="A276" s="47"/>
      <c r="B276" s="34" t="str">
        <f t="shared" ref="B276" si="366">CONCATENATE($U$5,$R$4)</f>
        <v>dynasty = 501200</v>
      </c>
      <c r="C276" s="34"/>
      <c r="D276" s="34"/>
      <c r="E276" s="23"/>
      <c r="F276" s="23" t="s">
        <v>46</v>
      </c>
      <c r="G276" s="51">
        <f t="shared" ref="G276" ca="1" si="367">G260+G262</f>
        <v>2323</v>
      </c>
      <c r="H276" s="39">
        <f t="shared" ref="H276" ca="1" si="368">RANDBETWEEN(1,12)</f>
        <v>4</v>
      </c>
      <c r="I276" s="42">
        <f t="shared" ref="I276" ca="1" si="369">RANDBETWEEN(1,30)</f>
        <v>5</v>
      </c>
      <c r="K276" s="26" t="s">
        <v>27</v>
      </c>
      <c r="L276" s="28"/>
    </row>
    <row r="277" spans="1:12">
      <c r="A277" s="47"/>
      <c r="B277" s="34" t="str">
        <f t="shared" ref="B277" si="370">CONCATENATE($Q$2,$R$2)</f>
        <v>culture = merkkantini</v>
      </c>
      <c r="C277" s="34"/>
      <c r="D277" s="34"/>
      <c r="E277" s="23"/>
      <c r="F277" s="23" t="s">
        <v>48</v>
      </c>
      <c r="G277" s="51" t="str">
        <f t="shared" ref="G277" ca="1" si="371">CONCATENATE(G276,".",H276,".",I276)</f>
        <v>2323.4.5</v>
      </c>
      <c r="H277" s="39" t="str">
        <f t="shared" ref="H277" ca="1" si="372">IF(G276&gt;($S$11-$S$6),$Q$13,$Q$15)</f>
        <v>Approach</v>
      </c>
      <c r="I277" s="42"/>
    </row>
    <row r="278" spans="1:12">
      <c r="A278" s="47"/>
      <c r="B278" s="34" t="str">
        <f t="shared" ref="B278" si="373">CONCATENATE($Q$3,$R$3)</f>
        <v>religion = catholic</v>
      </c>
      <c r="C278" s="34"/>
      <c r="D278" s="34"/>
      <c r="E278" s="23"/>
      <c r="F278" s="23" t="s">
        <v>49</v>
      </c>
      <c r="G278" s="51">
        <f t="shared" ref="G278" ca="1" si="374">RANDBETWEEN($O$5,$O$6)</f>
        <v>44</v>
      </c>
      <c r="H278" s="39"/>
      <c r="I278" s="42"/>
    </row>
    <row r="279" spans="1:12">
      <c r="A279" s="47"/>
      <c r="B279" s="34" t="str">
        <f t="shared" ref="B279" si="375">CONCATENATE($U$2,F258)</f>
        <v>father = 502007</v>
      </c>
      <c r="C279" s="34"/>
      <c r="D279" s="34"/>
      <c r="E279" s="23"/>
      <c r="F279" s="23"/>
      <c r="G279" s="51"/>
      <c r="H279" s="39"/>
      <c r="I279" s="42"/>
    </row>
    <row r="280" spans="1:12">
      <c r="A280" s="47"/>
      <c r="B280" s="34" t="str">
        <f t="shared" ref="B280" ca="1" si="376">CONCATENATE(G277,$U$1)</f>
        <v>2323.4.5 = {</v>
      </c>
      <c r="C280" s="34"/>
      <c r="D280" s="34"/>
      <c r="E280" s="23"/>
      <c r="F280" s="23" t="s">
        <v>44</v>
      </c>
      <c r="G280" s="51">
        <f t="shared" ref="G280" ca="1" si="377">RANDBETWEEN($O$7,$O$8)+G278</f>
        <v>92</v>
      </c>
      <c r="H280" s="39"/>
      <c r="I280" s="42"/>
    </row>
    <row r="281" spans="1:12">
      <c r="A281" s="47"/>
      <c r="B281" s="34"/>
      <c r="C281" s="34" t="s">
        <v>64</v>
      </c>
      <c r="D281" s="34"/>
      <c r="E281" s="23"/>
      <c r="F281" s="23" t="s">
        <v>47</v>
      </c>
      <c r="G281" s="51">
        <f t="shared" ref="G281" ca="1" si="378">G276+G280</f>
        <v>2415</v>
      </c>
      <c r="H281" s="39">
        <f t="shared" ref="H281" ca="1" si="379">RANDBETWEEN(1,12)</f>
        <v>10</v>
      </c>
      <c r="I281" s="42">
        <f t="shared" ref="I281" ca="1" si="380">RANDBETWEEN(1,30)</f>
        <v>24</v>
      </c>
    </row>
    <row r="282" spans="1:12">
      <c r="A282" s="47"/>
      <c r="B282" s="34" t="s">
        <v>27</v>
      </c>
      <c r="C282" s="34"/>
      <c r="D282" s="34"/>
      <c r="E282" s="23"/>
      <c r="F282" s="23" t="s">
        <v>45</v>
      </c>
      <c r="G282" s="51" t="str">
        <f t="shared" ref="G282" ca="1" si="381">CONCATENATE(G281,".",H281,".",I281)</f>
        <v>2415.10.24</v>
      </c>
      <c r="H282" s="39"/>
      <c r="I282" s="42"/>
    </row>
    <row r="283" spans="1:12">
      <c r="A283" s="47"/>
      <c r="B283" s="34" t="str">
        <f t="shared" ref="B283" ca="1" si="382">CONCATENATE(G282,$U$1)</f>
        <v>2415.10.24 = {</v>
      </c>
      <c r="C283" s="34"/>
      <c r="D283" s="34"/>
      <c r="E283" s="23"/>
      <c r="F283" s="23"/>
      <c r="G283" s="51"/>
      <c r="H283" s="39"/>
      <c r="I283" s="42"/>
    </row>
    <row r="284" spans="1:12">
      <c r="A284" s="47"/>
      <c r="B284" s="34"/>
      <c r="C284" s="34" t="s">
        <v>171</v>
      </c>
      <c r="D284" s="34"/>
      <c r="E284" s="23"/>
      <c r="F284" s="23"/>
      <c r="G284" s="51"/>
      <c r="H284" s="39"/>
      <c r="I284" s="42"/>
    </row>
    <row r="285" spans="1:12">
      <c r="A285" s="47"/>
      <c r="B285" s="34"/>
      <c r="C285" s="34"/>
      <c r="D285" s="34" t="str">
        <f t="shared" ref="D285" ca="1" si="383">CONCATENATE($AA$1,OFFSET($AA$2,RANDBETWEEN(1,COUNTA($AA:$AA)-1),0))</f>
        <v>death_reason = death_natural</v>
      </c>
      <c r="E285" s="23"/>
      <c r="F285" s="23"/>
      <c r="G285" s="51"/>
      <c r="H285" s="39"/>
      <c r="I285" s="42"/>
    </row>
    <row r="286" spans="1:12">
      <c r="A286" s="47"/>
      <c r="B286" s="34"/>
      <c r="C286" s="34" t="s">
        <v>27</v>
      </c>
      <c r="D286" s="34"/>
      <c r="E286" s="23"/>
      <c r="F286" s="39" t="str">
        <f t="shared" ref="F286" ca="1" si="384">IF(G281&lt;G265,$R$13,$Q$15)</f>
        <v>-</v>
      </c>
      <c r="G286" s="51"/>
      <c r="H286" s="39"/>
      <c r="I286" s="42"/>
    </row>
    <row r="287" spans="1:12">
      <c r="A287" s="47"/>
      <c r="B287" s="34" t="s">
        <v>27</v>
      </c>
      <c r="C287" s="34"/>
      <c r="D287" s="34"/>
      <c r="E287" s="23"/>
      <c r="F287" s="23"/>
      <c r="G287" s="51"/>
      <c r="H287" s="39"/>
      <c r="I287" s="42"/>
    </row>
    <row r="288" spans="1:12">
      <c r="A288" s="48" t="s">
        <v>27</v>
      </c>
      <c r="B288" s="32"/>
      <c r="C288" s="32"/>
      <c r="D288" s="32"/>
      <c r="E288" s="18"/>
      <c r="F288" s="18"/>
      <c r="G288" s="52"/>
      <c r="H288" s="40"/>
      <c r="I288" s="43"/>
    </row>
    <row r="290" spans="1:12">
      <c r="A290" s="45" t="str">
        <f t="shared" ref="A290" si="385">CONCATENATE(F290,$U$1)</f>
        <v>502009 = {</v>
      </c>
      <c r="B290" s="46"/>
      <c r="C290" s="46"/>
      <c r="D290" s="46"/>
      <c r="E290" s="20"/>
      <c r="F290" s="20">
        <f t="shared" ref="F290" si="386">F274+1</f>
        <v>502009</v>
      </c>
      <c r="G290" s="50"/>
      <c r="H290" s="38"/>
      <c r="I290" s="41"/>
      <c r="K290" s="19" t="str">
        <f t="shared" ref="K290" ca="1" si="387">B283</f>
        <v>2415.10.24 = {</v>
      </c>
      <c r="L290" s="21"/>
    </row>
    <row r="291" spans="1:12">
      <c r="A291" s="47"/>
      <c r="B291" s="34" t="str">
        <f t="shared" ref="B291" ca="1" si="388">CONCATENATE($U$7,OFFSET($X$2,I291,0))</f>
        <v>name = Bernardo</v>
      </c>
      <c r="C291" s="34"/>
      <c r="D291" s="34"/>
      <c r="E291" s="23"/>
      <c r="F291" s="23"/>
      <c r="G291" s="51"/>
      <c r="H291" s="39"/>
      <c r="I291" s="42">
        <v>19</v>
      </c>
      <c r="K291" s="22"/>
      <c r="L291" s="25" t="str">
        <f t="shared" ref="L291" si="389">CONCATENATE($U$6,F290,)</f>
        <v>holder = 502009</v>
      </c>
    </row>
    <row r="292" spans="1:12">
      <c r="A292" s="47"/>
      <c r="B292" s="34" t="str">
        <f t="shared" ref="B292" si="390">CONCATENATE($U$5,$R$4)</f>
        <v>dynasty = 501200</v>
      </c>
      <c r="C292" s="34"/>
      <c r="D292" s="34"/>
      <c r="E292" s="23"/>
      <c r="F292" s="23" t="s">
        <v>46</v>
      </c>
      <c r="G292" s="51">
        <f t="shared" ref="G292" ca="1" si="391">G276+G278</f>
        <v>2367</v>
      </c>
      <c r="H292" s="39">
        <f t="shared" ref="H292" ca="1" si="392">RANDBETWEEN(1,12)</f>
        <v>4</v>
      </c>
      <c r="I292" s="42">
        <f t="shared" ref="I292" ca="1" si="393">RANDBETWEEN(1,30)</f>
        <v>19</v>
      </c>
      <c r="K292" s="26" t="s">
        <v>27</v>
      </c>
      <c r="L292" s="28"/>
    </row>
    <row r="293" spans="1:12">
      <c r="A293" s="47"/>
      <c r="B293" s="34" t="str">
        <f t="shared" ref="B293" si="394">CONCATENATE($Q$2,$R$2)</f>
        <v>culture = merkkantini</v>
      </c>
      <c r="C293" s="34"/>
      <c r="D293" s="34"/>
      <c r="E293" s="23"/>
      <c r="F293" s="23" t="s">
        <v>48</v>
      </c>
      <c r="G293" s="51" t="str">
        <f t="shared" ref="G293" ca="1" si="395">CONCATENATE(G292,".",H292,".",I292)</f>
        <v>2367.4.19</v>
      </c>
      <c r="H293" s="39" t="str">
        <f t="shared" ref="H293" ca="1" si="396">IF(G292&gt;($S$11-$S$6),$Q$13,$Q$15)</f>
        <v>Approach</v>
      </c>
      <c r="I293" s="42"/>
    </row>
    <row r="294" spans="1:12">
      <c r="A294" s="47"/>
      <c r="B294" s="34" t="str">
        <f t="shared" ref="B294" si="397">CONCATENATE($Q$3,$R$3)</f>
        <v>religion = catholic</v>
      </c>
      <c r="C294" s="34"/>
      <c r="D294" s="34"/>
      <c r="E294" s="23"/>
      <c r="F294" s="23" t="s">
        <v>49</v>
      </c>
      <c r="G294" s="51">
        <f t="shared" ref="G294" ca="1" si="398">RANDBETWEEN($O$5,$O$6)</f>
        <v>38</v>
      </c>
      <c r="H294" s="39"/>
      <c r="I294" s="42"/>
    </row>
    <row r="295" spans="1:12">
      <c r="A295" s="47"/>
      <c r="B295" s="34" t="str">
        <f t="shared" ref="B295" si="399">CONCATENATE($U$2,F274)</f>
        <v>father = 502008</v>
      </c>
      <c r="C295" s="34"/>
      <c r="D295" s="34"/>
      <c r="E295" s="23"/>
      <c r="F295" s="23"/>
      <c r="G295" s="51"/>
      <c r="H295" s="39"/>
      <c r="I295" s="42"/>
    </row>
    <row r="296" spans="1:12">
      <c r="A296" s="47"/>
      <c r="B296" s="34" t="str">
        <f t="shared" ref="B296" ca="1" si="400">CONCATENATE(G293,$U$1)</f>
        <v>2367.4.19 = {</v>
      </c>
      <c r="C296" s="34"/>
      <c r="D296" s="34"/>
      <c r="E296" s="23"/>
      <c r="F296" s="23" t="s">
        <v>44</v>
      </c>
      <c r="G296" s="51">
        <f t="shared" ref="G296" ca="1" si="401">RANDBETWEEN($O$7,$O$8)+G294</f>
        <v>79</v>
      </c>
      <c r="H296" s="39"/>
      <c r="I296" s="42"/>
    </row>
    <row r="297" spans="1:12">
      <c r="A297" s="47"/>
      <c r="B297" s="34"/>
      <c r="C297" s="34" t="s">
        <v>64</v>
      </c>
      <c r="D297" s="34"/>
      <c r="E297" s="23"/>
      <c r="F297" s="23" t="s">
        <v>47</v>
      </c>
      <c r="G297" s="51">
        <f t="shared" ref="G297" ca="1" si="402">G292+G296</f>
        <v>2446</v>
      </c>
      <c r="H297" s="39">
        <f t="shared" ref="H297" ca="1" si="403">RANDBETWEEN(1,12)</f>
        <v>1</v>
      </c>
      <c r="I297" s="42">
        <f t="shared" ref="I297" ca="1" si="404">RANDBETWEEN(1,30)</f>
        <v>9</v>
      </c>
    </row>
    <row r="298" spans="1:12">
      <c r="A298" s="47"/>
      <c r="B298" s="34" t="s">
        <v>27</v>
      </c>
      <c r="C298" s="34"/>
      <c r="D298" s="34"/>
      <c r="E298" s="23"/>
      <c r="F298" s="23" t="s">
        <v>45</v>
      </c>
      <c r="G298" s="51" t="str">
        <f t="shared" ref="G298" ca="1" si="405">CONCATENATE(G297,".",H297,".",I297)</f>
        <v>2446.1.9</v>
      </c>
      <c r="H298" s="39"/>
      <c r="I298" s="42"/>
    </row>
    <row r="299" spans="1:12">
      <c r="A299" s="47"/>
      <c r="B299" s="34" t="str">
        <f t="shared" ref="B299" ca="1" si="406">CONCATENATE(G298,$U$1)</f>
        <v>2446.1.9 = {</v>
      </c>
      <c r="C299" s="34"/>
      <c r="D299" s="34"/>
      <c r="E299" s="23"/>
      <c r="F299" s="23"/>
      <c r="G299" s="51"/>
      <c r="H299" s="39"/>
      <c r="I299" s="42"/>
    </row>
    <row r="300" spans="1:12">
      <c r="A300" s="47"/>
      <c r="B300" s="34"/>
      <c r="C300" s="34" t="s">
        <v>171</v>
      </c>
      <c r="D300" s="34"/>
      <c r="E300" s="23"/>
      <c r="F300" s="23"/>
      <c r="G300" s="51"/>
      <c r="H300" s="39"/>
      <c r="I300" s="42"/>
    </row>
    <row r="301" spans="1:12">
      <c r="A301" s="47"/>
      <c r="B301" s="34"/>
      <c r="C301" s="34"/>
      <c r="D301" s="34" t="str">
        <f t="shared" ref="D301" ca="1" si="407">CONCATENATE($AA$1,OFFSET($AA$2,RANDBETWEEN(1,COUNTA($AA:$AA)-1),0))</f>
        <v>death_reason = death_suicide</v>
      </c>
      <c r="E301" s="23"/>
      <c r="F301" s="23"/>
      <c r="G301" s="51"/>
      <c r="H301" s="39"/>
      <c r="I301" s="42"/>
    </row>
    <row r="302" spans="1:12">
      <c r="A302" s="47"/>
      <c r="B302" s="34"/>
      <c r="C302" s="34" t="s">
        <v>27</v>
      </c>
      <c r="D302" s="34"/>
      <c r="E302" s="23"/>
      <c r="F302" s="39" t="str">
        <f t="shared" ref="F302" ca="1" si="408">IF(G297&lt;G281,$R$13,$Q$15)</f>
        <v>-</v>
      </c>
      <c r="G302" s="51"/>
      <c r="H302" s="39"/>
      <c r="I302" s="42"/>
    </row>
    <row r="303" spans="1:12">
      <c r="A303" s="47"/>
      <c r="B303" s="34" t="s">
        <v>27</v>
      </c>
      <c r="C303" s="34"/>
      <c r="D303" s="34"/>
      <c r="E303" s="23"/>
      <c r="F303" s="23"/>
      <c r="G303" s="51"/>
      <c r="H303" s="39"/>
      <c r="I303" s="42"/>
    </row>
    <row r="304" spans="1:12">
      <c r="A304" s="48" t="s">
        <v>27</v>
      </c>
      <c r="B304" s="32"/>
      <c r="C304" s="32"/>
      <c r="D304" s="32"/>
      <c r="E304" s="18"/>
      <c r="F304" s="18"/>
      <c r="G304" s="52"/>
      <c r="H304" s="40"/>
      <c r="I304" s="43"/>
    </row>
    <row r="306" spans="1:12">
      <c r="A306" s="45" t="str">
        <f t="shared" ref="A306" si="409">CONCATENATE(F306,$U$1)</f>
        <v>502010 = {</v>
      </c>
      <c r="B306" s="46"/>
      <c r="C306" s="46"/>
      <c r="D306" s="46"/>
      <c r="E306" s="20"/>
      <c r="F306" s="20">
        <f t="shared" ref="F306" si="410">F290+1</f>
        <v>502010</v>
      </c>
      <c r="G306" s="50"/>
      <c r="H306" s="38"/>
      <c r="I306" s="41"/>
      <c r="K306" s="19" t="str">
        <f t="shared" ref="K306" ca="1" si="411">B299</f>
        <v>2446.1.9 = {</v>
      </c>
      <c r="L306" s="21"/>
    </row>
    <row r="307" spans="1:12">
      <c r="A307" s="47"/>
      <c r="B307" s="34" t="str">
        <f t="shared" ref="B307" ca="1" si="412">CONCATENATE($U$7,OFFSET($X$2,I307,0))</f>
        <v>name = Puccio</v>
      </c>
      <c r="C307" s="34"/>
      <c r="D307" s="34"/>
      <c r="E307" s="23"/>
      <c r="F307" s="23"/>
      <c r="G307" s="51"/>
      <c r="H307" s="39"/>
      <c r="I307" s="42">
        <v>20</v>
      </c>
      <c r="K307" s="22"/>
      <c r="L307" s="25" t="str">
        <f t="shared" ref="L307" si="413">CONCATENATE($U$6,F306,)</f>
        <v>holder = 502010</v>
      </c>
    </row>
    <row r="308" spans="1:12">
      <c r="A308" s="47"/>
      <c r="B308" s="34" t="str">
        <f t="shared" ref="B308" si="414">CONCATENATE($U$5,$R$4)</f>
        <v>dynasty = 501200</v>
      </c>
      <c r="C308" s="34"/>
      <c r="D308" s="34"/>
      <c r="E308" s="23"/>
      <c r="F308" s="23" t="s">
        <v>46</v>
      </c>
      <c r="G308" s="51">
        <f t="shared" ref="G308" ca="1" si="415">G292+G294</f>
        <v>2405</v>
      </c>
      <c r="H308" s="39">
        <f t="shared" ref="H308" ca="1" si="416">RANDBETWEEN(1,12)</f>
        <v>3</v>
      </c>
      <c r="I308" s="42">
        <f t="shared" ref="I308" ca="1" si="417">RANDBETWEEN(1,30)</f>
        <v>2</v>
      </c>
      <c r="K308" s="26" t="s">
        <v>27</v>
      </c>
      <c r="L308" s="28"/>
    </row>
    <row r="309" spans="1:12">
      <c r="A309" s="47"/>
      <c r="B309" s="34" t="str">
        <f t="shared" ref="B309" si="418">CONCATENATE($Q$2,$R$2)</f>
        <v>culture = merkkantini</v>
      </c>
      <c r="C309" s="34"/>
      <c r="D309" s="34"/>
      <c r="E309" s="23"/>
      <c r="F309" s="23" t="s">
        <v>48</v>
      </c>
      <c r="G309" s="51" t="str">
        <f t="shared" ref="G309" ca="1" si="419">CONCATENATE(G308,".",H308,".",I308)</f>
        <v>2405.3.2</v>
      </c>
      <c r="H309" s="39" t="str">
        <f t="shared" ref="H309" ca="1" si="420">IF(G308&gt;($S$11-$S$6),$Q$13,$Q$15)</f>
        <v>Approach</v>
      </c>
      <c r="I309" s="42"/>
    </row>
    <row r="310" spans="1:12">
      <c r="A310" s="47"/>
      <c r="B310" s="34" t="str">
        <f t="shared" ref="B310" si="421">CONCATENATE($Q$3,$R$3)</f>
        <v>religion = catholic</v>
      </c>
      <c r="C310" s="34"/>
      <c r="D310" s="34"/>
      <c r="E310" s="23"/>
      <c r="F310" s="23" t="s">
        <v>49</v>
      </c>
      <c r="G310" s="51">
        <f t="shared" ref="G310" ca="1" si="422">RANDBETWEEN($O$5,$O$6)</f>
        <v>45</v>
      </c>
      <c r="H310" s="39"/>
      <c r="I310" s="42"/>
    </row>
    <row r="311" spans="1:12">
      <c r="A311" s="47"/>
      <c r="B311" s="34" t="str">
        <f t="shared" ref="B311" si="423">CONCATENATE($U$2,F290)</f>
        <v>father = 502009</v>
      </c>
      <c r="C311" s="34"/>
      <c r="D311" s="34"/>
      <c r="E311" s="23"/>
      <c r="F311" s="23"/>
      <c r="G311" s="51"/>
      <c r="H311" s="39"/>
      <c r="I311" s="42"/>
    </row>
    <row r="312" spans="1:12">
      <c r="A312" s="47"/>
      <c r="B312" s="34" t="str">
        <f t="shared" ref="B312" ca="1" si="424">CONCATENATE(G309,$U$1)</f>
        <v>2405.3.2 = {</v>
      </c>
      <c r="C312" s="34"/>
      <c r="D312" s="34"/>
      <c r="E312" s="23"/>
      <c r="F312" s="23" t="s">
        <v>44</v>
      </c>
      <c r="G312" s="51">
        <f t="shared" ref="G312" ca="1" si="425">RANDBETWEEN($O$7,$O$8)+G310</f>
        <v>75</v>
      </c>
      <c r="H312" s="39"/>
      <c r="I312" s="42"/>
    </row>
    <row r="313" spans="1:12">
      <c r="A313" s="47"/>
      <c r="B313" s="34"/>
      <c r="C313" s="34" t="s">
        <v>64</v>
      </c>
      <c r="D313" s="34"/>
      <c r="E313" s="23"/>
      <c r="F313" s="23" t="s">
        <v>47</v>
      </c>
      <c r="G313" s="51">
        <f t="shared" ref="G313" ca="1" si="426">G308+G312</f>
        <v>2480</v>
      </c>
      <c r="H313" s="39">
        <f t="shared" ref="H313" ca="1" si="427">RANDBETWEEN(1,12)</f>
        <v>6</v>
      </c>
      <c r="I313" s="42">
        <f t="shared" ref="I313" ca="1" si="428">RANDBETWEEN(1,30)</f>
        <v>16</v>
      </c>
    </row>
    <row r="314" spans="1:12">
      <c r="A314" s="47"/>
      <c r="B314" s="34" t="s">
        <v>27</v>
      </c>
      <c r="C314" s="34"/>
      <c r="D314" s="34"/>
      <c r="E314" s="23"/>
      <c r="F314" s="23" t="s">
        <v>45</v>
      </c>
      <c r="G314" s="51" t="str">
        <f t="shared" ref="G314" ca="1" si="429">CONCATENATE(G313,".",H313,".",I313)</f>
        <v>2480.6.16</v>
      </c>
      <c r="H314" s="39"/>
      <c r="I314" s="42"/>
    </row>
    <row r="315" spans="1:12">
      <c r="A315" s="47"/>
      <c r="B315" s="34" t="str">
        <f t="shared" ref="B315" ca="1" si="430">CONCATENATE(G314,$U$1)</f>
        <v>2480.6.16 = {</v>
      </c>
      <c r="C315" s="34"/>
      <c r="D315" s="34"/>
      <c r="E315" s="23"/>
      <c r="F315" s="23"/>
      <c r="G315" s="51"/>
      <c r="H315" s="39"/>
      <c r="I315" s="42"/>
    </row>
    <row r="316" spans="1:12">
      <c r="A316" s="47"/>
      <c r="B316" s="34"/>
      <c r="C316" s="34" t="s">
        <v>171</v>
      </c>
      <c r="D316" s="34"/>
      <c r="E316" s="23"/>
      <c r="F316" s="23"/>
      <c r="G316" s="51"/>
      <c r="H316" s="39"/>
      <c r="I316" s="42"/>
    </row>
    <row r="317" spans="1:12">
      <c r="A317" s="47"/>
      <c r="B317" s="34"/>
      <c r="C317" s="34"/>
      <c r="D317" s="34" t="str">
        <f t="shared" ref="D317" ca="1" si="431">CONCATENATE($AA$1,OFFSET($AA$2,RANDBETWEEN(1,COUNTA($AA:$AA)-1),0))</f>
        <v>death_reason = death_natural</v>
      </c>
      <c r="E317" s="23"/>
      <c r="F317" s="23"/>
      <c r="G317" s="51"/>
      <c r="H317" s="39"/>
      <c r="I317" s="42"/>
    </row>
    <row r="318" spans="1:12">
      <c r="A318" s="47"/>
      <c r="B318" s="34"/>
      <c r="C318" s="34" t="s">
        <v>27</v>
      </c>
      <c r="D318" s="34"/>
      <c r="E318" s="23"/>
      <c r="F318" s="39" t="str">
        <f t="shared" ref="F318" ca="1" si="432">IF(G313&lt;G297,$R$13,$Q$15)</f>
        <v>-</v>
      </c>
      <c r="G318" s="51"/>
      <c r="H318" s="39"/>
      <c r="I318" s="42"/>
    </row>
    <row r="319" spans="1:12">
      <c r="A319" s="47"/>
      <c r="B319" s="34" t="s">
        <v>27</v>
      </c>
      <c r="C319" s="34"/>
      <c r="D319" s="34"/>
      <c r="E319" s="23"/>
      <c r="F319" s="23"/>
      <c r="G319" s="51"/>
      <c r="H319" s="39"/>
      <c r="I319" s="42"/>
    </row>
    <row r="320" spans="1:12">
      <c r="A320" s="48" t="s">
        <v>27</v>
      </c>
      <c r="B320" s="32"/>
      <c r="C320" s="32"/>
      <c r="D320" s="32"/>
      <c r="E320" s="18"/>
      <c r="F320" s="18"/>
      <c r="G320" s="52"/>
      <c r="H320" s="40"/>
      <c r="I320" s="43"/>
    </row>
    <row r="322" spans="1:12">
      <c r="A322" s="45" t="str">
        <f t="shared" ref="A322" si="433">CONCATENATE(F322,$U$1)</f>
        <v>502011 = {</v>
      </c>
      <c r="B322" s="46"/>
      <c r="C322" s="46"/>
      <c r="D322" s="46"/>
      <c r="E322" s="20"/>
      <c r="F322" s="20">
        <f t="shared" ref="F322" si="434">F306+1</f>
        <v>502011</v>
      </c>
      <c r="G322" s="50"/>
      <c r="H322" s="38"/>
      <c r="I322" s="41"/>
      <c r="K322" s="19" t="str">
        <f t="shared" ref="K322" ca="1" si="435">B315</f>
        <v>2480.6.16 = {</v>
      </c>
      <c r="L322" s="21"/>
    </row>
    <row r="323" spans="1:12">
      <c r="A323" s="47"/>
      <c r="B323" s="34" t="str">
        <f t="shared" ref="B323" ca="1" si="436">CONCATENATE($U$7,OFFSET($X$2,I323,0))</f>
        <v>name = Niccolo</v>
      </c>
      <c r="C323" s="34"/>
      <c r="D323" s="34"/>
      <c r="E323" s="23"/>
      <c r="F323" s="23"/>
      <c r="G323" s="51"/>
      <c r="H323" s="39"/>
      <c r="I323" s="42">
        <v>21</v>
      </c>
      <c r="K323" s="22"/>
      <c r="L323" s="25" t="str">
        <f t="shared" ref="L323" si="437">CONCATENATE($U$6,F322,)</f>
        <v>holder = 502011</v>
      </c>
    </row>
    <row r="324" spans="1:12">
      <c r="A324" s="47"/>
      <c r="B324" s="34" t="str">
        <f t="shared" ref="B324" si="438">CONCATENATE($U$5,$R$4)</f>
        <v>dynasty = 501200</v>
      </c>
      <c r="C324" s="34"/>
      <c r="D324" s="34"/>
      <c r="E324" s="23"/>
      <c r="F324" s="23" t="s">
        <v>46</v>
      </c>
      <c r="G324" s="51">
        <f t="shared" ref="G324" ca="1" si="439">G308+G310</f>
        <v>2450</v>
      </c>
      <c r="H324" s="39">
        <f t="shared" ref="H324" ca="1" si="440">RANDBETWEEN(1,12)</f>
        <v>1</v>
      </c>
      <c r="I324" s="42">
        <f t="shared" ref="I324" ca="1" si="441">RANDBETWEEN(1,30)</f>
        <v>14</v>
      </c>
      <c r="K324" s="26" t="s">
        <v>27</v>
      </c>
      <c r="L324" s="28"/>
    </row>
    <row r="325" spans="1:12">
      <c r="A325" s="47"/>
      <c r="B325" s="34" t="str">
        <f t="shared" ref="B325" si="442">CONCATENATE($Q$2,$R$2)</f>
        <v>culture = merkkantini</v>
      </c>
      <c r="C325" s="34"/>
      <c r="D325" s="34"/>
      <c r="E325" s="23"/>
      <c r="F325" s="23" t="s">
        <v>48</v>
      </c>
      <c r="G325" s="51" t="str">
        <f t="shared" ref="G325" ca="1" si="443">CONCATENATE(G324,".",H324,".",I324)</f>
        <v>2450.1.14</v>
      </c>
      <c r="H325" s="39" t="str">
        <f t="shared" ref="H325" ca="1" si="444">IF(G324&gt;($S$11-$S$6),$Q$13,$Q$15)</f>
        <v>Approach</v>
      </c>
      <c r="I325" s="42"/>
    </row>
    <row r="326" spans="1:12">
      <c r="A326" s="47"/>
      <c r="B326" s="34" t="str">
        <f t="shared" ref="B326" si="445">CONCATENATE($Q$3,$R$3)</f>
        <v>religion = catholic</v>
      </c>
      <c r="C326" s="34"/>
      <c r="D326" s="34"/>
      <c r="E326" s="23"/>
      <c r="F326" s="23" t="s">
        <v>49</v>
      </c>
      <c r="G326" s="51">
        <f t="shared" ref="G326" ca="1" si="446">RANDBETWEEN($O$5,$O$6)</f>
        <v>27</v>
      </c>
      <c r="H326" s="39"/>
      <c r="I326" s="42"/>
    </row>
    <row r="327" spans="1:12">
      <c r="A327" s="47"/>
      <c r="B327" s="34" t="str">
        <f t="shared" ref="B327" si="447">CONCATENATE($U$2,F306)</f>
        <v>father = 502010</v>
      </c>
      <c r="C327" s="34"/>
      <c r="D327" s="34"/>
      <c r="E327" s="23"/>
      <c r="F327" s="23"/>
      <c r="G327" s="51"/>
      <c r="H327" s="39"/>
      <c r="I327" s="42"/>
    </row>
    <row r="328" spans="1:12">
      <c r="A328" s="47"/>
      <c r="B328" s="34" t="str">
        <f t="shared" ref="B328" ca="1" si="448">CONCATENATE(G325,$U$1)</f>
        <v>2450.1.14 = {</v>
      </c>
      <c r="C328" s="34"/>
      <c r="D328" s="34"/>
      <c r="E328" s="23"/>
      <c r="F328" s="23" t="s">
        <v>44</v>
      </c>
      <c r="G328" s="51">
        <f t="shared" ref="G328" ca="1" si="449">RANDBETWEEN($O$7,$O$8)+G326</f>
        <v>46</v>
      </c>
      <c r="H328" s="39"/>
      <c r="I328" s="42"/>
    </row>
    <row r="329" spans="1:12">
      <c r="A329" s="47"/>
      <c r="B329" s="34"/>
      <c r="C329" s="34" t="s">
        <v>64</v>
      </c>
      <c r="D329" s="34"/>
      <c r="E329" s="23"/>
      <c r="F329" s="23" t="s">
        <v>47</v>
      </c>
      <c r="G329" s="51">
        <f t="shared" ref="G329" ca="1" si="450">G324+G328</f>
        <v>2496</v>
      </c>
      <c r="H329" s="39">
        <f t="shared" ref="H329" ca="1" si="451">RANDBETWEEN(1,12)</f>
        <v>11</v>
      </c>
      <c r="I329" s="42">
        <f t="shared" ref="I329" ca="1" si="452">RANDBETWEEN(1,30)</f>
        <v>30</v>
      </c>
    </row>
    <row r="330" spans="1:12">
      <c r="A330" s="47"/>
      <c r="B330" s="34" t="s">
        <v>27</v>
      </c>
      <c r="C330" s="34"/>
      <c r="D330" s="34"/>
      <c r="E330" s="23"/>
      <c r="F330" s="23" t="s">
        <v>45</v>
      </c>
      <c r="G330" s="51" t="str">
        <f t="shared" ref="G330" ca="1" si="453">CONCATENATE(G329,".",H329,".",I329)</f>
        <v>2496.11.30</v>
      </c>
      <c r="H330" s="39"/>
      <c r="I330" s="42"/>
    </row>
    <row r="331" spans="1:12">
      <c r="A331" s="47"/>
      <c r="B331" s="34" t="str">
        <f t="shared" ref="B331" ca="1" si="454">CONCATENATE(G330,$U$1)</f>
        <v>2496.11.30 = {</v>
      </c>
      <c r="C331" s="34"/>
      <c r="D331" s="34"/>
      <c r="E331" s="23"/>
      <c r="F331" s="23"/>
      <c r="G331" s="51"/>
      <c r="H331" s="39"/>
      <c r="I331" s="42"/>
    </row>
    <row r="332" spans="1:12">
      <c r="A332" s="47"/>
      <c r="B332" s="34"/>
      <c r="C332" s="34" t="s">
        <v>171</v>
      </c>
      <c r="D332" s="34"/>
      <c r="E332" s="23"/>
      <c r="F332" s="23"/>
      <c r="G332" s="51"/>
      <c r="H332" s="39"/>
      <c r="I332" s="42"/>
    </row>
    <row r="333" spans="1:12">
      <c r="A333" s="47"/>
      <c r="B333" s="34"/>
      <c r="C333" s="34"/>
      <c r="D333" s="34" t="str">
        <f t="shared" ref="D333" ca="1" si="455">CONCATENATE($AA$1,OFFSET($AA$2,RANDBETWEEN(1,COUNTA($AA:$AA)-1),0))</f>
        <v>death_reason = death_battle</v>
      </c>
      <c r="E333" s="23"/>
      <c r="F333" s="23"/>
      <c r="G333" s="51"/>
      <c r="H333" s="39"/>
      <c r="I333" s="42"/>
    </row>
    <row r="334" spans="1:12">
      <c r="A334" s="47"/>
      <c r="B334" s="34"/>
      <c r="C334" s="34" t="s">
        <v>27</v>
      </c>
      <c r="D334" s="34"/>
      <c r="E334" s="23"/>
      <c r="F334" s="39" t="str">
        <f t="shared" ref="F334" ca="1" si="456">IF(G329&lt;G313,$R$13,$Q$15)</f>
        <v>-</v>
      </c>
      <c r="G334" s="51"/>
      <c r="H334" s="39"/>
      <c r="I334" s="42"/>
    </row>
    <row r="335" spans="1:12">
      <c r="A335" s="47"/>
      <c r="B335" s="34" t="s">
        <v>27</v>
      </c>
      <c r="C335" s="34"/>
      <c r="D335" s="34"/>
      <c r="E335" s="23"/>
      <c r="F335" s="23"/>
      <c r="G335" s="51"/>
      <c r="H335" s="39"/>
      <c r="I335" s="42"/>
    </row>
    <row r="336" spans="1:12">
      <c r="A336" s="48" t="s">
        <v>27</v>
      </c>
      <c r="B336" s="32"/>
      <c r="C336" s="32"/>
      <c r="D336" s="32"/>
      <c r="E336" s="18"/>
      <c r="F336" s="18"/>
      <c r="G336" s="52"/>
      <c r="H336" s="40"/>
      <c r="I336" s="43"/>
    </row>
  </sheetData>
  <mergeCells count="4">
    <mergeCell ref="Q11:R11"/>
    <mergeCell ref="Q213:R213"/>
    <mergeCell ref="Q10:R10"/>
    <mergeCell ref="Q267:R267"/>
  </mergeCell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B8531B3-CC93-421D-A089-57FA24B925D9}">
            <xm:f>NOT(ISERROR(SEARCH($Q$13,H1)))</xm:f>
            <xm:f>$Q$13</xm:f>
            <x14:dxf>
              <fill>
                <patternFill>
                  <bgColor theme="7"/>
                </patternFill>
              </fill>
            </x14:dxf>
          </x14:cfRule>
          <xm:sqref>H1:H10 H14:H1048576</xm:sqref>
        </x14:conditionalFormatting>
        <x14:conditionalFormatting xmlns:xm="http://schemas.microsoft.com/office/excel/2006/main">
          <x14:cfRule type="containsText" priority="4" operator="containsText" id="{747CDE4D-A499-4332-A6B8-1CF47BDB95A5}">
            <xm:f>NOT(ISERROR(SEARCH($Q$13,F30)))</xm:f>
            <xm:f>$Q$13</xm:f>
            <x14:dxf>
              <fill>
                <patternFill>
                  <bgColor theme="7"/>
                </patternFill>
              </fill>
            </x14:dxf>
          </x14:cfRule>
          <xm:sqref>F30 F46 F62 F78 F94 F110 F126 F142 F158 F174 F190 F206 F222 F238 F254 F270 F286 F302 F318 F334</xm:sqref>
        </x14:conditionalFormatting>
        <x14:conditionalFormatting xmlns:xm="http://schemas.microsoft.com/office/excel/2006/main">
          <x14:cfRule type="containsText" priority="3" operator="containsText" id="{D23E2CBD-8908-4FB3-AD7F-A444538D35F4}">
            <xm:f>NOT(ISERROR(SEARCH($R$13,F1)))</xm:f>
            <xm:f>$R$13</xm:f>
            <x14:dxf>
              <fill>
                <patternFill>
                  <bgColor theme="5"/>
                </patternFill>
              </fill>
            </x14:dxf>
          </x14:cfRule>
          <xm:sqref>F1:F10 F12:F13 F15:F1048576</xm:sqref>
        </x14:conditionalFormatting>
        <x14:conditionalFormatting xmlns:xm="http://schemas.microsoft.com/office/excel/2006/main">
          <x14:cfRule type="containsText" priority="2" operator="containsText" id="{9B01E505-6C9C-430C-99A4-8A3220B2923B}">
            <xm:f>NOT(ISERROR(SEARCH($R$13,F14)))</xm:f>
            <xm:f>$R$13</xm:f>
            <x14:dxf>
              <fill>
                <patternFill>
                  <bgColor theme="5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" operator="containsText" id="{51EAD74F-A494-48E2-94AC-1CB213F6520A}">
            <xm:f>NOT(ISERROR(SEARCH($R$13,F11)))</xm:f>
            <xm:f>$R$13</xm:f>
            <x14:dxf>
              <fill>
                <patternFill>
                  <bgColor theme="5"/>
                </patternFill>
              </fill>
            </x14:dxf>
          </x14:cfRule>
          <xm:sqref>F11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B23"/>
  <sheetViews>
    <sheetView workbookViewId="0">
      <selection activeCell="C41" sqref="C41"/>
    </sheetView>
  </sheetViews>
  <sheetFormatPr defaultRowHeight="15"/>
  <cols>
    <col min="17" max="17" width="13.5703125" customWidth="1"/>
    <col min="18" max="18" width="11.140625" customWidth="1"/>
  </cols>
  <sheetData>
    <row r="1" spans="1:28">
      <c r="A1" s="45"/>
      <c r="B1" s="46"/>
      <c r="C1" s="46"/>
      <c r="D1" s="46"/>
      <c r="E1" s="20"/>
      <c r="F1" s="20"/>
      <c r="G1" s="50"/>
      <c r="H1" s="38"/>
      <c r="I1" s="41"/>
      <c r="K1" s="19" t="str">
        <f ca="1">CONCATENATE(G4+20,".",S8,".",T8,U1)</f>
        <v>1844.. = {</v>
      </c>
      <c r="L1" s="21"/>
      <c r="Q1" t="s">
        <v>36</v>
      </c>
      <c r="R1" s="63">
        <v>501991</v>
      </c>
      <c r="U1" t="s">
        <v>39</v>
      </c>
      <c r="V1" t="s">
        <v>131</v>
      </c>
      <c r="AB1" t="s">
        <v>172</v>
      </c>
    </row>
    <row r="2" spans="1:28">
      <c r="A2" s="47" t="str">
        <f>CONCATENATE(R1,$U$1)</f>
        <v>501991 = {</v>
      </c>
      <c r="B2" s="34"/>
      <c r="C2" s="34"/>
      <c r="D2" s="34"/>
      <c r="E2" s="23"/>
      <c r="F2" s="23">
        <f>R1</f>
        <v>501991</v>
      </c>
      <c r="G2" s="51"/>
      <c r="H2" s="39"/>
      <c r="I2" s="42"/>
      <c r="K2" s="22"/>
      <c r="L2" s="25" t="str">
        <f>CONCATENATE($U$6,F2,)</f>
        <v>holder = 501991</v>
      </c>
      <c r="Q2" t="s">
        <v>35</v>
      </c>
      <c r="R2" s="63" t="s">
        <v>87</v>
      </c>
      <c r="U2" t="s">
        <v>38</v>
      </c>
    </row>
    <row r="3" spans="1:28">
      <c r="A3" s="47"/>
      <c r="B3" s="34" t="str">
        <f>CONCATENATE($U$7,$X$3)</f>
        <v>name = Smeraldo</v>
      </c>
      <c r="C3" s="34"/>
      <c r="D3" s="34"/>
      <c r="E3" s="23"/>
      <c r="F3" s="23"/>
      <c r="G3" s="51"/>
      <c r="H3" s="39"/>
      <c r="I3" s="42">
        <v>1</v>
      </c>
      <c r="K3" s="26" t="s">
        <v>27</v>
      </c>
      <c r="L3" s="28"/>
      <c r="Q3" t="s">
        <v>37</v>
      </c>
      <c r="R3" s="63" t="s">
        <v>67</v>
      </c>
      <c r="U3" t="s">
        <v>50</v>
      </c>
      <c r="W3" t="s">
        <v>132</v>
      </c>
      <c r="X3" t="str">
        <f>LEFT(W3, SEARCH(" ",W3,1)-1)</f>
        <v>Smeraldo</v>
      </c>
      <c r="AA3">
        <v>1</v>
      </c>
      <c r="AB3" t="s">
        <v>170</v>
      </c>
    </row>
    <row r="4" spans="1:28">
      <c r="A4" s="47"/>
      <c r="B4" s="34" t="str">
        <f>CONCATENATE($U$5,$R$4)</f>
        <v>dynasty = 501200</v>
      </c>
      <c r="C4" s="34"/>
      <c r="D4" s="34"/>
      <c r="E4" s="23"/>
      <c r="F4" s="23" t="s">
        <v>46</v>
      </c>
      <c r="G4" s="51">
        <f ca="1">S10+RANDBETWEEN(O5,O6)</f>
        <v>1824</v>
      </c>
      <c r="H4" s="39"/>
      <c r="I4" s="42"/>
      <c r="Q4" t="s">
        <v>34</v>
      </c>
      <c r="R4" s="63">
        <v>501200</v>
      </c>
      <c r="U4" t="s">
        <v>51</v>
      </c>
      <c r="W4" t="s">
        <v>133</v>
      </c>
      <c r="X4" t="str">
        <f t="shared" ref="X4:X14" si="0">LEFT(W4, SEARCH(" ",W4,1)-1)</f>
        <v>Bartolomeo</v>
      </c>
      <c r="AA4">
        <v>2</v>
      </c>
      <c r="AB4" t="s">
        <v>170</v>
      </c>
    </row>
    <row r="5" spans="1:28">
      <c r="A5" s="47"/>
      <c r="B5" s="34" t="str">
        <f>CONCATENATE($Q$2,$R$2)</f>
        <v>culture = merkkantini</v>
      </c>
      <c r="C5" s="34"/>
      <c r="D5" s="34"/>
      <c r="E5" s="23"/>
      <c r="F5" s="23" t="s">
        <v>48</v>
      </c>
      <c r="G5" s="51" t="str">
        <f ca="1">CONCATENATE(G4,".",H5,".",I5)</f>
        <v>1824.12.28</v>
      </c>
      <c r="H5" s="39">
        <f ca="1">RANDBETWEEN(1,12)</f>
        <v>12</v>
      </c>
      <c r="I5" s="42">
        <f ca="1">RANDBETWEEN(1,30)</f>
        <v>28</v>
      </c>
      <c r="N5" t="s">
        <v>55</v>
      </c>
      <c r="O5" s="64">
        <v>18</v>
      </c>
      <c r="U5" t="s">
        <v>58</v>
      </c>
      <c r="W5" t="s">
        <v>134</v>
      </c>
      <c r="X5" t="str">
        <f t="shared" si="0"/>
        <v>Sinibaldo</v>
      </c>
      <c r="AA5">
        <v>3</v>
      </c>
      <c r="AB5" t="s">
        <v>170</v>
      </c>
    </row>
    <row r="6" spans="1:28">
      <c r="A6" s="47"/>
      <c r="B6" s="34" t="str">
        <f>CONCATENATE($Q$3,$R$3)</f>
        <v>religion = catholic</v>
      </c>
      <c r="C6" s="34"/>
      <c r="D6" s="34"/>
      <c r="E6" s="23"/>
      <c r="F6" s="23"/>
      <c r="G6" s="51"/>
      <c r="H6" s="39"/>
      <c r="I6" s="42"/>
      <c r="N6" t="s">
        <v>56</v>
      </c>
      <c r="O6" s="64">
        <v>45</v>
      </c>
      <c r="U6" t="s">
        <v>60</v>
      </c>
      <c r="W6" t="s">
        <v>135</v>
      </c>
      <c r="X6" t="str">
        <f t="shared" si="0"/>
        <v>Bastiano</v>
      </c>
      <c r="AA6">
        <v>4</v>
      </c>
      <c r="AB6" t="s">
        <v>170</v>
      </c>
    </row>
    <row r="7" spans="1:28">
      <c r="A7" s="47"/>
      <c r="B7" s="34" t="s">
        <v>40</v>
      </c>
      <c r="C7" s="34"/>
      <c r="D7" s="34"/>
      <c r="E7" s="23"/>
      <c r="F7" s="23"/>
      <c r="G7" s="51"/>
      <c r="H7" s="39"/>
      <c r="I7" s="42"/>
      <c r="N7" t="s">
        <v>61</v>
      </c>
      <c r="O7" s="64">
        <v>10</v>
      </c>
      <c r="U7" t="s">
        <v>142</v>
      </c>
      <c r="W7" t="s">
        <v>136</v>
      </c>
      <c r="X7" t="str">
        <f t="shared" si="0"/>
        <v>Maccio</v>
      </c>
      <c r="AA7">
        <v>5</v>
      </c>
      <c r="AB7" t="s">
        <v>170</v>
      </c>
    </row>
    <row r="8" spans="1:28">
      <c r="A8" s="47"/>
      <c r="B8" s="34" t="str">
        <f ca="1">CONCATENATE(G5,$U$1)</f>
        <v>1824.12.28 = {</v>
      </c>
      <c r="C8" s="34"/>
      <c r="D8" s="34"/>
      <c r="E8" s="23"/>
      <c r="F8" s="23" t="s">
        <v>44</v>
      </c>
      <c r="G8" s="51">
        <f ca="1">RANDBETWEEN($O$7,$O$8)+G6</f>
        <v>18</v>
      </c>
      <c r="H8" s="39"/>
      <c r="I8" s="42"/>
      <c r="N8" t="s">
        <v>62</v>
      </c>
      <c r="O8" s="64">
        <v>50</v>
      </c>
      <c r="W8" t="s">
        <v>137</v>
      </c>
      <c r="X8" t="str">
        <f t="shared" si="0"/>
        <v>Tingo</v>
      </c>
      <c r="AA8">
        <v>6</v>
      </c>
      <c r="AB8" t="s">
        <v>168</v>
      </c>
    </row>
    <row r="9" spans="1:28">
      <c r="A9" s="47"/>
      <c r="B9" s="34"/>
      <c r="C9" s="34" t="s">
        <v>64</v>
      </c>
      <c r="D9" s="34"/>
      <c r="E9" s="23"/>
      <c r="F9" s="23" t="s">
        <v>47</v>
      </c>
      <c r="G9" s="51">
        <f ca="1">G4+G8</f>
        <v>1842</v>
      </c>
      <c r="H9" s="39"/>
      <c r="I9" s="42"/>
      <c r="W9" t="s">
        <v>138</v>
      </c>
      <c r="X9" t="str">
        <f t="shared" si="0"/>
        <v>Ambrogio</v>
      </c>
      <c r="AA9">
        <v>7</v>
      </c>
      <c r="AB9" t="s">
        <v>168</v>
      </c>
    </row>
    <row r="10" spans="1:28">
      <c r="A10" s="47"/>
      <c r="B10" s="34" t="s">
        <v>27</v>
      </c>
      <c r="C10" s="34"/>
      <c r="D10" s="34"/>
      <c r="E10" s="23"/>
      <c r="F10" s="23" t="s">
        <v>45</v>
      </c>
      <c r="G10" s="51" t="str">
        <f ca="1">CONCATENATE(G9,".",H10,".",I10)</f>
        <v>1842.5.12</v>
      </c>
      <c r="H10" s="39">
        <f ca="1">RANDBETWEEN(1,12)</f>
        <v>5</v>
      </c>
      <c r="I10" s="42">
        <f ca="1">RANDBETWEEN(1,30)</f>
        <v>12</v>
      </c>
      <c r="Q10" s="85" t="s">
        <v>163</v>
      </c>
      <c r="R10" s="86"/>
      <c r="S10" s="49">
        <v>1800</v>
      </c>
      <c r="T10">
        <f>S11-S10</f>
        <v>335</v>
      </c>
      <c r="W10" t="s">
        <v>139</v>
      </c>
      <c r="X10" t="str">
        <f t="shared" si="0"/>
        <v>Tomme</v>
      </c>
      <c r="AA10">
        <v>8</v>
      </c>
      <c r="AB10" t="s">
        <v>165</v>
      </c>
    </row>
    <row r="11" spans="1:28">
      <c r="A11" s="47"/>
      <c r="B11" s="34" t="str">
        <f ca="1">CONCATENATE(G10,$U$1)</f>
        <v>1842.5.12 = {</v>
      </c>
      <c r="C11" s="34"/>
      <c r="D11" s="34"/>
      <c r="E11" s="23"/>
      <c r="F11" s="23"/>
      <c r="G11" s="51"/>
      <c r="H11" s="39"/>
      <c r="I11" s="42"/>
      <c r="Q11" s="85" t="s">
        <v>164</v>
      </c>
      <c r="R11" s="86"/>
      <c r="S11" s="49">
        <v>2135</v>
      </c>
      <c r="W11" t="s">
        <v>140</v>
      </c>
      <c r="X11" t="str">
        <f t="shared" si="0"/>
        <v>Matteo</v>
      </c>
      <c r="AA11">
        <v>9</v>
      </c>
      <c r="AB11" t="s">
        <v>166</v>
      </c>
    </row>
    <row r="12" spans="1:28">
      <c r="A12" s="47"/>
      <c r="B12" s="34"/>
      <c r="C12" s="34" t="s">
        <v>171</v>
      </c>
      <c r="D12" s="34"/>
      <c r="E12" s="23"/>
      <c r="F12" s="23"/>
      <c r="G12" s="51"/>
      <c r="H12" s="39"/>
      <c r="I12" s="42"/>
      <c r="W12" t="s">
        <v>141</v>
      </c>
      <c r="X12" t="str">
        <f t="shared" si="0"/>
        <v>Agnolo</v>
      </c>
      <c r="AA12">
        <v>10</v>
      </c>
      <c r="AB12" t="s">
        <v>167</v>
      </c>
    </row>
    <row r="13" spans="1:28">
      <c r="A13" s="47"/>
      <c r="B13" s="34"/>
      <c r="C13" s="34"/>
      <c r="D13" s="34" t="str">
        <f ca="1">CONCATENATE(AB1,OFFSET(AB2,RANDBETWEEN(AA3,AA13),0))</f>
        <v>death_reason = death_battle</v>
      </c>
      <c r="E13" s="23"/>
      <c r="F13" s="23"/>
      <c r="G13" s="51"/>
      <c r="H13" s="39"/>
      <c r="I13" s="42"/>
      <c r="Q13" t="s">
        <v>53</v>
      </c>
      <c r="R13" t="s">
        <v>68</v>
      </c>
      <c r="W13" t="s">
        <v>143</v>
      </c>
      <c r="X13" t="str">
        <f t="shared" si="0"/>
        <v>Alamanno</v>
      </c>
      <c r="AA13">
        <v>11</v>
      </c>
      <c r="AB13" t="s">
        <v>169</v>
      </c>
    </row>
    <row r="14" spans="1:28">
      <c r="A14" s="47"/>
      <c r="B14" s="34"/>
      <c r="C14" s="34" t="s">
        <v>27</v>
      </c>
      <c r="D14" s="34"/>
      <c r="E14" s="23"/>
      <c r="F14" s="23"/>
      <c r="G14" s="51"/>
      <c r="H14" s="39"/>
      <c r="I14" s="42"/>
      <c r="W14" t="s">
        <v>144</v>
      </c>
      <c r="X14" t="str">
        <f t="shared" si="0"/>
        <v>Benino</v>
      </c>
    </row>
    <row r="15" spans="1:28">
      <c r="A15" s="47"/>
      <c r="B15" s="34" t="s">
        <v>27</v>
      </c>
      <c r="C15" s="34"/>
      <c r="D15" s="34"/>
      <c r="E15" s="23"/>
      <c r="F15" s="23"/>
      <c r="G15" s="51"/>
      <c r="H15" s="39"/>
      <c r="I15" s="42"/>
    </row>
    <row r="16" spans="1:28">
      <c r="A16" s="48" t="s">
        <v>27</v>
      </c>
      <c r="B16" s="32"/>
      <c r="C16" s="32"/>
      <c r="D16" s="32"/>
      <c r="E16" s="18"/>
      <c r="F16" s="18"/>
      <c r="G16" s="52"/>
      <c r="H16" s="40"/>
      <c r="I16" s="43"/>
    </row>
    <row r="20" spans="3:4">
      <c r="C20" s="80"/>
      <c r="D20" s="80"/>
    </row>
    <row r="21" spans="3:4">
      <c r="C21" s="80"/>
      <c r="D21" s="80"/>
    </row>
    <row r="22" spans="3:4">
      <c r="C22" s="80"/>
      <c r="D22" s="80"/>
    </row>
    <row r="23" spans="3:4">
      <c r="C23" s="80"/>
      <c r="D23" s="80"/>
    </row>
  </sheetData>
  <mergeCells count="2">
    <mergeCell ref="Q10:R10"/>
    <mergeCell ref="Q11:R11"/>
  </mergeCells>
  <pageMargins left="0.7" right="0.7" top="0.75" bottom="0.75" header="0.3" footer="0.3"/>
  <pageSetup orientation="portrait" horizontalDpi="4294967293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00DFCD2-F528-4ECB-8BDD-DBDDEB36403D}">
            <xm:f>NOT(ISERROR(SEARCH($Q$13,H1)))</xm:f>
            <xm:f>$Q$13</xm:f>
            <x14:dxf>
              <fill>
                <patternFill>
                  <bgColor theme="7"/>
                </patternFill>
              </fill>
            </x14:dxf>
          </x14:cfRule>
          <xm:sqref>H15:H16 H1:H4 H6:H10</xm:sqref>
        </x14:conditionalFormatting>
        <x14:conditionalFormatting xmlns:xm="http://schemas.microsoft.com/office/excel/2006/main">
          <x14:cfRule type="containsText" priority="5" operator="containsText" id="{342E057F-3313-45AF-B168-27AFAEC5A013}">
            <xm:f>NOT(ISERROR(SEARCH($R$13,F1)))</xm:f>
            <xm:f>$R$13</xm:f>
            <x14:dxf>
              <fill>
                <patternFill>
                  <bgColor theme="5"/>
                </patternFill>
              </fill>
            </x14:dxf>
          </x14:cfRule>
          <xm:sqref>F1:F10 F12:F16</xm:sqref>
        </x14:conditionalFormatting>
        <x14:conditionalFormatting xmlns:xm="http://schemas.microsoft.com/office/excel/2006/main">
          <x14:cfRule type="containsText" priority="3" operator="containsText" id="{6844BEE5-2A97-49FA-826A-315B7775A3BE}">
            <xm:f>NOT(ISERROR(SEARCH($R$13,F11)))</xm:f>
            <xm:f>$R$13</xm:f>
            <x14:dxf>
              <fill>
                <patternFill>
                  <bgColor theme="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1" operator="containsText" id="{6C0BB989-1639-4EEB-8C3A-595623B43F63}">
            <xm:f>NOT(ISERROR(SEARCH($Q$13,H5)))</xm:f>
            <xm:f>$Q$13</xm:f>
            <x14:dxf>
              <fill>
                <patternFill>
                  <bgColor theme="7"/>
                </patternFill>
              </fill>
            </x14:dxf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Provinces</vt:lpstr>
      <vt:lpstr>Other Provinces</vt:lpstr>
      <vt:lpstr>Quickmath</vt:lpstr>
      <vt:lpstr>QuickDynasty</vt:lpstr>
      <vt:lpstr>Quickdude</vt:lpstr>
      <vt:lpstr>StartingDate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2018-10-28T21:45:18Z</dcterms:modified>
</cp:coreProperties>
</file>