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ИО\1 ЛР\"/>
    </mc:Choice>
  </mc:AlternateContent>
  <bookViews>
    <workbookView xWindow="480" yWindow="105" windowWidth="27795" windowHeight="12600" activeTab="2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Лист1!$B$3:$E$3</definedName>
    <definedName name="solver_adj" localSheetId="1" hidden="1">Лист2!$B$3:$G$3</definedName>
    <definedName name="solver_adj" localSheetId="2" hidden="1">Лист3!$B$18:$C$18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Лист1!$F$6</definedName>
    <definedName name="solver_lhs1" localSheetId="1" hidden="1">Лист2!$I$6</definedName>
    <definedName name="solver_lhs1" localSheetId="2" hidden="1">Лист3!$G$17</definedName>
    <definedName name="solver_lhs2" localSheetId="0" hidden="1">Лист1!$F$7</definedName>
    <definedName name="solver_lhs2" localSheetId="1" hidden="1">Лист2!$I$7</definedName>
    <definedName name="solver_lhs2" localSheetId="2" hidden="1">Лист3!$G$18</definedName>
    <definedName name="solver_lhs3" localSheetId="0" hidden="1">Лист1!$F$8</definedName>
    <definedName name="solver_lhs3" localSheetId="1" hidden="1">Лист2!$I$8</definedName>
    <definedName name="solver_lhs3" localSheetId="2" hidden="1">Лист3!$G$19</definedName>
    <definedName name="solver_lhs4" localSheetId="2" hidden="1">Лист3!$G$20</definedName>
    <definedName name="solver_lhs5" localSheetId="2" hidden="1">Лист3!$G$21</definedName>
    <definedName name="solver_lhs6" localSheetId="2" hidden="1">Лист3!$G$22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Лист1!$G$4</definedName>
    <definedName name="solver_opt" localSheetId="1" hidden="1">Лист2!$I$4</definedName>
    <definedName name="solver_opt" localSheetId="2" hidden="1">Лист3!$B$26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1</definedName>
    <definedName name="solver_rel1" localSheetId="1" hidden="1">2</definedName>
    <definedName name="solver_rel1" localSheetId="2" hidden="1">1</definedName>
    <definedName name="solver_rel2" localSheetId="0" hidden="1">1</definedName>
    <definedName name="solver_rel2" localSheetId="1" hidden="1">2</definedName>
    <definedName name="solver_rel2" localSheetId="2" hidden="1">1</definedName>
    <definedName name="solver_rel3" localSheetId="0" hidden="1">1</definedName>
    <definedName name="solver_rel3" localSheetId="1" hidden="1">2</definedName>
    <definedName name="solver_rel3" localSheetId="2" hidden="1">1</definedName>
    <definedName name="solver_rel4" localSheetId="2" hidden="1">1</definedName>
    <definedName name="solver_rel5" localSheetId="2" hidden="1">3</definedName>
    <definedName name="solver_rel6" localSheetId="2" hidden="1">3</definedName>
    <definedName name="solver_rhs1" localSheetId="0" hidden="1">Лист1!$H$6</definedName>
    <definedName name="solver_rhs1" localSheetId="1" hidden="1">Лист2!$K$6</definedName>
    <definedName name="solver_rhs1" localSheetId="2" hidden="1">Лист3!$I$17</definedName>
    <definedName name="solver_rhs2" localSheetId="0" hidden="1">Лист1!$H$7</definedName>
    <definedName name="solver_rhs2" localSheetId="1" hidden="1">Лист2!$K$7</definedName>
    <definedName name="solver_rhs2" localSheetId="2" hidden="1">Лист3!$I$18</definedName>
    <definedName name="solver_rhs3" localSheetId="0" hidden="1">Лист1!$H$8</definedName>
    <definedName name="solver_rhs3" localSheetId="1" hidden="1">Лист2!$K$8</definedName>
    <definedName name="solver_rhs3" localSheetId="2" hidden="1">Лист3!$I$19</definedName>
    <definedName name="solver_rhs4" localSheetId="2" hidden="1">Лист3!$I$20</definedName>
    <definedName name="solver_rhs5" localSheetId="2" hidden="1">Лист3!$I$21</definedName>
    <definedName name="solver_rhs6" localSheetId="2" hidden="1">Лист3!$I$22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G21" i="3" l="1"/>
  <c r="G22" i="3"/>
  <c r="G20" i="3"/>
  <c r="G19" i="3"/>
  <c r="G18" i="3"/>
  <c r="G17" i="3"/>
  <c r="F6" i="3"/>
  <c r="B26" i="3" l="1"/>
  <c r="F4" i="3"/>
  <c r="C21" i="3"/>
  <c r="C4" i="3"/>
  <c r="B21" i="3"/>
  <c r="B4" i="3"/>
  <c r="M4" i="3" l="1"/>
  <c r="L4" i="3"/>
  <c r="M3" i="3"/>
  <c r="L3" i="3"/>
  <c r="M2" i="3"/>
  <c r="L2" i="3"/>
  <c r="F9" i="3" l="1"/>
  <c r="F8" i="3"/>
  <c r="F7" i="3"/>
  <c r="F10" i="3"/>
  <c r="F11" i="3"/>
  <c r="I6" i="2"/>
  <c r="I4" i="2"/>
  <c r="I8" i="2" l="1"/>
  <c r="I7" i="2"/>
  <c r="F6" i="1"/>
  <c r="F7" i="1"/>
  <c r="F8" i="1"/>
  <c r="G4" i="1"/>
</calcChain>
</file>

<file path=xl/sharedStrings.xml><?xml version="1.0" encoding="utf-8"?>
<sst xmlns="http://schemas.openxmlformats.org/spreadsheetml/2006/main" count="59" uniqueCount="27">
  <si>
    <t>x1</t>
  </si>
  <si>
    <t>x2</t>
  </si>
  <si>
    <t>x3</t>
  </si>
  <si>
    <t>x4</t>
  </si>
  <si>
    <t>левая часть</t>
  </si>
  <si>
    <t>знак</t>
  </si>
  <si>
    <t>правая часть</t>
  </si>
  <si>
    <t>цф</t>
  </si>
  <si>
    <t>&lt;=</t>
  </si>
  <si>
    <t>x5</t>
  </si>
  <si>
    <t>x6</t>
  </si>
  <si>
    <t>правая</t>
  </si>
  <si>
    <t>левая</t>
  </si>
  <si>
    <t>=</t>
  </si>
  <si>
    <t>ЦФ</t>
  </si>
  <si>
    <t>&gt;=</t>
  </si>
  <si>
    <t>1 линия</t>
  </si>
  <si>
    <t>2 линия</t>
  </si>
  <si>
    <t>3 линия</t>
  </si>
  <si>
    <t>4 линия</t>
  </si>
  <si>
    <t>a1</t>
  </si>
  <si>
    <t>a2</t>
  </si>
  <si>
    <t>5*x1+8*x2</t>
  </si>
  <si>
    <t>4*x1+6*x2</t>
  </si>
  <si>
    <t>3*x1+x2</t>
  </si>
  <si>
    <t>Условия</t>
  </si>
  <si>
    <t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</si>
</sst>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5" borderId="7" xfId="0" applyFill="1" applyBorder="1"/>
    <xf numFmtId="0" fontId="0" fillId="5" borderId="0" xfId="0" applyFill="1"/>
    <xf numFmtId="0" fontId="0" fillId="6" borderId="4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5*x1+8*x2&lt;=88</c:v>
          </c:tx>
          <c:marker>
            <c:symbol val="none"/>
          </c:marker>
          <c:xVal>
            <c:numRef>
              <c:f>Лист3!$P$3:$Q$3</c:f>
              <c:numCache>
                <c:formatCode>General</c:formatCode>
                <c:ptCount val="2"/>
                <c:pt idx="0">
                  <c:v>17.600000000000001</c:v>
                </c:pt>
                <c:pt idx="1">
                  <c:v>0</c:v>
                </c:pt>
              </c:numCache>
            </c:numRef>
          </c:xVal>
          <c:yVal>
            <c:numRef>
              <c:f>Лист3!$P$2:$Q$2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yVal>
          <c:smooth val="1"/>
        </c:ser>
        <c:ser>
          <c:idx val="1"/>
          <c:order val="1"/>
          <c:tx>
            <c:v>4*x1+6*x1&lt;=72</c:v>
          </c:tx>
          <c:marker>
            <c:symbol val="none"/>
          </c:marker>
          <c:xVal>
            <c:numRef>
              <c:f>Лист3!$P$5:$Q$5</c:f>
              <c:numCache>
                <c:formatCode>General</c:formatCode>
                <c:ptCount val="2"/>
                <c:pt idx="0">
                  <c:v>18</c:v>
                </c:pt>
                <c:pt idx="1">
                  <c:v>0</c:v>
                </c:pt>
              </c:numCache>
            </c:numRef>
          </c:xVal>
          <c:yVal>
            <c:numRef>
              <c:f>Лист3!$P$4:$Q$4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1"/>
        </c:ser>
        <c:ser>
          <c:idx val="2"/>
          <c:order val="2"/>
          <c:tx>
            <c:v>3*x1+x2&lt;=30</c:v>
          </c:tx>
          <c:marker>
            <c:symbol val="none"/>
          </c:marker>
          <c:xVal>
            <c:numRef>
              <c:f>Лист3!$P$7:$Q$7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Лист3!$P$6:$Q$6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</c:ser>
        <c:ser>
          <c:idx val="3"/>
          <c:order val="3"/>
          <c:tx>
            <c:v>x2&gt;=6</c:v>
          </c:tx>
          <c:marker>
            <c:symbol val="none"/>
          </c:marker>
          <c:xVal>
            <c:numRef>
              <c:f>Лист3!$P$9:$Q$9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Лист3!$P$8:$Q$8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1"/>
        </c:ser>
        <c:ser>
          <c:idx val="4"/>
          <c:order val="4"/>
          <c:tx>
            <c:v>Перпендикуляр</c:v>
          </c:tx>
          <c:marker>
            <c:symbol val="none"/>
          </c:marker>
          <c:xVal>
            <c:numRef>
              <c:f>Лист3!$P$11:$Q$11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xVal>
          <c:yVal>
            <c:numRef>
              <c:f>Лист3!$P$10:$Q$10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251968"/>
        <c:axId val="1573254688"/>
      </c:scatterChart>
      <c:valAx>
        <c:axId val="1573251968"/>
        <c:scaling>
          <c:orientation val="minMax"/>
          <c:max val="2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73254688"/>
        <c:crosses val="autoZero"/>
        <c:crossBetween val="midCat"/>
        <c:majorUnit val="1"/>
        <c:minorUnit val="1"/>
      </c:valAx>
      <c:valAx>
        <c:axId val="1573254688"/>
        <c:scaling>
          <c:orientation val="minMax"/>
          <c:max val="3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251968"/>
        <c:crosses val="autoZero"/>
        <c:crossBetween val="midCat"/>
        <c:majorUnit val="1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12</xdr:row>
      <xdr:rowOff>161924</xdr:rowOff>
    </xdr:from>
    <xdr:to>
      <xdr:col>22</xdr:col>
      <xdr:colOff>523875</xdr:colOff>
      <xdr:row>39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F32" sqref="F32"/>
    </sheetView>
  </sheetViews>
  <sheetFormatPr defaultRowHeight="15" x14ac:dyDescent="0.25"/>
  <cols>
    <col min="6" max="6" width="13.42578125" customWidth="1"/>
    <col min="8" max="8" width="14.28515625" customWidth="1"/>
  </cols>
  <sheetData>
    <row r="2" spans="2:8" ht="15.75" thickBot="1" x14ac:dyDescent="0.3">
      <c r="B2" t="s">
        <v>0</v>
      </c>
      <c r="C2" t="s">
        <v>1</v>
      </c>
      <c r="D2" t="s">
        <v>2</v>
      </c>
      <c r="E2" t="s">
        <v>3</v>
      </c>
    </row>
    <row r="3" spans="2:8" ht="15.75" thickBot="1" x14ac:dyDescent="0.3">
      <c r="B3" s="4">
        <v>0</v>
      </c>
      <c r="C3" s="5">
        <v>30</v>
      </c>
      <c r="D3" s="5">
        <v>10</v>
      </c>
      <c r="E3" s="6">
        <v>0</v>
      </c>
      <c r="G3" t="s">
        <v>7</v>
      </c>
    </row>
    <row r="4" spans="2:8" ht="15.75" thickBot="1" x14ac:dyDescent="0.3">
      <c r="B4" s="2">
        <v>3</v>
      </c>
      <c r="C4" s="2">
        <v>4</v>
      </c>
      <c r="D4" s="2">
        <v>3</v>
      </c>
      <c r="E4" s="2">
        <v>1</v>
      </c>
      <c r="G4" s="7">
        <f>SUMPRODUCT(B3:E3,B4:E4)</f>
        <v>150</v>
      </c>
    </row>
    <row r="5" spans="2:8" ht="15.75" thickBot="1" x14ac:dyDescent="0.3">
      <c r="F5" t="s">
        <v>4</v>
      </c>
      <c r="G5" t="s">
        <v>5</v>
      </c>
      <c r="H5" t="s">
        <v>6</v>
      </c>
    </row>
    <row r="6" spans="2:8" ht="15.75" thickBot="1" x14ac:dyDescent="0.3">
      <c r="B6" s="2">
        <v>7</v>
      </c>
      <c r="C6" s="2">
        <v>2</v>
      </c>
      <c r="D6" s="2">
        <v>2</v>
      </c>
      <c r="E6" s="2">
        <v>6</v>
      </c>
      <c r="F6" s="7">
        <f>SUMPRODUCT(B3:E3,B6:E6)</f>
        <v>80</v>
      </c>
      <c r="G6" t="s">
        <v>8</v>
      </c>
      <c r="H6" s="2">
        <v>80</v>
      </c>
    </row>
    <row r="7" spans="2:8" ht="15.75" thickBot="1" x14ac:dyDescent="0.3">
      <c r="B7" s="2">
        <v>5</v>
      </c>
      <c r="C7" s="1">
        <v>8</v>
      </c>
      <c r="D7" s="1">
        <v>4</v>
      </c>
      <c r="E7" s="1">
        <v>3</v>
      </c>
      <c r="F7" s="7">
        <f>SUMPRODUCT(B3:E3,B7:E7)</f>
        <v>280</v>
      </c>
      <c r="G7" t="s">
        <v>8</v>
      </c>
      <c r="H7" s="3">
        <v>480</v>
      </c>
    </row>
    <row r="8" spans="2:8" ht="15.75" thickBot="1" x14ac:dyDescent="0.3">
      <c r="B8" s="2">
        <v>2</v>
      </c>
      <c r="C8" s="1">
        <v>4</v>
      </c>
      <c r="D8" s="1">
        <v>1</v>
      </c>
      <c r="E8" s="1">
        <v>8</v>
      </c>
      <c r="F8" s="7">
        <f>SUMPRODUCT(B3:E3,B8:E8)</f>
        <v>130</v>
      </c>
      <c r="G8" t="s">
        <v>8</v>
      </c>
      <c r="H8" s="3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"/>
  <sheetViews>
    <sheetView workbookViewId="0">
      <selection activeCell="I7" sqref="I7"/>
    </sheetView>
  </sheetViews>
  <sheetFormatPr defaultRowHeight="15" x14ac:dyDescent="0.25"/>
  <sheetData>
    <row r="2" spans="2:14" ht="15.75" thickBot="1" x14ac:dyDescent="0.3">
      <c r="B2" t="s">
        <v>0</v>
      </c>
      <c r="C2" t="s">
        <v>1</v>
      </c>
      <c r="D2" t="s">
        <v>2</v>
      </c>
      <c r="E2" t="s">
        <v>3</v>
      </c>
      <c r="F2" t="s">
        <v>9</v>
      </c>
      <c r="G2" t="s">
        <v>10</v>
      </c>
    </row>
    <row r="3" spans="2:14" ht="15.75" thickBot="1" x14ac:dyDescent="0.3">
      <c r="B3" s="4">
        <v>0</v>
      </c>
      <c r="C3" s="5">
        <v>0</v>
      </c>
      <c r="D3" s="5">
        <v>25</v>
      </c>
      <c r="E3" s="5">
        <v>0</v>
      </c>
      <c r="F3" s="5">
        <v>100</v>
      </c>
      <c r="G3" s="6">
        <v>138</v>
      </c>
      <c r="I3" t="s">
        <v>7</v>
      </c>
    </row>
    <row r="4" spans="2:14" ht="15.75" thickBot="1" x14ac:dyDescent="0.3">
      <c r="B4" s="2">
        <v>0.3</v>
      </c>
      <c r="C4" s="2">
        <v>0.3</v>
      </c>
      <c r="D4" s="2">
        <v>0</v>
      </c>
      <c r="E4" s="2">
        <v>0</v>
      </c>
      <c r="F4" s="2">
        <v>0.1</v>
      </c>
      <c r="G4" s="3">
        <v>0</v>
      </c>
      <c r="I4" s="7">
        <f>SUMPRODUCT(B3:G3,B4:G4)</f>
        <v>10</v>
      </c>
    </row>
    <row r="5" spans="2:14" ht="15.75" thickBot="1" x14ac:dyDescent="0.3">
      <c r="I5" t="s">
        <v>12</v>
      </c>
      <c r="J5" t="s">
        <v>5</v>
      </c>
      <c r="K5" t="s">
        <v>11</v>
      </c>
    </row>
    <row r="6" spans="2:14" x14ac:dyDescent="0.25">
      <c r="B6" s="2">
        <v>0</v>
      </c>
      <c r="C6" s="2">
        <v>2</v>
      </c>
      <c r="D6" s="2">
        <v>2</v>
      </c>
      <c r="E6" s="2">
        <v>4</v>
      </c>
      <c r="F6" s="2">
        <v>1</v>
      </c>
      <c r="G6" s="2">
        <v>0</v>
      </c>
      <c r="I6" s="9">
        <f>SUMPRODUCT(B3:G3,B6:G6)</f>
        <v>150</v>
      </c>
      <c r="J6" t="s">
        <v>13</v>
      </c>
      <c r="K6">
        <v>150</v>
      </c>
      <c r="L6" s="8"/>
      <c r="M6" s="8"/>
      <c r="N6" s="8"/>
    </row>
    <row r="7" spans="2:14" x14ac:dyDescent="0.25">
      <c r="B7" s="2">
        <v>1</v>
      </c>
      <c r="C7" s="1">
        <v>1</v>
      </c>
      <c r="D7" s="1">
        <v>0</v>
      </c>
      <c r="E7" s="1">
        <v>0</v>
      </c>
      <c r="F7" s="1">
        <v>2</v>
      </c>
      <c r="G7" s="1">
        <v>0</v>
      </c>
      <c r="I7" s="10">
        <f>SUMPRODUCT(B3:G3,B7:G7)</f>
        <v>200</v>
      </c>
      <c r="J7" t="s">
        <v>13</v>
      </c>
      <c r="K7">
        <v>200</v>
      </c>
      <c r="L7" s="8"/>
      <c r="M7" s="8"/>
      <c r="N7" s="8"/>
    </row>
    <row r="8" spans="2:14" ht="15.75" thickBot="1" x14ac:dyDescent="0.3">
      <c r="B8" s="2">
        <v>1</v>
      </c>
      <c r="C8" s="1">
        <v>0</v>
      </c>
      <c r="D8" s="1">
        <v>1</v>
      </c>
      <c r="E8" s="1">
        <v>0</v>
      </c>
      <c r="F8" s="1">
        <v>0</v>
      </c>
      <c r="G8" s="1">
        <v>2</v>
      </c>
      <c r="I8" s="11">
        <f>SUMPRODUCT(B3:G3,B8:G8)</f>
        <v>301</v>
      </c>
      <c r="J8" t="s">
        <v>13</v>
      </c>
      <c r="K8">
        <v>301</v>
      </c>
      <c r="L8" s="8"/>
      <c r="M8" s="8"/>
      <c r="N8" s="8"/>
    </row>
    <row r="9" spans="2:14" x14ac:dyDescent="0.25">
      <c r="L9" s="8"/>
      <c r="M9" s="8"/>
      <c r="N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tabSelected="1" workbookViewId="0">
      <selection activeCell="J29" sqref="J29"/>
    </sheetView>
  </sheetViews>
  <sheetFormatPr defaultRowHeight="15" x14ac:dyDescent="0.25"/>
  <cols>
    <col min="5" max="5" width="7.140625" customWidth="1"/>
    <col min="6" max="6" width="10.42578125" customWidth="1"/>
  </cols>
  <sheetData>
    <row r="1" spans="2:17" ht="15.75" thickBot="1" x14ac:dyDescent="0.3"/>
    <row r="2" spans="2:17" ht="15.75" thickBot="1" x14ac:dyDescent="0.3">
      <c r="B2" s="17" t="s">
        <v>0</v>
      </c>
      <c r="C2" s="17" t="s">
        <v>1</v>
      </c>
      <c r="K2">
        <v>88</v>
      </c>
      <c r="L2">
        <f>K2/5</f>
        <v>17.600000000000001</v>
      </c>
      <c r="M2">
        <f>K2/8</f>
        <v>11</v>
      </c>
      <c r="O2" t="s">
        <v>16</v>
      </c>
      <c r="P2">
        <v>0</v>
      </c>
      <c r="Q2">
        <v>11</v>
      </c>
    </row>
    <row r="3" spans="2:17" ht="15.75" thickBot="1" x14ac:dyDescent="0.3">
      <c r="B3" s="13">
        <v>8</v>
      </c>
      <c r="C3" s="13">
        <v>6</v>
      </c>
      <c r="F3" t="s">
        <v>14</v>
      </c>
      <c r="H3" t="s">
        <v>14</v>
      </c>
      <c r="K3">
        <v>72</v>
      </c>
      <c r="L3">
        <f>K3/4</f>
        <v>18</v>
      </c>
      <c r="M3">
        <f>K3/6</f>
        <v>12</v>
      </c>
      <c r="P3">
        <v>17.600000000000001</v>
      </c>
      <c r="Q3">
        <v>0</v>
      </c>
    </row>
    <row r="4" spans="2:17" ht="15.75" thickBot="1" x14ac:dyDescent="0.3">
      <c r="B4" s="16">
        <f>5*58+4*40+3*32</f>
        <v>546</v>
      </c>
      <c r="C4" s="15">
        <f>8*58+6*40+32</f>
        <v>736</v>
      </c>
      <c r="F4" s="14">
        <f>SUMPRODUCT(B3:C3,B4:C4)</f>
        <v>8784</v>
      </c>
      <c r="K4">
        <v>30</v>
      </c>
      <c r="L4">
        <f>K4/3</f>
        <v>10</v>
      </c>
      <c r="M4">
        <f>K4/1</f>
        <v>30</v>
      </c>
      <c r="O4" t="s">
        <v>17</v>
      </c>
      <c r="P4">
        <v>0</v>
      </c>
      <c r="Q4">
        <v>12</v>
      </c>
    </row>
    <row r="5" spans="2:17" x14ac:dyDescent="0.25">
      <c r="P5">
        <v>18</v>
      </c>
      <c r="Q5">
        <v>0</v>
      </c>
    </row>
    <row r="6" spans="2:17" x14ac:dyDescent="0.25">
      <c r="B6" s="12"/>
      <c r="C6" s="12"/>
      <c r="D6" s="12"/>
      <c r="F6" s="14">
        <f>5*B3+8*C3</f>
        <v>88</v>
      </c>
      <c r="G6" t="s">
        <v>8</v>
      </c>
      <c r="H6">
        <v>88</v>
      </c>
      <c r="O6" t="s">
        <v>18</v>
      </c>
      <c r="P6">
        <v>0</v>
      </c>
      <c r="Q6">
        <v>30</v>
      </c>
    </row>
    <row r="7" spans="2:17" x14ac:dyDescent="0.25">
      <c r="B7" s="12"/>
      <c r="C7" s="12"/>
      <c r="D7" s="12"/>
      <c r="F7" s="14">
        <f>4*B3+6*C3</f>
        <v>68</v>
      </c>
      <c r="G7" t="s">
        <v>8</v>
      </c>
      <c r="H7">
        <v>72</v>
      </c>
      <c r="P7">
        <v>10</v>
      </c>
      <c r="Q7">
        <v>0</v>
      </c>
    </row>
    <row r="8" spans="2:17" x14ac:dyDescent="0.25">
      <c r="B8" s="12"/>
      <c r="C8" s="12"/>
      <c r="D8" s="12"/>
      <c r="F8" s="14">
        <f>3*B3+C3</f>
        <v>30</v>
      </c>
      <c r="G8" t="s">
        <v>8</v>
      </c>
      <c r="H8">
        <v>30</v>
      </c>
      <c r="O8" t="s">
        <v>19</v>
      </c>
      <c r="P8">
        <v>6</v>
      </c>
      <c r="Q8">
        <v>6</v>
      </c>
    </row>
    <row r="9" spans="2:17" x14ac:dyDescent="0.25">
      <c r="B9" s="12"/>
      <c r="C9" s="12"/>
      <c r="D9" s="12"/>
      <c r="E9" t="s">
        <v>1</v>
      </c>
      <c r="F9" s="14">
        <f>C3</f>
        <v>6</v>
      </c>
      <c r="G9" t="s">
        <v>8</v>
      </c>
      <c r="H9">
        <v>6</v>
      </c>
      <c r="P9">
        <v>0</v>
      </c>
      <c r="Q9">
        <v>20</v>
      </c>
    </row>
    <row r="10" spans="2:17" x14ac:dyDescent="0.25">
      <c r="B10" s="12"/>
      <c r="C10" s="12"/>
      <c r="D10" s="12"/>
      <c r="E10" t="s">
        <v>0</v>
      </c>
      <c r="F10" s="14">
        <f>B3</f>
        <v>8</v>
      </c>
      <c r="G10" t="s">
        <v>15</v>
      </c>
      <c r="H10">
        <v>0</v>
      </c>
      <c r="O10">
        <v>5</v>
      </c>
      <c r="P10">
        <v>0</v>
      </c>
      <c r="Q10">
        <v>24</v>
      </c>
    </row>
    <row r="11" spans="2:17" x14ac:dyDescent="0.25">
      <c r="B11" s="12"/>
      <c r="C11" s="12"/>
      <c r="D11" s="12"/>
      <c r="E11" t="s">
        <v>1</v>
      </c>
      <c r="F11" s="14">
        <f>C3</f>
        <v>6</v>
      </c>
      <c r="G11" t="s">
        <v>15</v>
      </c>
      <c r="H11">
        <v>0</v>
      </c>
      <c r="P11">
        <v>0</v>
      </c>
      <c r="Q11">
        <v>32</v>
      </c>
    </row>
    <row r="12" spans="2:17" x14ac:dyDescent="0.25">
      <c r="B12" s="12"/>
      <c r="C12" s="12"/>
      <c r="D12" s="12"/>
    </row>
    <row r="13" spans="2:17" x14ac:dyDescent="0.25">
      <c r="B13" s="12"/>
      <c r="C13" s="12"/>
      <c r="D13" s="12"/>
    </row>
    <row r="14" spans="2:17" x14ac:dyDescent="0.25">
      <c r="B14" s="12"/>
      <c r="C14" s="12"/>
      <c r="D14" s="12"/>
    </row>
    <row r="15" spans="2:17" ht="15.75" thickBot="1" x14ac:dyDescent="0.3"/>
    <row r="16" spans="2:17" ht="15.75" thickBot="1" x14ac:dyDescent="0.3">
      <c r="F16" s="33" t="s">
        <v>25</v>
      </c>
      <c r="G16" s="34"/>
      <c r="H16" s="34"/>
      <c r="I16" s="35"/>
    </row>
    <row r="17" spans="2:9" ht="15.75" thickBot="1" x14ac:dyDescent="0.3">
      <c r="B17" s="21" t="s">
        <v>0</v>
      </c>
      <c r="C17" s="22" t="s">
        <v>1</v>
      </c>
      <c r="F17" s="18" t="s">
        <v>22</v>
      </c>
      <c r="G17" s="30">
        <f>5*B18+8*C18</f>
        <v>88</v>
      </c>
      <c r="H17" s="25" t="s">
        <v>8</v>
      </c>
      <c r="I17" s="19">
        <v>88</v>
      </c>
    </row>
    <row r="18" spans="2:9" ht="15.75" thickBot="1" x14ac:dyDescent="0.3">
      <c r="B18" s="13">
        <v>8</v>
      </c>
      <c r="C18" s="38">
        <v>6</v>
      </c>
      <c r="F18" s="23" t="s">
        <v>23</v>
      </c>
      <c r="G18" s="31">
        <f>B18*4+C18*6</f>
        <v>68</v>
      </c>
      <c r="H18" s="26" t="s">
        <v>8</v>
      </c>
      <c r="I18" s="28">
        <v>72</v>
      </c>
    </row>
    <row r="19" spans="2:9" ht="15.75" thickBot="1" x14ac:dyDescent="0.3">
      <c r="F19" s="23" t="s">
        <v>24</v>
      </c>
      <c r="G19" s="31">
        <f>3*B18+C18</f>
        <v>30</v>
      </c>
      <c r="H19" s="26" t="s">
        <v>8</v>
      </c>
      <c r="I19" s="28">
        <v>30</v>
      </c>
    </row>
    <row r="20" spans="2:9" ht="15.75" thickBot="1" x14ac:dyDescent="0.3">
      <c r="B20" s="21" t="s">
        <v>20</v>
      </c>
      <c r="C20" s="22" t="s">
        <v>21</v>
      </c>
      <c r="F20" s="23" t="s">
        <v>1</v>
      </c>
      <c r="G20" s="31">
        <f>C18</f>
        <v>6</v>
      </c>
      <c r="H20" s="26" t="s">
        <v>8</v>
      </c>
      <c r="I20" s="28">
        <v>6</v>
      </c>
    </row>
    <row r="21" spans="2:9" ht="15.75" thickBot="1" x14ac:dyDescent="0.3">
      <c r="B21" s="11">
        <f>5*58+4*40+3*32</f>
        <v>546</v>
      </c>
      <c r="C21" s="20">
        <f>8*58+6*40+32</f>
        <v>736</v>
      </c>
      <c r="F21" s="23" t="s">
        <v>0</v>
      </c>
      <c r="G21" s="31">
        <f>B18</f>
        <v>8</v>
      </c>
      <c r="H21" s="26" t="s">
        <v>15</v>
      </c>
      <c r="I21" s="28">
        <v>0</v>
      </c>
    </row>
    <row r="22" spans="2:9" ht="15.75" thickBot="1" x14ac:dyDescent="0.3">
      <c r="F22" s="24" t="s">
        <v>1</v>
      </c>
      <c r="G22" s="32">
        <f>C18</f>
        <v>6</v>
      </c>
      <c r="H22" s="27" t="s">
        <v>15</v>
      </c>
      <c r="I22" s="29">
        <v>0</v>
      </c>
    </row>
    <row r="24" spans="2:9" ht="15.75" thickBot="1" x14ac:dyDescent="0.3"/>
    <row r="25" spans="2:9" ht="15.75" thickBot="1" x14ac:dyDescent="0.3">
      <c r="B25" s="33" t="s">
        <v>26</v>
      </c>
      <c r="C25" s="35"/>
    </row>
    <row r="26" spans="2:9" ht="15.75" thickBot="1" x14ac:dyDescent="0.3">
      <c r="B26" s="36">
        <f>SUMPRODUCT(B18:C18,B21:C21)</f>
        <v>8784</v>
      </c>
      <c r="C26" s="37"/>
    </row>
  </sheetData>
  <mergeCells count="3">
    <mergeCell ref="F16:I16"/>
    <mergeCell ref="B26:C26"/>
    <mergeCell ref="B25:C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Admin</cp:lastModifiedBy>
  <dcterms:created xsi:type="dcterms:W3CDTF">2022-02-18T06:10:47Z</dcterms:created>
  <dcterms:modified xsi:type="dcterms:W3CDTF">2022-05-04T14:29:10Z</dcterms:modified>
</cp:coreProperties>
</file>