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Вычмат\3 лаба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" i="1" l="1"/>
  <c r="AG4" i="1"/>
  <c r="AG3" i="1"/>
  <c r="AG5" i="1"/>
  <c r="D57" i="1" l="1"/>
  <c r="B56" i="1"/>
  <c r="D56" i="1"/>
  <c r="B57" i="1"/>
  <c r="D51" i="1"/>
  <c r="C52" i="1"/>
  <c r="C51" i="1"/>
  <c r="B52" i="1"/>
  <c r="B53" i="1"/>
  <c r="B51" i="1"/>
  <c r="D44" i="1"/>
  <c r="D41" i="1"/>
  <c r="J39" i="1"/>
  <c r="H39" i="1"/>
  <c r="F39" i="1"/>
  <c r="D39" i="1"/>
  <c r="J38" i="1"/>
  <c r="I38" i="1"/>
  <c r="J35" i="1"/>
  <c r="J36" i="1"/>
  <c r="J34" i="1"/>
  <c r="I35" i="1"/>
  <c r="I36" i="1"/>
  <c r="I34" i="1"/>
  <c r="H38" i="1"/>
  <c r="H35" i="1"/>
  <c r="H37" i="1"/>
  <c r="H34" i="1"/>
  <c r="G38" i="1"/>
  <c r="G35" i="1"/>
  <c r="G37" i="1"/>
  <c r="G34" i="1"/>
  <c r="C35" i="1"/>
  <c r="F38" i="1"/>
  <c r="E38" i="1"/>
  <c r="E34" i="1"/>
  <c r="F36" i="1"/>
  <c r="F37" i="1"/>
  <c r="F34" i="1"/>
  <c r="E37" i="1"/>
  <c r="E36" i="1"/>
  <c r="D35" i="1"/>
  <c r="D38" i="1"/>
  <c r="D36" i="1"/>
  <c r="D37" i="1"/>
  <c r="C38" i="1"/>
  <c r="C36" i="1"/>
  <c r="C37" i="1"/>
  <c r="R3" i="1" l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P4" i="1"/>
  <c r="P3" i="1"/>
  <c r="P2" i="1"/>
  <c r="E9" i="1"/>
  <c r="D9" i="1"/>
  <c r="I13" i="1" s="1"/>
  <c r="C9" i="1"/>
  <c r="E7" i="1"/>
  <c r="C19" i="1" s="1"/>
  <c r="C7" i="1"/>
  <c r="A15" i="1" s="1"/>
  <c r="I14" i="1"/>
  <c r="I12" i="1"/>
  <c r="H14" i="1"/>
  <c r="D7" i="1"/>
  <c r="D13" i="1" s="1"/>
  <c r="C14" i="1" l="1"/>
  <c r="E14" i="1"/>
  <c r="D16" i="1"/>
  <c r="G13" i="1"/>
  <c r="A17" i="1"/>
  <c r="A12" i="1"/>
  <c r="B13" i="1"/>
  <c r="B16" i="1"/>
  <c r="B18" i="1"/>
  <c r="F12" i="1"/>
  <c r="A21" i="1" l="1" a="1"/>
  <c r="A21" i="1" l="1"/>
  <c r="H25" i="1"/>
  <c r="D21" i="1"/>
  <c r="C26" i="1"/>
  <c r="G22" i="1"/>
  <c r="B28" i="1"/>
  <c r="B26" i="1"/>
  <c r="B24" i="1"/>
  <c r="B22" i="1"/>
  <c r="D27" i="1"/>
  <c r="D23" i="1"/>
  <c r="G26" i="1"/>
  <c r="G21" i="1"/>
  <c r="A27" i="1"/>
  <c r="A25" i="1"/>
  <c r="A23" i="1"/>
  <c r="H28" i="1"/>
  <c r="H24" i="1"/>
  <c r="G28" i="1"/>
  <c r="C25" i="1"/>
  <c r="C22" i="1"/>
  <c r="F27" i="1"/>
  <c r="F25" i="1"/>
  <c r="F23" i="1"/>
  <c r="F21" i="1"/>
  <c r="D26" i="1"/>
  <c r="D22" i="1"/>
  <c r="G25" i="1"/>
  <c r="E28" i="1"/>
  <c r="E26" i="1"/>
  <c r="E24" i="1"/>
  <c r="E22" i="1"/>
  <c r="H27" i="1"/>
  <c r="H23" i="1"/>
  <c r="G27" i="1"/>
  <c r="C24" i="1"/>
  <c r="C21" i="1"/>
  <c r="B27" i="1"/>
  <c r="B25" i="1"/>
  <c r="B23" i="1"/>
  <c r="B21" i="1"/>
  <c r="D25" i="1"/>
  <c r="H21" i="1"/>
  <c r="G24" i="1"/>
  <c r="A28" i="1"/>
  <c r="A26" i="1"/>
  <c r="A24" i="1"/>
  <c r="A22" i="1"/>
  <c r="H26" i="1"/>
  <c r="H22" i="1"/>
  <c r="G23" i="1"/>
  <c r="F26" i="1"/>
  <c r="F22" i="1"/>
  <c r="D24" i="1"/>
  <c r="C23" i="1"/>
  <c r="E25" i="1"/>
  <c r="E21" i="1"/>
  <c r="C27" i="1"/>
  <c r="F28" i="1"/>
  <c r="F24" i="1"/>
  <c r="D28" i="1"/>
  <c r="C28" i="1"/>
  <c r="E27" i="1"/>
  <c r="E23" i="1"/>
  <c r="P11" i="1" l="1" a="1"/>
  <c r="P17" i="1" s="1"/>
  <c r="O3" i="1" s="1"/>
  <c r="P18" i="1" l="1"/>
  <c r="O4" i="1" s="1"/>
  <c r="P11" i="1"/>
  <c r="M2" i="1" s="1"/>
  <c r="S6" i="1" s="1"/>
  <c r="P14" i="1"/>
  <c r="N3" i="1" s="1"/>
  <c r="P13" i="1"/>
  <c r="M4" i="1" s="1"/>
  <c r="U27" i="1" s="1"/>
  <c r="P12" i="1"/>
  <c r="M3" i="1" s="1"/>
  <c r="P15" i="1"/>
  <c r="N4" i="1" s="1"/>
  <c r="U23" i="1" s="1"/>
  <c r="P16" i="1"/>
  <c r="O2" i="1" s="1"/>
  <c r="U31" i="1"/>
  <c r="U30" i="1"/>
  <c r="U26" i="1"/>
  <c r="T14" i="1"/>
  <c r="T18" i="1"/>
  <c r="T22" i="1"/>
  <c r="T15" i="1"/>
  <c r="T19" i="1"/>
  <c r="T12" i="1"/>
  <c r="T17" i="1"/>
  <c r="T16" i="1"/>
  <c r="T20" i="1"/>
  <c r="T13" i="1"/>
  <c r="T21" i="1"/>
  <c r="S5" i="1"/>
  <c r="S2" i="1"/>
  <c r="S10" i="1"/>
  <c r="S12" i="1"/>
  <c r="S7" i="1"/>
  <c r="S8" i="1"/>
  <c r="U29" i="1" l="1"/>
  <c r="U28" i="1"/>
  <c r="S11" i="1"/>
  <c r="S4" i="1"/>
  <c r="S9" i="1"/>
  <c r="U25" i="1"/>
  <c r="U24" i="1"/>
  <c r="S3" i="1"/>
  <c r="U22" i="1"/>
  <c r="U32" i="1"/>
</calcChain>
</file>

<file path=xl/sharedStrings.xml><?xml version="1.0" encoding="utf-8"?>
<sst xmlns="http://schemas.openxmlformats.org/spreadsheetml/2006/main" count="81" uniqueCount="58">
  <si>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0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</si>
  <si>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</si>
  <si>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</si>
  <si>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</si>
  <si>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t>x</t>
  </si>
  <si>
    <t>f(x)</t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</si>
  <si>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0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</si>
  <si>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/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</si>
  <si>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</si>
  <si>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</si>
  <si>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t>Вариант 6</t>
  </si>
  <si>
    <t>Арбакова АВ АСУб20-2</t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</si>
  <si>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</si>
  <si>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</si>
  <si>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</si>
  <si>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</si>
  <si>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</si>
  <si>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</si>
  <si>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</si>
  <si>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</si>
  <si>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</si>
  <si>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</si>
  <si>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</si>
  <si>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c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</si>
  <si>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c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</si>
  <si>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c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</si>
  <si>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t>k</t>
  </si>
  <si>
    <t>a</t>
  </si>
  <si>
    <t>b</t>
  </si>
  <si>
    <t>c</t>
  </si>
  <si>
    <t>d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</si>
  <si>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</si>
  <si>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</si>
  <si>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</si>
  <si>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t>y</t>
  </si>
  <si>
    <t>i=1</t>
  </si>
  <si>
    <t>i=2</t>
  </si>
  <si>
    <t>i=3</t>
  </si>
  <si>
    <t>i=4</t>
  </si>
  <si>
    <t>x*-xj</t>
  </si>
  <si>
    <t>xi-xj</t>
  </si>
  <si>
    <t>x*=</t>
  </si>
  <si>
    <t>А1=</t>
  </si>
  <si>
    <t>А2=</t>
  </si>
  <si>
    <t>A3=</t>
  </si>
  <si>
    <t>A4=</t>
  </si>
  <si>
    <t>P(x)=</t>
  </si>
  <si>
    <t>dy</t>
  </si>
  <si>
    <t>d2y</t>
  </si>
  <si>
    <t>d3y</t>
  </si>
  <si>
    <t>Многочлен Ньютона</t>
  </si>
  <si>
    <t>Многочлен Лагранжа</t>
  </si>
  <si>
    <t>1-ый многочлен</t>
  </si>
  <si>
    <t>q=</t>
  </si>
  <si>
    <t>Pn(x)=</t>
  </si>
  <si>
    <t>2-oй многочлен</t>
  </si>
  <si>
    <t>Ньютон</t>
  </si>
  <si>
    <t>Лагранжа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</si>
</sst>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0" borderId="2" xfId="0" applyBorder="1"/>
    <xf numFmtId="0" fontId="0" fillId="0" borderId="6" xfId="0" applyBorder="1"/>
    <xf numFmtId="0" fontId="0" fillId="0" borderId="0" xfId="0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/>
    <xf numFmtId="2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711780115228667E-2"/>
          <c:y val="4.6495729681748879E-2"/>
          <c:w val="0.77419856218373706"/>
          <c:h val="0.90210040709076655"/>
        </c:manualLayout>
      </c:layout>
      <c:scatterChart>
        <c:scatterStyle val="smoothMarker"/>
        <c:varyColors val="0"/>
        <c:ser>
          <c:idx val="0"/>
          <c:order val="0"/>
          <c:tx>
            <c:v>S1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Лист1!$R$2:$R$12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Лист1!$S$2:$S$12</c:f>
              <c:numCache>
                <c:formatCode>General</c:formatCode>
                <c:ptCount val="11"/>
                <c:pt idx="0">
                  <c:v>-3</c:v>
                </c:pt>
                <c:pt idx="1">
                  <c:v>-3.559107142857143</c:v>
                </c:pt>
                <c:pt idx="2">
                  <c:v>-4.1085714285714294</c:v>
                </c:pt>
                <c:pt idx="3">
                  <c:v>-4.6387500000000008</c:v>
                </c:pt>
                <c:pt idx="4">
                  <c:v>-5.1400000000000006</c:v>
                </c:pt>
                <c:pt idx="5">
                  <c:v>-5.602678571428573</c:v>
                </c:pt>
                <c:pt idx="6">
                  <c:v>-6.0171428571428587</c:v>
                </c:pt>
                <c:pt idx="7">
                  <c:v>-6.3737500000000011</c:v>
                </c:pt>
                <c:pt idx="8">
                  <c:v>-6.6628571428571437</c:v>
                </c:pt>
                <c:pt idx="9">
                  <c:v>-6.8748214285714289</c:v>
                </c:pt>
                <c:pt idx="10">
                  <c:v>-7</c:v>
                </c:pt>
              </c:numCache>
            </c:numRef>
          </c:yVal>
          <c:smooth val="1"/>
        </c:ser>
        <c:ser>
          <c:idx val="1"/>
          <c:order val="1"/>
          <c:tx>
            <c:v>S2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Лист1!$R$12:$R$22</c:f>
              <c:numCache>
                <c:formatCode>General</c:formatCode>
                <c:ptCount val="11"/>
                <c:pt idx="0">
                  <c:v>2.0000000000000009</c:v>
                </c:pt>
                <c:pt idx="1">
                  <c:v>2.2000000000000011</c:v>
                </c:pt>
                <c:pt idx="2">
                  <c:v>2.4000000000000012</c:v>
                </c:pt>
                <c:pt idx="3">
                  <c:v>2.6000000000000014</c:v>
                </c:pt>
                <c:pt idx="4">
                  <c:v>2.8000000000000016</c:v>
                </c:pt>
                <c:pt idx="5">
                  <c:v>3.0000000000000018</c:v>
                </c:pt>
                <c:pt idx="6">
                  <c:v>3.200000000000002</c:v>
                </c:pt>
                <c:pt idx="7">
                  <c:v>3.4000000000000021</c:v>
                </c:pt>
                <c:pt idx="8">
                  <c:v>3.6000000000000023</c:v>
                </c:pt>
                <c:pt idx="9">
                  <c:v>3.8000000000000025</c:v>
                </c:pt>
                <c:pt idx="10">
                  <c:v>4.0000000000000027</c:v>
                </c:pt>
              </c:numCache>
            </c:numRef>
          </c:xVal>
          <c:yVal>
            <c:numRef>
              <c:f>Лист1!$T$12:$T$22</c:f>
              <c:numCache>
                <c:formatCode>General</c:formatCode>
                <c:ptCount val="11"/>
                <c:pt idx="0">
                  <c:v>-7.0000000000000009</c:v>
                </c:pt>
                <c:pt idx="1">
                  <c:v>-6.972999999999999</c:v>
                </c:pt>
                <c:pt idx="2">
                  <c:v>-6.6125714285714254</c:v>
                </c:pt>
                <c:pt idx="3">
                  <c:v>-5.9709999999999948</c:v>
                </c:pt>
                <c:pt idx="4">
                  <c:v>-5.1005714285714205</c:v>
                </c:pt>
                <c:pt idx="5">
                  <c:v>-4.0535714285714199</c:v>
                </c:pt>
                <c:pt idx="6">
                  <c:v>-2.8822857142857039</c:v>
                </c:pt>
                <c:pt idx="7">
                  <c:v>-1.6389999999999887</c:v>
                </c:pt>
                <c:pt idx="8">
                  <c:v>-0.37599999999998612</c:v>
                </c:pt>
                <c:pt idx="9">
                  <c:v>0.8544285714285822</c:v>
                </c:pt>
                <c:pt idx="10">
                  <c:v>2.0000000000000071</c:v>
                </c:pt>
              </c:numCache>
            </c:numRef>
          </c:yVal>
          <c:smooth val="1"/>
        </c:ser>
        <c:ser>
          <c:idx val="2"/>
          <c:order val="2"/>
          <c:tx>
            <c:v>S3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Лист1!$R$22:$R$32</c:f>
              <c:numCache>
                <c:formatCode>General</c:formatCode>
                <c:ptCount val="11"/>
                <c:pt idx="0">
                  <c:v>4.0000000000000027</c:v>
                </c:pt>
                <c:pt idx="1">
                  <c:v>4.3000000000000025</c:v>
                </c:pt>
                <c:pt idx="2">
                  <c:v>4.6000000000000023</c:v>
                </c:pt>
                <c:pt idx="3">
                  <c:v>4.9000000000000021</c:v>
                </c:pt>
                <c:pt idx="4">
                  <c:v>5.200000000000002</c:v>
                </c:pt>
                <c:pt idx="5">
                  <c:v>5.5000000000000018</c:v>
                </c:pt>
                <c:pt idx="6">
                  <c:v>5.8000000000000016</c:v>
                </c:pt>
                <c:pt idx="7">
                  <c:v>6.1000000000000014</c:v>
                </c:pt>
                <c:pt idx="8">
                  <c:v>6.4000000000000012</c:v>
                </c:pt>
                <c:pt idx="9">
                  <c:v>6.7000000000000011</c:v>
                </c:pt>
                <c:pt idx="10">
                  <c:v>7.0000000000000009</c:v>
                </c:pt>
              </c:numCache>
            </c:numRef>
          </c:xVal>
          <c:yVal>
            <c:numRef>
              <c:f>Лист1!$U$22:$U$32</c:f>
              <c:numCache>
                <c:formatCode>General</c:formatCode>
                <c:ptCount val="11"/>
                <c:pt idx="0">
                  <c:v>2.0000000000000147</c:v>
                </c:pt>
                <c:pt idx="1">
                  <c:v>3.4794285714285822</c:v>
                </c:pt>
                <c:pt idx="2">
                  <c:v>4.6811428571428646</c:v>
                </c:pt>
                <c:pt idx="3">
                  <c:v>5.6360000000000063</c:v>
                </c:pt>
                <c:pt idx="4">
                  <c:v>6.374857142857147</c:v>
                </c:pt>
                <c:pt idx="5">
                  <c:v>6.9285714285714306</c:v>
                </c:pt>
                <c:pt idx="6">
                  <c:v>7.3280000000000012</c:v>
                </c:pt>
                <c:pt idx="7">
                  <c:v>7.6039999999999992</c:v>
                </c:pt>
                <c:pt idx="8">
                  <c:v>7.7874285714285714</c:v>
                </c:pt>
                <c:pt idx="9">
                  <c:v>7.9091428571428573</c:v>
                </c:pt>
                <c:pt idx="10">
                  <c:v>8</c:v>
                </c:pt>
              </c:numCache>
            </c:numRef>
          </c:yVal>
          <c:smooth val="1"/>
        </c:ser>
        <c:ser>
          <c:idx val="3"/>
          <c:order val="3"/>
          <c:tx>
            <c:v>Полином Лагранжа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Лист1!$AI$50:$AI$119</c:f>
              <c:numCache>
                <c:formatCode>General</c:formatCode>
                <c:ptCount val="70"/>
                <c:pt idx="0">
                  <c:v>1</c:v>
                </c:pt>
                <c:pt idx="1">
                  <c:v>1.06</c:v>
                </c:pt>
                <c:pt idx="2">
                  <c:v>1.1499999999999999</c:v>
                </c:pt>
                <c:pt idx="3">
                  <c:v>1.23</c:v>
                </c:pt>
                <c:pt idx="4">
                  <c:v>1.32</c:v>
                </c:pt>
                <c:pt idx="5">
                  <c:v>1.4</c:v>
                </c:pt>
                <c:pt idx="6">
                  <c:v>1.48</c:v>
                </c:pt>
                <c:pt idx="7">
                  <c:v>1.57</c:v>
                </c:pt>
                <c:pt idx="8">
                  <c:v>1.65</c:v>
                </c:pt>
                <c:pt idx="9">
                  <c:v>1.74</c:v>
                </c:pt>
                <c:pt idx="10">
                  <c:v>1.82</c:v>
                </c:pt>
                <c:pt idx="11">
                  <c:v>1.9</c:v>
                </c:pt>
                <c:pt idx="12">
                  <c:v>2</c:v>
                </c:pt>
                <c:pt idx="13">
                  <c:v>2.0699999999999998</c:v>
                </c:pt>
                <c:pt idx="14">
                  <c:v>2.16</c:v>
                </c:pt>
                <c:pt idx="15">
                  <c:v>2.2400000000000002</c:v>
                </c:pt>
                <c:pt idx="16">
                  <c:v>2.3199999999999998</c:v>
                </c:pt>
                <c:pt idx="17">
                  <c:v>2.41</c:v>
                </c:pt>
                <c:pt idx="18">
                  <c:v>2.4900000000000002</c:v>
                </c:pt>
                <c:pt idx="19">
                  <c:v>2.58</c:v>
                </c:pt>
                <c:pt idx="20">
                  <c:v>2.66</c:v>
                </c:pt>
                <c:pt idx="21">
                  <c:v>2.74</c:v>
                </c:pt>
                <c:pt idx="22">
                  <c:v>2.91</c:v>
                </c:pt>
                <c:pt idx="23">
                  <c:v>3</c:v>
                </c:pt>
                <c:pt idx="24">
                  <c:v>3.08</c:v>
                </c:pt>
                <c:pt idx="25">
                  <c:v>3.16</c:v>
                </c:pt>
                <c:pt idx="26">
                  <c:v>3.25</c:v>
                </c:pt>
                <c:pt idx="27">
                  <c:v>3.33</c:v>
                </c:pt>
                <c:pt idx="28">
                  <c:v>3.42</c:v>
                </c:pt>
                <c:pt idx="29">
                  <c:v>3.5</c:v>
                </c:pt>
                <c:pt idx="30">
                  <c:v>3.58</c:v>
                </c:pt>
                <c:pt idx="31">
                  <c:v>3.67</c:v>
                </c:pt>
                <c:pt idx="32">
                  <c:v>3.75</c:v>
                </c:pt>
                <c:pt idx="33">
                  <c:v>3.84</c:v>
                </c:pt>
                <c:pt idx="34">
                  <c:v>4</c:v>
                </c:pt>
                <c:pt idx="35">
                  <c:v>4.09</c:v>
                </c:pt>
                <c:pt idx="36">
                  <c:v>4.17</c:v>
                </c:pt>
                <c:pt idx="37">
                  <c:v>4.26</c:v>
                </c:pt>
                <c:pt idx="38">
                  <c:v>4.34</c:v>
                </c:pt>
                <c:pt idx="39">
                  <c:v>4.42</c:v>
                </c:pt>
                <c:pt idx="40">
                  <c:v>4.51</c:v>
                </c:pt>
                <c:pt idx="41">
                  <c:v>4.59</c:v>
                </c:pt>
                <c:pt idx="42">
                  <c:v>4.68</c:v>
                </c:pt>
                <c:pt idx="43">
                  <c:v>4.76</c:v>
                </c:pt>
                <c:pt idx="44">
                  <c:v>4.84</c:v>
                </c:pt>
                <c:pt idx="45">
                  <c:v>4.93</c:v>
                </c:pt>
                <c:pt idx="46">
                  <c:v>5.01</c:v>
                </c:pt>
                <c:pt idx="47">
                  <c:v>5.0999999999999996</c:v>
                </c:pt>
                <c:pt idx="48">
                  <c:v>5.18</c:v>
                </c:pt>
                <c:pt idx="49">
                  <c:v>5.26</c:v>
                </c:pt>
                <c:pt idx="50">
                  <c:v>5.35</c:v>
                </c:pt>
                <c:pt idx="51">
                  <c:v>5.43</c:v>
                </c:pt>
                <c:pt idx="52">
                  <c:v>5.52</c:v>
                </c:pt>
                <c:pt idx="53">
                  <c:v>5.6</c:v>
                </c:pt>
                <c:pt idx="54">
                  <c:v>5.68</c:v>
                </c:pt>
                <c:pt idx="55">
                  <c:v>5.77</c:v>
                </c:pt>
                <c:pt idx="56">
                  <c:v>5.85</c:v>
                </c:pt>
                <c:pt idx="57">
                  <c:v>5.94</c:v>
                </c:pt>
                <c:pt idx="58">
                  <c:v>6.02</c:v>
                </c:pt>
                <c:pt idx="59">
                  <c:v>6.1</c:v>
                </c:pt>
                <c:pt idx="60">
                  <c:v>6.19</c:v>
                </c:pt>
                <c:pt idx="61">
                  <c:v>6.27</c:v>
                </c:pt>
                <c:pt idx="62">
                  <c:v>6.36</c:v>
                </c:pt>
                <c:pt idx="63">
                  <c:v>6.44</c:v>
                </c:pt>
                <c:pt idx="64">
                  <c:v>6.52</c:v>
                </c:pt>
                <c:pt idx="65">
                  <c:v>6.61</c:v>
                </c:pt>
                <c:pt idx="66">
                  <c:v>6.69</c:v>
                </c:pt>
                <c:pt idx="67">
                  <c:v>6.78</c:v>
                </c:pt>
                <c:pt idx="68">
                  <c:v>6.86</c:v>
                </c:pt>
                <c:pt idx="69">
                  <c:v>7</c:v>
                </c:pt>
              </c:numCache>
            </c:numRef>
          </c:xVal>
          <c:yVal>
            <c:numRef>
              <c:f>Лист1!$AJ$50:$AJ$119</c:f>
              <c:numCache>
                <c:formatCode>General</c:formatCode>
                <c:ptCount val="70"/>
                <c:pt idx="0">
                  <c:v>-3</c:v>
                </c:pt>
                <c:pt idx="1">
                  <c:v>-3.51</c:v>
                </c:pt>
                <c:pt idx="2">
                  <c:v>-4.1399999999999997</c:v>
                </c:pt>
                <c:pt idx="3">
                  <c:v>-4.72</c:v>
                </c:pt>
                <c:pt idx="4">
                  <c:v>-5.2</c:v>
                </c:pt>
                <c:pt idx="5">
                  <c:v>-5.63</c:v>
                </c:pt>
                <c:pt idx="6">
                  <c:v>-6</c:v>
                </c:pt>
                <c:pt idx="7">
                  <c:v>-6.3</c:v>
                </c:pt>
                <c:pt idx="8">
                  <c:v>-6.58</c:v>
                </c:pt>
                <c:pt idx="9">
                  <c:v>-6.74</c:v>
                </c:pt>
                <c:pt idx="10">
                  <c:v>-6.88</c:v>
                </c:pt>
                <c:pt idx="11">
                  <c:v>-6.96</c:v>
                </c:pt>
                <c:pt idx="12">
                  <c:v>-7</c:v>
                </c:pt>
                <c:pt idx="13">
                  <c:v>-6.99</c:v>
                </c:pt>
                <c:pt idx="14">
                  <c:v>-6.93</c:v>
                </c:pt>
                <c:pt idx="15">
                  <c:v>-6.83</c:v>
                </c:pt>
                <c:pt idx="16">
                  <c:v>-6.68</c:v>
                </c:pt>
                <c:pt idx="17">
                  <c:v>-6.5</c:v>
                </c:pt>
                <c:pt idx="18">
                  <c:v>-6.27</c:v>
                </c:pt>
                <c:pt idx="19">
                  <c:v>-6.01</c:v>
                </c:pt>
                <c:pt idx="20">
                  <c:v>-5.72</c:v>
                </c:pt>
                <c:pt idx="21">
                  <c:v>-5.39</c:v>
                </c:pt>
                <c:pt idx="22">
                  <c:v>-4.6500000000000004</c:v>
                </c:pt>
                <c:pt idx="23">
                  <c:v>-4.22</c:v>
                </c:pt>
                <c:pt idx="24">
                  <c:v>-3.81</c:v>
                </c:pt>
                <c:pt idx="25">
                  <c:v>-3.35</c:v>
                </c:pt>
                <c:pt idx="26">
                  <c:v>-2.87</c:v>
                </c:pt>
                <c:pt idx="27">
                  <c:v>-2.37</c:v>
                </c:pt>
                <c:pt idx="28">
                  <c:v>-1.86</c:v>
                </c:pt>
                <c:pt idx="29">
                  <c:v>-1.33</c:v>
                </c:pt>
                <c:pt idx="30">
                  <c:v>-0.79</c:v>
                </c:pt>
                <c:pt idx="31">
                  <c:v>-0.24</c:v>
                </c:pt>
                <c:pt idx="32">
                  <c:v>0.32</c:v>
                </c:pt>
                <c:pt idx="33">
                  <c:v>0.88</c:v>
                </c:pt>
                <c:pt idx="34">
                  <c:v>2</c:v>
                </c:pt>
                <c:pt idx="35">
                  <c:v>2.6</c:v>
                </c:pt>
                <c:pt idx="36">
                  <c:v>3.17</c:v>
                </c:pt>
                <c:pt idx="37">
                  <c:v>3.74</c:v>
                </c:pt>
                <c:pt idx="38">
                  <c:v>4.3099999999999996</c:v>
                </c:pt>
                <c:pt idx="39">
                  <c:v>4.8600000000000003</c:v>
                </c:pt>
                <c:pt idx="40">
                  <c:v>5.41</c:v>
                </c:pt>
                <c:pt idx="41">
                  <c:v>5.95</c:v>
                </c:pt>
                <c:pt idx="42">
                  <c:v>6.47</c:v>
                </c:pt>
                <c:pt idx="43">
                  <c:v>6.98</c:v>
                </c:pt>
                <c:pt idx="44">
                  <c:v>7.47</c:v>
                </c:pt>
                <c:pt idx="45">
                  <c:v>7.95</c:v>
                </c:pt>
                <c:pt idx="46">
                  <c:v>8.4</c:v>
                </c:pt>
                <c:pt idx="47" formatCode="0.00">
                  <c:v>8.77</c:v>
                </c:pt>
                <c:pt idx="48">
                  <c:v>9.18</c:v>
                </c:pt>
                <c:pt idx="49">
                  <c:v>9.5500000000000007</c:v>
                </c:pt>
                <c:pt idx="50">
                  <c:v>9.9</c:v>
                </c:pt>
                <c:pt idx="51">
                  <c:v>10.220000000000001</c:v>
                </c:pt>
                <c:pt idx="52">
                  <c:v>10.5</c:v>
                </c:pt>
                <c:pt idx="53">
                  <c:v>10.75</c:v>
                </c:pt>
                <c:pt idx="54">
                  <c:v>10.96</c:v>
                </c:pt>
                <c:pt idx="55">
                  <c:v>11.13</c:v>
                </c:pt>
                <c:pt idx="56">
                  <c:v>11.27</c:v>
                </c:pt>
                <c:pt idx="57">
                  <c:v>11.36</c:v>
                </c:pt>
                <c:pt idx="58">
                  <c:v>11.4</c:v>
                </c:pt>
                <c:pt idx="59">
                  <c:v>11.4</c:v>
                </c:pt>
                <c:pt idx="60">
                  <c:v>11.35</c:v>
                </c:pt>
                <c:pt idx="61">
                  <c:v>11.25</c:v>
                </c:pt>
                <c:pt idx="62">
                  <c:v>11.09</c:v>
                </c:pt>
                <c:pt idx="63">
                  <c:v>10.88</c:v>
                </c:pt>
                <c:pt idx="64">
                  <c:v>10.62</c:v>
                </c:pt>
                <c:pt idx="65">
                  <c:v>10.29</c:v>
                </c:pt>
                <c:pt idx="66">
                  <c:v>9.91</c:v>
                </c:pt>
                <c:pt idx="67">
                  <c:v>9.4600000000000009</c:v>
                </c:pt>
                <c:pt idx="68">
                  <c:v>8.9499999999999993</c:v>
                </c:pt>
                <c:pt idx="69">
                  <c:v>8</c:v>
                </c:pt>
              </c:numCache>
            </c:numRef>
          </c:yVal>
          <c:smooth val="1"/>
        </c:ser>
        <c:ser>
          <c:idx val="4"/>
          <c:order val="4"/>
          <c:tx>
            <c:v>Полином Ньютона</c:v>
          </c:tx>
          <c:spPr>
            <a:ln w="19050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Лист1!$AD$50:$AD$119</c:f>
              <c:numCache>
                <c:formatCode>General</c:formatCode>
                <c:ptCount val="70"/>
                <c:pt idx="0">
                  <c:v>1</c:v>
                </c:pt>
                <c:pt idx="1">
                  <c:v>1.06</c:v>
                </c:pt>
                <c:pt idx="2">
                  <c:v>1.1499999999999999</c:v>
                </c:pt>
                <c:pt idx="3">
                  <c:v>1.23</c:v>
                </c:pt>
                <c:pt idx="4">
                  <c:v>1.32</c:v>
                </c:pt>
                <c:pt idx="5">
                  <c:v>1.4</c:v>
                </c:pt>
                <c:pt idx="6">
                  <c:v>1.48</c:v>
                </c:pt>
                <c:pt idx="7">
                  <c:v>1.57</c:v>
                </c:pt>
                <c:pt idx="8">
                  <c:v>1.65</c:v>
                </c:pt>
                <c:pt idx="9">
                  <c:v>1.74</c:v>
                </c:pt>
                <c:pt idx="10">
                  <c:v>1.82</c:v>
                </c:pt>
                <c:pt idx="11">
                  <c:v>1.9</c:v>
                </c:pt>
                <c:pt idx="12">
                  <c:v>2</c:v>
                </c:pt>
                <c:pt idx="13">
                  <c:v>2.0699999999999998</c:v>
                </c:pt>
                <c:pt idx="14">
                  <c:v>2.16</c:v>
                </c:pt>
                <c:pt idx="15">
                  <c:v>2.2400000000000002</c:v>
                </c:pt>
                <c:pt idx="16">
                  <c:v>2.3199999999999998</c:v>
                </c:pt>
                <c:pt idx="17">
                  <c:v>2.41</c:v>
                </c:pt>
                <c:pt idx="18">
                  <c:v>2.4900000000000002</c:v>
                </c:pt>
                <c:pt idx="19">
                  <c:v>2.58</c:v>
                </c:pt>
                <c:pt idx="20">
                  <c:v>2.66</c:v>
                </c:pt>
                <c:pt idx="21">
                  <c:v>2.74</c:v>
                </c:pt>
                <c:pt idx="22">
                  <c:v>2.91</c:v>
                </c:pt>
                <c:pt idx="23">
                  <c:v>3</c:v>
                </c:pt>
                <c:pt idx="24">
                  <c:v>3.08</c:v>
                </c:pt>
                <c:pt idx="25">
                  <c:v>3.16</c:v>
                </c:pt>
                <c:pt idx="26">
                  <c:v>3.25</c:v>
                </c:pt>
                <c:pt idx="27">
                  <c:v>3.33</c:v>
                </c:pt>
                <c:pt idx="28">
                  <c:v>3.42</c:v>
                </c:pt>
                <c:pt idx="29">
                  <c:v>3.5</c:v>
                </c:pt>
                <c:pt idx="30">
                  <c:v>3.58</c:v>
                </c:pt>
                <c:pt idx="31">
                  <c:v>3.67</c:v>
                </c:pt>
                <c:pt idx="32">
                  <c:v>3.75</c:v>
                </c:pt>
                <c:pt idx="33">
                  <c:v>3.84</c:v>
                </c:pt>
                <c:pt idx="34">
                  <c:v>4</c:v>
                </c:pt>
                <c:pt idx="35">
                  <c:v>4.09</c:v>
                </c:pt>
                <c:pt idx="36">
                  <c:v>4.17</c:v>
                </c:pt>
                <c:pt idx="37">
                  <c:v>4.26</c:v>
                </c:pt>
                <c:pt idx="38">
                  <c:v>4.34</c:v>
                </c:pt>
                <c:pt idx="39">
                  <c:v>4.42</c:v>
                </c:pt>
                <c:pt idx="40">
                  <c:v>4.51</c:v>
                </c:pt>
                <c:pt idx="41">
                  <c:v>4.59</c:v>
                </c:pt>
                <c:pt idx="42">
                  <c:v>4.68</c:v>
                </c:pt>
                <c:pt idx="43">
                  <c:v>4.76</c:v>
                </c:pt>
                <c:pt idx="44">
                  <c:v>4.84</c:v>
                </c:pt>
                <c:pt idx="45">
                  <c:v>4.93</c:v>
                </c:pt>
                <c:pt idx="46">
                  <c:v>5.01</c:v>
                </c:pt>
                <c:pt idx="47">
                  <c:v>5.0999999999999996</c:v>
                </c:pt>
                <c:pt idx="48">
                  <c:v>5.18</c:v>
                </c:pt>
                <c:pt idx="49">
                  <c:v>5.26</c:v>
                </c:pt>
                <c:pt idx="50">
                  <c:v>5.35</c:v>
                </c:pt>
                <c:pt idx="51">
                  <c:v>5.43</c:v>
                </c:pt>
                <c:pt idx="52">
                  <c:v>5.52</c:v>
                </c:pt>
                <c:pt idx="53">
                  <c:v>5.6</c:v>
                </c:pt>
                <c:pt idx="54">
                  <c:v>5.68</c:v>
                </c:pt>
                <c:pt idx="55">
                  <c:v>5.77</c:v>
                </c:pt>
                <c:pt idx="56">
                  <c:v>5.85</c:v>
                </c:pt>
                <c:pt idx="57">
                  <c:v>5.94</c:v>
                </c:pt>
                <c:pt idx="58">
                  <c:v>6.02</c:v>
                </c:pt>
                <c:pt idx="59">
                  <c:v>6.1</c:v>
                </c:pt>
                <c:pt idx="60">
                  <c:v>6.19</c:v>
                </c:pt>
                <c:pt idx="61">
                  <c:v>6.27</c:v>
                </c:pt>
                <c:pt idx="62">
                  <c:v>6.36</c:v>
                </c:pt>
                <c:pt idx="63">
                  <c:v>6.44</c:v>
                </c:pt>
                <c:pt idx="64">
                  <c:v>6.52</c:v>
                </c:pt>
                <c:pt idx="65">
                  <c:v>6.61</c:v>
                </c:pt>
                <c:pt idx="66">
                  <c:v>6.69</c:v>
                </c:pt>
                <c:pt idx="67">
                  <c:v>6.78</c:v>
                </c:pt>
                <c:pt idx="68">
                  <c:v>6.86</c:v>
                </c:pt>
                <c:pt idx="69">
                  <c:v>7</c:v>
                </c:pt>
              </c:numCache>
            </c:numRef>
          </c:xVal>
          <c:yVal>
            <c:numRef>
              <c:f>Лист1!$AH$50:$AH$119</c:f>
              <c:numCache>
                <c:formatCode>General</c:formatCode>
                <c:ptCount val="70"/>
                <c:pt idx="0">
                  <c:v>-3</c:v>
                </c:pt>
                <c:pt idx="1">
                  <c:v>-3.52</c:v>
                </c:pt>
                <c:pt idx="2">
                  <c:v>-4.1500000000000004</c:v>
                </c:pt>
                <c:pt idx="3">
                  <c:v>-4.71</c:v>
                </c:pt>
                <c:pt idx="4">
                  <c:v>-5.2</c:v>
                </c:pt>
                <c:pt idx="5">
                  <c:v>-5.63</c:v>
                </c:pt>
                <c:pt idx="6">
                  <c:v>-5.99</c:v>
                </c:pt>
                <c:pt idx="7">
                  <c:v>-6.3</c:v>
                </c:pt>
                <c:pt idx="8">
                  <c:v>-6.55</c:v>
                </c:pt>
                <c:pt idx="9">
                  <c:v>-6.74</c:v>
                </c:pt>
                <c:pt idx="10">
                  <c:v>-6.88</c:v>
                </c:pt>
                <c:pt idx="11">
                  <c:v>-6.96</c:v>
                </c:pt>
                <c:pt idx="12">
                  <c:v>-7</c:v>
                </c:pt>
                <c:pt idx="13">
                  <c:v>-6.99</c:v>
                </c:pt>
                <c:pt idx="14">
                  <c:v>-6.93</c:v>
                </c:pt>
                <c:pt idx="15">
                  <c:v>-6.83</c:v>
                </c:pt>
                <c:pt idx="16">
                  <c:v>-6.68</c:v>
                </c:pt>
                <c:pt idx="17">
                  <c:v>-6.5</c:v>
                </c:pt>
                <c:pt idx="18">
                  <c:v>-6.27</c:v>
                </c:pt>
                <c:pt idx="19">
                  <c:v>-6.01</c:v>
                </c:pt>
                <c:pt idx="20">
                  <c:v>-5.72</c:v>
                </c:pt>
                <c:pt idx="21">
                  <c:v>-5.39</c:v>
                </c:pt>
                <c:pt idx="22">
                  <c:v>-4.6500000000000004</c:v>
                </c:pt>
                <c:pt idx="23">
                  <c:v>-4.22</c:v>
                </c:pt>
                <c:pt idx="24">
                  <c:v>-3.81</c:v>
                </c:pt>
                <c:pt idx="25">
                  <c:v>-3.35</c:v>
                </c:pt>
                <c:pt idx="26">
                  <c:v>-2.87</c:v>
                </c:pt>
                <c:pt idx="27">
                  <c:v>-2.37</c:v>
                </c:pt>
                <c:pt idx="28">
                  <c:v>-1.86</c:v>
                </c:pt>
                <c:pt idx="29">
                  <c:v>-1.33</c:v>
                </c:pt>
                <c:pt idx="30">
                  <c:v>-0.79</c:v>
                </c:pt>
                <c:pt idx="31">
                  <c:v>-0.24</c:v>
                </c:pt>
                <c:pt idx="32">
                  <c:v>0.32</c:v>
                </c:pt>
                <c:pt idx="33">
                  <c:v>0.88</c:v>
                </c:pt>
                <c:pt idx="34">
                  <c:v>2</c:v>
                </c:pt>
                <c:pt idx="35">
                  <c:v>2.6</c:v>
                </c:pt>
                <c:pt idx="36">
                  <c:v>3.17</c:v>
                </c:pt>
                <c:pt idx="37">
                  <c:v>3.74</c:v>
                </c:pt>
                <c:pt idx="38">
                  <c:v>4.3099999999999996</c:v>
                </c:pt>
                <c:pt idx="39">
                  <c:v>4.8600000000000003</c:v>
                </c:pt>
                <c:pt idx="40">
                  <c:v>5.41</c:v>
                </c:pt>
                <c:pt idx="41">
                  <c:v>5.95</c:v>
                </c:pt>
                <c:pt idx="42">
                  <c:v>6.47</c:v>
                </c:pt>
                <c:pt idx="43">
                  <c:v>6.98</c:v>
                </c:pt>
                <c:pt idx="44">
                  <c:v>7.47</c:v>
                </c:pt>
                <c:pt idx="45">
                  <c:v>7.95</c:v>
                </c:pt>
                <c:pt idx="46">
                  <c:v>8.4</c:v>
                </c:pt>
                <c:pt idx="47">
                  <c:v>8.82</c:v>
                </c:pt>
                <c:pt idx="48">
                  <c:v>9.23</c:v>
                </c:pt>
                <c:pt idx="49">
                  <c:v>9.6</c:v>
                </c:pt>
                <c:pt idx="50">
                  <c:v>9.9499999999999993</c:v>
                </c:pt>
                <c:pt idx="51">
                  <c:v>10.27</c:v>
                </c:pt>
                <c:pt idx="52">
                  <c:v>10.55</c:v>
                </c:pt>
                <c:pt idx="53">
                  <c:v>10.8</c:v>
                </c:pt>
                <c:pt idx="54">
                  <c:v>11.01</c:v>
                </c:pt>
                <c:pt idx="55">
                  <c:v>11.18</c:v>
                </c:pt>
                <c:pt idx="56">
                  <c:v>11.32</c:v>
                </c:pt>
                <c:pt idx="57">
                  <c:v>11.41</c:v>
                </c:pt>
                <c:pt idx="58">
                  <c:v>11.45</c:v>
                </c:pt>
                <c:pt idx="59">
                  <c:v>11.45</c:v>
                </c:pt>
                <c:pt idx="60">
                  <c:v>11.4</c:v>
                </c:pt>
                <c:pt idx="61">
                  <c:v>11.3</c:v>
                </c:pt>
                <c:pt idx="62">
                  <c:v>11.14</c:v>
                </c:pt>
                <c:pt idx="63">
                  <c:v>10.93</c:v>
                </c:pt>
                <c:pt idx="64">
                  <c:v>10.67</c:v>
                </c:pt>
                <c:pt idx="65">
                  <c:v>10.34</c:v>
                </c:pt>
                <c:pt idx="66">
                  <c:v>9.9600000000000009</c:v>
                </c:pt>
                <c:pt idx="67">
                  <c:v>9.51</c:v>
                </c:pt>
                <c:pt idx="68">
                  <c:v>9</c:v>
                </c:pt>
                <c:pt idx="69">
                  <c:v>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60946800"/>
        <c:axId val="-1260945168"/>
      </c:scatterChart>
      <c:valAx>
        <c:axId val="-126094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260945168"/>
        <c:crosses val="autoZero"/>
        <c:crossBetween val="midCat"/>
      </c:valAx>
      <c:valAx>
        <c:axId val="-126094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26094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93708935490253"/>
          <c:y val="6.1238365028740492E-2"/>
          <c:w val="0.14047974510708575"/>
          <c:h val="0.360421942049209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10</xdr:row>
      <xdr:rowOff>200025</xdr:rowOff>
    </xdr:from>
    <xdr:to>
      <xdr:col>13</xdr:col>
      <xdr:colOff>66675</xdr:colOff>
      <xdr:row>19</xdr:row>
      <xdr:rowOff>76200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257425"/>
          <a:ext cx="242887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294154</xdr:colOff>
      <xdr:row>3</xdr:row>
      <xdr:rowOff>70037</xdr:rowOff>
    </xdr:from>
    <xdr:to>
      <xdr:col>28</xdr:col>
      <xdr:colOff>68355</xdr:colOff>
      <xdr:row>4</xdr:row>
      <xdr:rowOff>61072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6948" y="742390"/>
          <a:ext cx="4088466" cy="215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322729</xdr:colOff>
      <xdr:row>5</xdr:row>
      <xdr:rowOff>45944</xdr:rowOff>
    </xdr:from>
    <xdr:to>
      <xdr:col>28</xdr:col>
      <xdr:colOff>106455</xdr:colOff>
      <xdr:row>6</xdr:row>
      <xdr:rowOff>26894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5523" y="1138518"/>
          <a:ext cx="4097991" cy="2050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313204</xdr:colOff>
      <xdr:row>7</xdr:row>
      <xdr:rowOff>7844</xdr:rowOff>
    </xdr:from>
    <xdr:to>
      <xdr:col>28</xdr:col>
      <xdr:colOff>115980</xdr:colOff>
      <xdr:row>7</xdr:row>
      <xdr:rowOff>212912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5998" y="1520638"/>
          <a:ext cx="4117041" cy="205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182021</xdr:colOff>
      <xdr:row>8</xdr:row>
      <xdr:rowOff>108592</xdr:rowOff>
    </xdr:from>
    <xdr:to>
      <xdr:col>36</xdr:col>
      <xdr:colOff>376813</xdr:colOff>
      <xdr:row>37</xdr:row>
      <xdr:rowOff>31400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0</xdr:colOff>
      <xdr:row>44</xdr:row>
      <xdr:rowOff>95249</xdr:rowOff>
    </xdr:from>
    <xdr:to>
      <xdr:col>16</xdr:col>
      <xdr:colOff>328246</xdr:colOff>
      <xdr:row>46</xdr:row>
      <xdr:rowOff>170394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90134"/>
          <a:ext cx="10058400" cy="456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"/>
  <sheetViews>
    <sheetView tabSelected="1" topLeftCell="P7" zoomScale="91" zoomScaleNormal="91" workbookViewId="0">
      <selection activeCell="AM33" sqref="AM33"/>
    </sheetView>
  </sheetViews>
  <sheetFormatPr defaultRowHeight="15" x14ac:dyDescent="0.25"/>
  <cols>
    <col min="31" max="33" width="0" hidden="1" customWidth="1"/>
  </cols>
  <sheetData>
    <row r="1" spans="1:38" ht="18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G1" s="20" t="s">
        <v>10</v>
      </c>
      <c r="H1" s="20"/>
      <c r="I1" s="20"/>
      <c r="L1" s="6"/>
      <c r="M1" s="7" t="s">
        <v>27</v>
      </c>
      <c r="N1" s="7" t="s">
        <v>28</v>
      </c>
      <c r="O1" s="7" t="s">
        <v>29</v>
      </c>
      <c r="P1" s="7" t="s">
        <v>30</v>
      </c>
      <c r="R1" s="7" t="s">
        <v>4</v>
      </c>
      <c r="S1" s="7" t="s">
        <v>31</v>
      </c>
      <c r="T1" s="7" t="s">
        <v>32</v>
      </c>
      <c r="U1" s="7" t="s">
        <v>33</v>
      </c>
    </row>
    <row r="2" spans="1:38" ht="18" x14ac:dyDescent="0.35">
      <c r="A2" s="8" t="s">
        <v>4</v>
      </c>
      <c r="B2" s="1">
        <v>1</v>
      </c>
      <c r="C2" s="1">
        <v>2</v>
      </c>
      <c r="D2" s="1">
        <v>4</v>
      </c>
      <c r="E2" s="1">
        <v>7</v>
      </c>
      <c r="G2" s="20" t="s">
        <v>11</v>
      </c>
      <c r="H2" s="20"/>
      <c r="I2" s="20"/>
      <c r="L2" s="7" t="s">
        <v>31</v>
      </c>
      <c r="M2" s="5">
        <f>P11</f>
        <v>1.607142857142857</v>
      </c>
      <c r="N2" s="5">
        <v>0</v>
      </c>
      <c r="O2" s="5">
        <f>P16</f>
        <v>-5.6071428571428559</v>
      </c>
      <c r="P2" s="5">
        <f>B3</f>
        <v>-3</v>
      </c>
      <c r="R2" s="5">
        <v>1</v>
      </c>
      <c r="S2" s="5">
        <f>$M$2*(R2-$B$2)^3+$N$2*(R2-$B$2)^2+$O$2*(R2-$B$2)+$P$2</f>
        <v>-3</v>
      </c>
      <c r="T2" s="5"/>
      <c r="U2" s="5"/>
      <c r="AE2">
        <v>1</v>
      </c>
      <c r="AF2">
        <v>-3</v>
      </c>
      <c r="AG2">
        <f>AF2*D41</f>
        <v>14.453125000000002</v>
      </c>
      <c r="AH2" s="16"/>
      <c r="AI2" s="16"/>
      <c r="AK2" s="16"/>
      <c r="AL2" s="23"/>
    </row>
    <row r="3" spans="1:38" ht="18" x14ac:dyDescent="0.35">
      <c r="A3" s="8" t="s">
        <v>5</v>
      </c>
      <c r="B3" s="1">
        <v>-3</v>
      </c>
      <c r="C3" s="1">
        <v>-7</v>
      </c>
      <c r="D3" s="1">
        <v>2</v>
      </c>
      <c r="E3" s="1">
        <v>8</v>
      </c>
      <c r="L3" s="7" t="s">
        <v>32</v>
      </c>
      <c r="M3" s="5">
        <f>P12</f>
        <v>-1.0892857142857144</v>
      </c>
      <c r="N3" s="5">
        <f>P14</f>
        <v>4.8214285714285703</v>
      </c>
      <c r="O3" s="5">
        <f>P17</f>
        <v>-0.78571428571428514</v>
      </c>
      <c r="P3" s="5">
        <f>C3</f>
        <v>-7</v>
      </c>
      <c r="R3" s="5">
        <f t="shared" ref="R3:R12" si="0">R2+($C$2-$B$2)/10</f>
        <v>1.1000000000000001</v>
      </c>
      <c r="S3" s="5">
        <f t="shared" ref="S3:S12" si="1">$M$2*(R3-$B$2)^3+$N$2*(R3-$B$2)^2+$O$2*(R3-$B$2)+$P$2</f>
        <v>-3.559107142857143</v>
      </c>
      <c r="T3" s="5"/>
      <c r="U3" s="5"/>
      <c r="AE3">
        <v>2</v>
      </c>
      <c r="AF3">
        <v>-7</v>
      </c>
      <c r="AG3" s="4">
        <f>AF3*D41</f>
        <v>33.723958333333336</v>
      </c>
      <c r="AH3" s="16"/>
      <c r="AI3" s="16"/>
      <c r="AK3" s="16"/>
    </row>
    <row r="4" spans="1:38" ht="18" x14ac:dyDescent="0.35">
      <c r="A4" s="6"/>
      <c r="B4" s="7" t="s">
        <v>6</v>
      </c>
      <c r="C4" s="7" t="s">
        <v>7</v>
      </c>
      <c r="D4" s="7" t="s">
        <v>8</v>
      </c>
      <c r="E4" s="7" t="s">
        <v>9</v>
      </c>
      <c r="L4" s="7" t="s">
        <v>33</v>
      </c>
      <c r="M4" s="5">
        <f>P13</f>
        <v>0.19047619047619041</v>
      </c>
      <c r="N4" s="5">
        <f>P15</f>
        <v>-1.714285714285714</v>
      </c>
      <c r="O4" s="5">
        <f>P18</f>
        <v>5.4285714285714279</v>
      </c>
      <c r="P4" s="5">
        <f>D3</f>
        <v>2</v>
      </c>
      <c r="R4" s="5">
        <f t="shared" si="0"/>
        <v>1.2000000000000002</v>
      </c>
      <c r="S4" s="5">
        <f t="shared" si="1"/>
        <v>-4.1085714285714294</v>
      </c>
      <c r="T4" s="5"/>
      <c r="U4" s="5"/>
      <c r="AE4" s="4">
        <v>3</v>
      </c>
      <c r="AF4">
        <v>2</v>
      </c>
      <c r="AG4" s="4">
        <f>AF4*D44</f>
        <v>-9.6354165999999992</v>
      </c>
      <c r="AH4" s="16"/>
      <c r="AI4" s="16"/>
      <c r="AK4" s="16"/>
    </row>
    <row r="5" spans="1:38" x14ac:dyDescent="0.25">
      <c r="R5" s="5">
        <f t="shared" si="0"/>
        <v>1.3000000000000003</v>
      </c>
      <c r="S5" s="5">
        <f t="shared" si="1"/>
        <v>-4.6387500000000008</v>
      </c>
      <c r="T5" s="5"/>
      <c r="U5" s="5"/>
      <c r="AE5" s="4">
        <v>4</v>
      </c>
      <c r="AF5">
        <v>8</v>
      </c>
      <c r="AG5" s="4">
        <f>AF5*D44</f>
        <v>-38.541666399999997</v>
      </c>
      <c r="AH5" s="16"/>
      <c r="AI5" s="16"/>
      <c r="AK5" s="16"/>
    </row>
    <row r="6" spans="1:38" ht="18" x14ac:dyDescent="0.35">
      <c r="C6" s="7" t="s">
        <v>12</v>
      </c>
      <c r="D6" s="7" t="s">
        <v>13</v>
      </c>
      <c r="E6" s="7" t="s">
        <v>14</v>
      </c>
      <c r="R6" s="5">
        <f t="shared" si="0"/>
        <v>1.4000000000000004</v>
      </c>
      <c r="S6" s="5">
        <f t="shared" si="1"/>
        <v>-5.1400000000000006</v>
      </c>
      <c r="T6" s="5"/>
      <c r="U6" s="5"/>
      <c r="AH6" s="16"/>
      <c r="AI6" s="16"/>
      <c r="AK6" s="16"/>
    </row>
    <row r="7" spans="1:38" x14ac:dyDescent="0.25">
      <c r="C7" s="2">
        <f>C2-B2</f>
        <v>1</v>
      </c>
      <c r="D7" s="2">
        <f t="shared" ref="D7" si="2">D2-C2</f>
        <v>2</v>
      </c>
      <c r="E7" s="2">
        <f>E2-D2</f>
        <v>3</v>
      </c>
      <c r="R7" s="5">
        <f t="shared" si="0"/>
        <v>1.5000000000000004</v>
      </c>
      <c r="S7" s="5">
        <f t="shared" si="1"/>
        <v>-5.602678571428573</v>
      </c>
      <c r="T7" s="5"/>
      <c r="U7" s="5"/>
      <c r="AH7" s="16"/>
      <c r="AI7" s="16"/>
      <c r="AK7" s="16"/>
    </row>
    <row r="8" spans="1:38" ht="18" x14ac:dyDescent="0.35">
      <c r="C8" s="7" t="s">
        <v>15</v>
      </c>
      <c r="D8" s="7" t="s">
        <v>16</v>
      </c>
      <c r="E8" s="7" t="s">
        <v>17</v>
      </c>
      <c r="R8" s="5">
        <f t="shared" si="0"/>
        <v>1.6000000000000005</v>
      </c>
      <c r="S8" s="5">
        <f t="shared" si="1"/>
        <v>-6.0171428571428587</v>
      </c>
      <c r="T8" s="5"/>
      <c r="U8" s="5"/>
      <c r="AH8" s="16"/>
      <c r="AI8" s="16"/>
      <c r="AK8" s="16"/>
    </row>
    <row r="9" spans="1:38" x14ac:dyDescent="0.25">
      <c r="C9" s="2">
        <f>C3-B3</f>
        <v>-4</v>
      </c>
      <c r="D9" s="2">
        <f>D3-C3</f>
        <v>9</v>
      </c>
      <c r="E9" s="2">
        <f>E3-D3</f>
        <v>6</v>
      </c>
      <c r="R9" s="5">
        <f t="shared" si="0"/>
        <v>1.7000000000000006</v>
      </c>
      <c r="S9" s="5">
        <f t="shared" si="1"/>
        <v>-6.3737500000000011</v>
      </c>
      <c r="T9" s="5"/>
      <c r="U9" s="5"/>
      <c r="AH9" s="16"/>
      <c r="AI9" s="16"/>
      <c r="AK9" s="16"/>
    </row>
    <row r="10" spans="1:38" x14ac:dyDescent="0.25">
      <c r="R10" s="5">
        <f t="shared" si="0"/>
        <v>1.8000000000000007</v>
      </c>
      <c r="S10" s="5">
        <f t="shared" si="1"/>
        <v>-6.6628571428571437</v>
      </c>
      <c r="T10" s="5"/>
      <c r="U10" s="5"/>
      <c r="AH10" s="16"/>
      <c r="AI10" s="16"/>
      <c r="AK10" s="16"/>
    </row>
    <row r="11" spans="1:38" ht="18" x14ac:dyDescent="0.35">
      <c r="A11" s="6" t="s">
        <v>18</v>
      </c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  <c r="G11" s="6" t="s">
        <v>24</v>
      </c>
      <c r="H11" s="6" t="s">
        <v>25</v>
      </c>
      <c r="I11" s="6" t="s">
        <v>26</v>
      </c>
      <c r="O11" s="6" t="s">
        <v>18</v>
      </c>
      <c r="P11" s="5">
        <f t="array" ref="P11:P18">MMULT(A21:H28,I12:I19)</f>
        <v>1.607142857142857</v>
      </c>
      <c r="R11" s="5">
        <f t="shared" si="0"/>
        <v>1.9000000000000008</v>
      </c>
      <c r="S11" s="5">
        <f t="shared" si="1"/>
        <v>-6.8748214285714289</v>
      </c>
      <c r="T11" s="5"/>
      <c r="U11" s="5"/>
      <c r="AH11" s="16"/>
      <c r="AI11" s="16"/>
      <c r="AK11" s="16"/>
    </row>
    <row r="12" spans="1:38" ht="18" x14ac:dyDescent="0.35">
      <c r="A12" s="3">
        <f>C7^3</f>
        <v>1</v>
      </c>
      <c r="B12" s="3">
        <v>0</v>
      </c>
      <c r="C12" s="3">
        <v>0</v>
      </c>
      <c r="D12" s="3">
        <v>0</v>
      </c>
      <c r="E12" s="3">
        <v>0</v>
      </c>
      <c r="F12" s="3">
        <f>C7</f>
        <v>1</v>
      </c>
      <c r="G12" s="3">
        <v>0</v>
      </c>
      <c r="H12" s="3">
        <v>0</v>
      </c>
      <c r="I12" s="3">
        <f>C9</f>
        <v>-4</v>
      </c>
      <c r="O12" s="6" t="s">
        <v>19</v>
      </c>
      <c r="P12" s="5">
        <v>-1.0892857142857144</v>
      </c>
      <c r="R12" s="5">
        <f t="shared" si="0"/>
        <v>2.0000000000000009</v>
      </c>
      <c r="S12" s="5">
        <f t="shared" si="1"/>
        <v>-7</v>
      </c>
      <c r="T12" s="5">
        <f>$M$3*(R12-$C$2)^3+$N$3*(R12-$C$2)^2+$O$3*(R12-$C$2)+$P$3</f>
        <v>-7.0000000000000009</v>
      </c>
      <c r="U12" s="5"/>
      <c r="V12" s="4"/>
      <c r="AH12" s="16"/>
      <c r="AI12" s="16"/>
      <c r="AK12" s="16"/>
    </row>
    <row r="13" spans="1:38" ht="18" x14ac:dyDescent="0.35">
      <c r="A13" s="3">
        <v>0</v>
      </c>
      <c r="B13" s="3">
        <f>D7^3</f>
        <v>8</v>
      </c>
      <c r="C13" s="3">
        <v>0</v>
      </c>
      <c r="D13" s="3">
        <f>D7^2</f>
        <v>4</v>
      </c>
      <c r="E13" s="3">
        <v>0</v>
      </c>
      <c r="F13" s="3">
        <v>0</v>
      </c>
      <c r="G13" s="3">
        <f>D7</f>
        <v>2</v>
      </c>
      <c r="H13" s="3">
        <v>0</v>
      </c>
      <c r="I13" s="3">
        <f>D9</f>
        <v>9</v>
      </c>
      <c r="O13" s="6" t="s">
        <v>20</v>
      </c>
      <c r="P13" s="5">
        <v>0.19047619047619041</v>
      </c>
      <c r="R13" s="5">
        <f t="shared" ref="R13:R22" si="3">R12+($D$2-$C$2)/10</f>
        <v>2.2000000000000011</v>
      </c>
      <c r="S13" s="5"/>
      <c r="T13" s="5">
        <f t="shared" ref="T13:T22" si="4">$M$3*(R13-$C$2)^3+$N$3*(R13-$C$2)^2+$O$3*(R13-$C$2)+$P$3</f>
        <v>-6.972999999999999</v>
      </c>
      <c r="U13" s="5"/>
      <c r="V13" s="4"/>
      <c r="AH13" s="16"/>
      <c r="AI13" s="16"/>
      <c r="AK13" s="16"/>
    </row>
    <row r="14" spans="1:38" ht="18" x14ac:dyDescent="0.35">
      <c r="A14" s="3">
        <v>0</v>
      </c>
      <c r="B14" s="3">
        <v>0</v>
      </c>
      <c r="C14" s="3">
        <f>E7^3</f>
        <v>27</v>
      </c>
      <c r="D14" s="3">
        <v>0</v>
      </c>
      <c r="E14" s="3">
        <f>E7^2</f>
        <v>9</v>
      </c>
      <c r="F14" s="3">
        <v>0</v>
      </c>
      <c r="G14" s="3">
        <v>0</v>
      </c>
      <c r="H14" s="3">
        <f>E7</f>
        <v>3</v>
      </c>
      <c r="I14" s="3">
        <f>E9</f>
        <v>6</v>
      </c>
      <c r="O14" s="6" t="s">
        <v>21</v>
      </c>
      <c r="P14" s="5">
        <v>4.8214285714285703</v>
      </c>
      <c r="R14" s="5">
        <f t="shared" si="3"/>
        <v>2.4000000000000012</v>
      </c>
      <c r="S14" s="5"/>
      <c r="T14" s="5">
        <f t="shared" si="4"/>
        <v>-6.6125714285714254</v>
      </c>
      <c r="U14" s="5"/>
      <c r="V14" s="4"/>
      <c r="AH14" s="16"/>
      <c r="AI14" s="16"/>
      <c r="AK14" s="16"/>
      <c r="AL14" s="24"/>
    </row>
    <row r="15" spans="1:38" ht="18" x14ac:dyDescent="0.35">
      <c r="A15" s="3">
        <f>3*C7^2</f>
        <v>3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-1</v>
      </c>
      <c r="H15" s="3">
        <v>0</v>
      </c>
      <c r="I15" s="3">
        <v>0</v>
      </c>
      <c r="O15" s="6" t="s">
        <v>22</v>
      </c>
      <c r="P15" s="5">
        <v>-1.714285714285714</v>
      </c>
      <c r="R15" s="5">
        <f t="shared" si="3"/>
        <v>2.6000000000000014</v>
      </c>
      <c r="S15" s="5"/>
      <c r="T15" s="5">
        <f t="shared" si="4"/>
        <v>-5.9709999999999948</v>
      </c>
      <c r="U15" s="5"/>
      <c r="AH15" s="16"/>
      <c r="AI15" s="16"/>
      <c r="AK15" s="16"/>
    </row>
    <row r="16" spans="1:38" ht="18" x14ac:dyDescent="0.35">
      <c r="A16" s="3">
        <v>0</v>
      </c>
      <c r="B16" s="3">
        <f>3*D7^2</f>
        <v>12</v>
      </c>
      <c r="C16" s="3">
        <v>0</v>
      </c>
      <c r="D16" s="3">
        <f>2*D7</f>
        <v>4</v>
      </c>
      <c r="E16" s="3">
        <v>0</v>
      </c>
      <c r="F16" s="3">
        <v>0</v>
      </c>
      <c r="G16" s="3">
        <v>1</v>
      </c>
      <c r="H16" s="3">
        <v>-1</v>
      </c>
      <c r="I16" s="3">
        <v>0</v>
      </c>
      <c r="O16" s="6" t="s">
        <v>23</v>
      </c>
      <c r="P16" s="5">
        <v>-5.6071428571428559</v>
      </c>
      <c r="R16" s="5">
        <f t="shared" si="3"/>
        <v>2.8000000000000016</v>
      </c>
      <c r="S16" s="5"/>
      <c r="T16" s="5">
        <f t="shared" si="4"/>
        <v>-5.1005714285714205</v>
      </c>
      <c r="U16" s="5"/>
      <c r="AH16" s="16"/>
      <c r="AI16" s="16"/>
      <c r="AK16" s="16"/>
    </row>
    <row r="17" spans="1:37" ht="18" x14ac:dyDescent="0.35">
      <c r="A17" s="3">
        <f>3*C7</f>
        <v>3</v>
      </c>
      <c r="B17" s="3">
        <v>0</v>
      </c>
      <c r="C17" s="3">
        <v>0</v>
      </c>
      <c r="D17" s="3">
        <v>-1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O17" s="6" t="s">
        <v>24</v>
      </c>
      <c r="P17" s="5">
        <v>-0.78571428571428514</v>
      </c>
      <c r="R17" s="5">
        <f t="shared" si="3"/>
        <v>3.0000000000000018</v>
      </c>
      <c r="S17" s="5"/>
      <c r="T17" s="5">
        <f t="shared" si="4"/>
        <v>-4.0535714285714199</v>
      </c>
      <c r="U17" s="5"/>
      <c r="AH17" s="16"/>
      <c r="AI17" s="16"/>
      <c r="AK17" s="16"/>
    </row>
    <row r="18" spans="1:37" ht="18" x14ac:dyDescent="0.35">
      <c r="A18" s="3">
        <v>0</v>
      </c>
      <c r="B18" s="3">
        <f>3*D7</f>
        <v>6</v>
      </c>
      <c r="C18" s="3">
        <v>0</v>
      </c>
      <c r="D18" s="3">
        <v>1</v>
      </c>
      <c r="E18" s="3">
        <v>-1</v>
      </c>
      <c r="F18" s="3">
        <v>0</v>
      </c>
      <c r="G18" s="3">
        <v>0</v>
      </c>
      <c r="H18" s="3">
        <v>0</v>
      </c>
      <c r="I18" s="3">
        <v>0</v>
      </c>
      <c r="O18" s="6" t="s">
        <v>25</v>
      </c>
      <c r="P18" s="5">
        <v>5.4285714285714279</v>
      </c>
      <c r="R18" s="5">
        <f t="shared" si="3"/>
        <v>3.200000000000002</v>
      </c>
      <c r="S18" s="5"/>
      <c r="T18" s="5">
        <f t="shared" si="4"/>
        <v>-2.8822857142857039</v>
      </c>
      <c r="U18" s="5"/>
      <c r="AH18" s="16"/>
      <c r="AI18" s="16"/>
      <c r="AK18" s="16"/>
    </row>
    <row r="19" spans="1:37" x14ac:dyDescent="0.25">
      <c r="A19" s="3">
        <v>0</v>
      </c>
      <c r="B19" s="3">
        <v>0</v>
      </c>
      <c r="C19" s="3">
        <f>3*E7</f>
        <v>9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R19" s="5">
        <f t="shared" si="3"/>
        <v>3.4000000000000021</v>
      </c>
      <c r="S19" s="5"/>
      <c r="T19" s="5">
        <f t="shared" si="4"/>
        <v>-1.6389999999999887</v>
      </c>
      <c r="U19" s="5"/>
      <c r="AH19" s="16"/>
      <c r="AI19" s="16"/>
      <c r="AK19" s="16"/>
    </row>
    <row r="20" spans="1:37" x14ac:dyDescent="0.25">
      <c r="R20" s="5">
        <f t="shared" si="3"/>
        <v>3.6000000000000023</v>
      </c>
      <c r="S20" s="5"/>
      <c r="T20" s="5">
        <f t="shared" si="4"/>
        <v>-0.37599999999998612</v>
      </c>
      <c r="U20" s="5"/>
      <c r="AH20" s="16"/>
      <c r="AI20" s="16"/>
      <c r="AK20" s="16"/>
    </row>
    <row r="21" spans="1:37" x14ac:dyDescent="0.25">
      <c r="A21">
        <f t="array" ref="A21:H28">MINVERSE(A12:H19)</f>
        <v>-0.17857142857142852</v>
      </c>
      <c r="B21">
        <v>0.10714285714285714</v>
      </c>
      <c r="C21">
        <v>-1.1904761904761902E-2</v>
      </c>
      <c r="D21">
        <v>0.17857142857142852</v>
      </c>
      <c r="E21">
        <v>-3.5714285714285691E-2</v>
      </c>
      <c r="F21">
        <v>0.21428571428571427</v>
      </c>
      <c r="G21">
        <v>-7.1428571428571411E-2</v>
      </c>
      <c r="H21">
        <v>3.5714285714285705E-2</v>
      </c>
      <c r="R21" s="5">
        <f t="shared" si="3"/>
        <v>3.8000000000000025</v>
      </c>
      <c r="S21" s="5"/>
      <c r="T21" s="5">
        <f t="shared" si="4"/>
        <v>0.8544285714285822</v>
      </c>
      <c r="U21" s="5"/>
      <c r="AH21" s="16"/>
      <c r="AI21" s="16"/>
      <c r="AK21" s="16"/>
    </row>
    <row r="22" spans="1:37" x14ac:dyDescent="0.25">
      <c r="A22">
        <v>0.10714285714285714</v>
      </c>
      <c r="B22">
        <v>-8.9285714285714302E-2</v>
      </c>
      <c r="C22">
        <v>2.3809523809523808E-2</v>
      </c>
      <c r="D22">
        <v>-0.10714285714285714</v>
      </c>
      <c r="E22">
        <v>7.1428571428571438E-2</v>
      </c>
      <c r="F22">
        <v>7.1428571428571425E-2</v>
      </c>
      <c r="G22">
        <v>0.14285714285714282</v>
      </c>
      <c r="H22">
        <v>-7.1428571428571411E-2</v>
      </c>
      <c r="R22" s="5">
        <f t="shared" si="3"/>
        <v>4.0000000000000027</v>
      </c>
      <c r="S22" s="5"/>
      <c r="T22" s="5">
        <f t="shared" si="4"/>
        <v>2.0000000000000071</v>
      </c>
      <c r="U22" s="5">
        <f>$M$4*(R22-$D$2)^3+$N$4*(R22-$D$2)^2+$O$4*(R22-$D$2)+$P$4</f>
        <v>2.0000000000000147</v>
      </c>
      <c r="AH22" s="16"/>
      <c r="AI22" s="16"/>
      <c r="AK22" s="16"/>
    </row>
    <row r="23" spans="1:37" x14ac:dyDescent="0.25">
      <c r="A23">
        <v>-1.1904761904761908E-2</v>
      </c>
      <c r="B23">
        <v>2.3809523809523798E-2</v>
      </c>
      <c r="C23">
        <v>-1.1904761904761897E-2</v>
      </c>
      <c r="D23">
        <v>1.1904761904761908E-2</v>
      </c>
      <c r="E23">
        <v>-3.5714285714285705E-2</v>
      </c>
      <c r="F23">
        <v>-7.9365079365079378E-3</v>
      </c>
      <c r="G23">
        <v>3.9682539682539687E-2</v>
      </c>
      <c r="H23">
        <v>0.1468253968253968</v>
      </c>
      <c r="R23" s="5">
        <f>R22+($E$2-$D$2)/10</f>
        <v>4.3000000000000025</v>
      </c>
      <c r="S23" s="5"/>
      <c r="T23" s="5"/>
      <c r="U23" s="5">
        <f t="shared" ref="U23:U32" si="5">$M$4*(R23-$D$2)^3+$N$4*(R23-$D$2)^2+$O$4*(R23-$D$2)+$P$4</f>
        <v>3.4794285714285822</v>
      </c>
      <c r="AH23" s="16"/>
      <c r="AI23" s="16"/>
      <c r="AK23" s="16"/>
    </row>
    <row r="24" spans="1:37" x14ac:dyDescent="0.25">
      <c r="A24">
        <v>-0.5357142857142857</v>
      </c>
      <c r="B24">
        <v>0.3214285714285714</v>
      </c>
      <c r="C24">
        <v>-3.5714285714285705E-2</v>
      </c>
      <c r="D24">
        <v>0.5357142857142857</v>
      </c>
      <c r="E24">
        <v>-0.10714285714285716</v>
      </c>
      <c r="F24">
        <v>-0.35714285714285715</v>
      </c>
      <c r="G24">
        <v>-0.21428571428571425</v>
      </c>
      <c r="H24">
        <v>0.10714285714285712</v>
      </c>
      <c r="R24" s="5">
        <f t="shared" ref="R24:R32" si="6">R23+($E$2-$D$2)/10</f>
        <v>4.6000000000000023</v>
      </c>
      <c r="S24" s="5"/>
      <c r="T24" s="5"/>
      <c r="U24" s="5">
        <f t="shared" si="5"/>
        <v>4.6811428571428646</v>
      </c>
      <c r="AH24" s="16"/>
      <c r="AI24" s="16"/>
      <c r="AK24" s="16"/>
    </row>
    <row r="25" spans="1:37" x14ac:dyDescent="0.25">
      <c r="A25">
        <v>0.10714285714285715</v>
      </c>
      <c r="B25">
        <v>-0.21428571428571425</v>
      </c>
      <c r="C25">
        <v>0.10714285714285712</v>
      </c>
      <c r="D25">
        <v>-0.10714285714285715</v>
      </c>
      <c r="E25">
        <v>0.3214285714285714</v>
      </c>
      <c r="F25">
        <v>7.1428571428571438E-2</v>
      </c>
      <c r="G25">
        <v>-0.35714285714285715</v>
      </c>
      <c r="H25">
        <v>-0.3214285714285714</v>
      </c>
      <c r="R25" s="5">
        <f t="shared" si="6"/>
        <v>4.9000000000000021</v>
      </c>
      <c r="S25" s="5"/>
      <c r="T25" s="5"/>
      <c r="U25" s="5">
        <f t="shared" si="5"/>
        <v>5.6360000000000063</v>
      </c>
      <c r="AH25" s="16"/>
      <c r="AI25" s="16"/>
      <c r="AK25" s="16"/>
    </row>
    <row r="26" spans="1:37" x14ac:dyDescent="0.25">
      <c r="A26">
        <v>1.1785714285714284</v>
      </c>
      <c r="B26">
        <v>-0.1071428571428571</v>
      </c>
      <c r="C26">
        <v>1.1904761904761897E-2</v>
      </c>
      <c r="D26">
        <v>-0.17857142857142846</v>
      </c>
      <c r="E26">
        <v>3.5714285714285643E-2</v>
      </c>
      <c r="F26">
        <v>-0.21428571428571422</v>
      </c>
      <c r="G26">
        <v>7.1428571428571397E-2</v>
      </c>
      <c r="H26">
        <v>-3.5714285714285698E-2</v>
      </c>
      <c r="R26" s="5">
        <f t="shared" si="6"/>
        <v>5.200000000000002</v>
      </c>
      <c r="S26" s="5"/>
      <c r="T26" s="5"/>
      <c r="U26" s="5">
        <f t="shared" si="5"/>
        <v>6.374857142857147</v>
      </c>
      <c r="AH26" s="16"/>
      <c r="AI26" s="16"/>
      <c r="AK26" s="16"/>
    </row>
    <row r="27" spans="1:37" x14ac:dyDescent="0.25">
      <c r="A27">
        <v>0.64285714285714279</v>
      </c>
      <c r="B27">
        <v>0.2142857142857143</v>
      </c>
      <c r="C27">
        <v>-2.3809523809523808E-2</v>
      </c>
      <c r="D27">
        <v>-0.64285714285714279</v>
      </c>
      <c r="E27">
        <v>-7.1428571428571438E-2</v>
      </c>
      <c r="F27">
        <v>0.4285714285714286</v>
      </c>
      <c r="G27">
        <v>-0.14285714285714285</v>
      </c>
      <c r="H27">
        <v>7.1428571428571425E-2</v>
      </c>
      <c r="R27" s="5">
        <f t="shared" si="6"/>
        <v>5.5000000000000018</v>
      </c>
      <c r="S27" s="5"/>
      <c r="T27" s="5"/>
      <c r="U27" s="5">
        <f t="shared" si="5"/>
        <v>6.9285714285714306</v>
      </c>
      <c r="AH27" s="16"/>
      <c r="AI27" s="16"/>
      <c r="AK27" s="16"/>
    </row>
    <row r="28" spans="1:37" x14ac:dyDescent="0.25">
      <c r="A28">
        <v>-0.2142857142857143</v>
      </c>
      <c r="B28">
        <v>0.42857142857142849</v>
      </c>
      <c r="C28">
        <v>0.11904761904761905</v>
      </c>
      <c r="D28">
        <v>0.2142857142857143</v>
      </c>
      <c r="E28">
        <v>-0.64285714285714279</v>
      </c>
      <c r="F28">
        <v>-0.14285714285714288</v>
      </c>
      <c r="G28">
        <v>0.7142857142857143</v>
      </c>
      <c r="H28">
        <v>-0.35714285714285715</v>
      </c>
      <c r="R28" s="5">
        <f t="shared" si="6"/>
        <v>5.8000000000000016</v>
      </c>
      <c r="S28" s="5"/>
      <c r="T28" s="5"/>
      <c r="U28" s="5">
        <f t="shared" si="5"/>
        <v>7.3280000000000012</v>
      </c>
      <c r="AH28" s="16"/>
      <c r="AI28" s="16"/>
      <c r="AK28" s="16"/>
    </row>
    <row r="29" spans="1:37" x14ac:dyDescent="0.25">
      <c r="R29" s="5">
        <f t="shared" si="6"/>
        <v>6.1000000000000014</v>
      </c>
      <c r="S29" s="5"/>
      <c r="T29" s="5"/>
      <c r="U29" s="5">
        <f t="shared" si="5"/>
        <v>7.6039999999999992</v>
      </c>
      <c r="AH29" s="16"/>
      <c r="AI29" s="25"/>
      <c r="AK29" s="16"/>
    </row>
    <row r="30" spans="1:37" x14ac:dyDescent="0.25">
      <c r="R30" s="5">
        <f t="shared" si="6"/>
        <v>6.4000000000000012</v>
      </c>
      <c r="S30" s="5"/>
      <c r="T30" s="5"/>
      <c r="U30" s="5">
        <f t="shared" si="5"/>
        <v>7.7874285714285714</v>
      </c>
      <c r="AH30" s="16"/>
      <c r="AI30" s="16"/>
      <c r="AK30" s="16"/>
    </row>
    <row r="31" spans="1:37" x14ac:dyDescent="0.25">
      <c r="A31" s="22" t="s">
        <v>51</v>
      </c>
      <c r="B31" s="22"/>
      <c r="C31" s="22"/>
      <c r="D31" s="22"/>
      <c r="E31" s="22"/>
      <c r="F31" s="22"/>
      <c r="G31" s="22"/>
      <c r="H31" s="22"/>
      <c r="I31" s="22"/>
      <c r="J31" s="22"/>
      <c r="R31" s="5">
        <f t="shared" si="6"/>
        <v>6.7000000000000011</v>
      </c>
      <c r="S31" s="5"/>
      <c r="T31" s="5"/>
      <c r="U31" s="5">
        <f t="shared" si="5"/>
        <v>7.9091428571428573</v>
      </c>
      <c r="AH31" s="16"/>
      <c r="AI31" s="16"/>
      <c r="AK31" s="16"/>
    </row>
    <row r="32" spans="1:37" x14ac:dyDescent="0.25">
      <c r="A32" s="9" t="s">
        <v>41</v>
      </c>
      <c r="B32" s="10">
        <v>1.25</v>
      </c>
      <c r="C32" s="21" t="s">
        <v>35</v>
      </c>
      <c r="D32" s="21"/>
      <c r="E32" s="21" t="s">
        <v>36</v>
      </c>
      <c r="F32" s="21"/>
      <c r="G32" s="21" t="s">
        <v>37</v>
      </c>
      <c r="H32" s="21"/>
      <c r="I32" s="21" t="s">
        <v>38</v>
      </c>
      <c r="J32" s="21"/>
      <c r="R32" s="5">
        <f t="shared" si="6"/>
        <v>7.0000000000000009</v>
      </c>
      <c r="S32" s="5"/>
      <c r="T32" s="5"/>
      <c r="U32" s="5">
        <f t="shared" si="5"/>
        <v>8</v>
      </c>
      <c r="AH32" s="16"/>
      <c r="AI32" s="16"/>
      <c r="AK32" s="16"/>
    </row>
    <row r="33" spans="1:18" x14ac:dyDescent="0.25">
      <c r="A33" s="11" t="s">
        <v>4</v>
      </c>
      <c r="B33" s="11" t="s">
        <v>34</v>
      </c>
      <c r="C33" s="11" t="s">
        <v>39</v>
      </c>
      <c r="D33" s="11" t="s">
        <v>40</v>
      </c>
      <c r="E33" s="11" t="s">
        <v>39</v>
      </c>
      <c r="F33" s="11" t="s">
        <v>40</v>
      </c>
      <c r="G33" s="11" t="s">
        <v>39</v>
      </c>
      <c r="H33" s="11" t="s">
        <v>40</v>
      </c>
      <c r="I33" s="11" t="s">
        <v>39</v>
      </c>
      <c r="J33" s="11" t="s">
        <v>40</v>
      </c>
      <c r="R33" s="4"/>
    </row>
    <row r="34" spans="1:18" x14ac:dyDescent="0.25">
      <c r="A34" s="5">
        <v>1</v>
      </c>
      <c r="B34" s="5">
        <v>-3</v>
      </c>
      <c r="C34" s="5"/>
      <c r="D34" s="5"/>
      <c r="E34" s="5">
        <f>$B$32-A34</f>
        <v>0.25</v>
      </c>
      <c r="F34" s="5">
        <f>$A$35-A34</f>
        <v>1</v>
      </c>
      <c r="G34" s="5">
        <f>$B$32-A34</f>
        <v>0.25</v>
      </c>
      <c r="H34" s="5">
        <f>$A$36-A34</f>
        <v>3</v>
      </c>
      <c r="I34" s="5">
        <f>$B$32-A34</f>
        <v>0.25</v>
      </c>
      <c r="J34" s="5">
        <f>$A$37-A34</f>
        <v>6</v>
      </c>
      <c r="R34" s="4"/>
    </row>
    <row r="35" spans="1:18" x14ac:dyDescent="0.25">
      <c r="A35" s="5">
        <v>2</v>
      </c>
      <c r="B35" s="5">
        <v>-7</v>
      </c>
      <c r="C35" s="5">
        <f>$B$32-A35</f>
        <v>-0.75</v>
      </c>
      <c r="D35" s="5">
        <f>$A$34-A35</f>
        <v>-1</v>
      </c>
      <c r="E35" s="5"/>
      <c r="F35" s="5"/>
      <c r="G35" s="5">
        <f t="shared" ref="G35:G37" si="7">$B$32-A35</f>
        <v>-0.75</v>
      </c>
      <c r="H35" s="5">
        <f t="shared" ref="H35:H37" si="8">$A$36-A35</f>
        <v>2</v>
      </c>
      <c r="I35" s="5">
        <f t="shared" ref="I35:I36" si="9">$B$32-A35</f>
        <v>-0.75</v>
      </c>
      <c r="J35" s="5">
        <f t="shared" ref="J35:J36" si="10">$A$37-A35</f>
        <v>5</v>
      </c>
      <c r="R35" s="4"/>
    </row>
    <row r="36" spans="1:18" x14ac:dyDescent="0.25">
      <c r="A36" s="5">
        <v>4</v>
      </c>
      <c r="B36" s="5">
        <v>2</v>
      </c>
      <c r="C36" s="5">
        <f t="shared" ref="C36:C37" si="11">$B$32-A36</f>
        <v>-2.75</v>
      </c>
      <c r="D36" s="5">
        <f t="shared" ref="D36:D37" si="12">$A$34-A36</f>
        <v>-3</v>
      </c>
      <c r="E36" s="5">
        <f>$B$32-A36</f>
        <v>-2.75</v>
      </c>
      <c r="F36" s="5">
        <f t="shared" ref="F36:F37" si="13">$A$35-A36</f>
        <v>-2</v>
      </c>
      <c r="G36" s="5"/>
      <c r="H36" s="5"/>
      <c r="I36" s="5">
        <f t="shared" si="9"/>
        <v>-2.75</v>
      </c>
      <c r="J36" s="5">
        <f t="shared" si="10"/>
        <v>3</v>
      </c>
      <c r="R36" s="4"/>
    </row>
    <row r="37" spans="1:18" x14ac:dyDescent="0.25">
      <c r="A37" s="5">
        <v>7</v>
      </c>
      <c r="B37" s="5">
        <v>8</v>
      </c>
      <c r="C37" s="5">
        <f t="shared" si="11"/>
        <v>-5.75</v>
      </c>
      <c r="D37" s="5">
        <f t="shared" si="12"/>
        <v>-6</v>
      </c>
      <c r="E37" s="5">
        <f>$B$32-A37</f>
        <v>-5.75</v>
      </c>
      <c r="F37" s="5">
        <f t="shared" si="13"/>
        <v>-5</v>
      </c>
      <c r="G37" s="5">
        <f t="shared" si="7"/>
        <v>-5.75</v>
      </c>
      <c r="H37" s="5">
        <f t="shared" si="8"/>
        <v>-3</v>
      </c>
      <c r="I37" s="5"/>
      <c r="J37" s="5"/>
      <c r="R37" s="4"/>
    </row>
    <row r="38" spans="1:18" x14ac:dyDescent="0.25">
      <c r="C38" s="5">
        <f>C35*C36*C37</f>
        <v>-11.859375</v>
      </c>
      <c r="D38" s="5">
        <f>D35*D36*D37</f>
        <v>-18</v>
      </c>
      <c r="E38" s="5">
        <f>E34*E36*E37</f>
        <v>3.953125</v>
      </c>
      <c r="F38" s="5">
        <f>F34*F36*F37</f>
        <v>10</v>
      </c>
      <c r="G38" s="5">
        <f>G34*G35*G37</f>
        <v>1.078125</v>
      </c>
      <c r="H38" s="5">
        <f>H34*H35*H37</f>
        <v>-18</v>
      </c>
      <c r="I38" s="5">
        <f>I34*I35*I36</f>
        <v>0.515625</v>
      </c>
      <c r="J38" s="5">
        <f>J34*J35*J36</f>
        <v>90</v>
      </c>
      <c r="R38" s="4"/>
    </row>
    <row r="39" spans="1:18" x14ac:dyDescent="0.25">
      <c r="C39" s="12" t="s">
        <v>42</v>
      </c>
      <c r="D39" s="5">
        <f>C38/D38</f>
        <v>0.65885416666666663</v>
      </c>
      <c r="E39" s="12" t="s">
        <v>43</v>
      </c>
      <c r="F39" s="5">
        <f>E38/F38</f>
        <v>0.39531250000000001</v>
      </c>
      <c r="G39" s="12" t="s">
        <v>44</v>
      </c>
      <c r="H39" s="5">
        <f>G38/H38</f>
        <v>-5.9895833333333336E-2</v>
      </c>
      <c r="I39" s="12" t="s">
        <v>45</v>
      </c>
      <c r="J39" s="5">
        <f>I38/J38</f>
        <v>5.7291666666666663E-3</v>
      </c>
      <c r="R39" s="4"/>
    </row>
    <row r="40" spans="1:18" x14ac:dyDescent="0.25">
      <c r="R40" s="4"/>
    </row>
    <row r="41" spans="1:18" x14ac:dyDescent="0.25">
      <c r="C41" s="13" t="s">
        <v>46</v>
      </c>
      <c r="D41" s="13">
        <f>D39*B34+F39*B35+H39*B36+J39*B37</f>
        <v>-4.8177083333333339</v>
      </c>
      <c r="R41" s="4"/>
    </row>
    <row r="42" spans="1:18" x14ac:dyDescent="0.25">
      <c r="R42" s="4"/>
    </row>
    <row r="43" spans="1:18" x14ac:dyDescent="0.25">
      <c r="R43" s="4"/>
    </row>
    <row r="44" spans="1:18" x14ac:dyDescent="0.25">
      <c r="C44" s="13" t="s">
        <v>46</v>
      </c>
      <c r="D44" s="13">
        <f>-4.8177083</f>
        <v>-4.8177082999999996</v>
      </c>
      <c r="R44" s="4"/>
    </row>
    <row r="45" spans="1:18" x14ac:dyDescent="0.25">
      <c r="R45" s="4"/>
    </row>
    <row r="46" spans="1:18" x14ac:dyDescent="0.25">
      <c r="R46" s="4"/>
    </row>
    <row r="47" spans="1:18" x14ac:dyDescent="0.25">
      <c r="R47" s="4"/>
    </row>
    <row r="48" spans="1:18" x14ac:dyDescent="0.25">
      <c r="R48" s="4"/>
    </row>
    <row r="49" spans="1:36" x14ac:dyDescent="0.25">
      <c r="A49" s="17" t="s">
        <v>50</v>
      </c>
      <c r="B49" s="18"/>
      <c r="C49" s="18"/>
      <c r="D49" s="19"/>
      <c r="R49" s="4"/>
      <c r="AD49" t="s">
        <v>56</v>
      </c>
      <c r="AI49" t="s">
        <v>57</v>
      </c>
    </row>
    <row r="50" spans="1:36" x14ac:dyDescent="0.25">
      <c r="A50" s="11" t="s">
        <v>34</v>
      </c>
      <c r="B50" s="13" t="s">
        <v>47</v>
      </c>
      <c r="C50" s="13" t="s">
        <v>48</v>
      </c>
      <c r="D50" s="13" t="s">
        <v>49</v>
      </c>
      <c r="R50" s="4"/>
      <c r="AD50">
        <v>1</v>
      </c>
      <c r="AH50">
        <v>-3</v>
      </c>
      <c r="AI50">
        <v>1</v>
      </c>
      <c r="AJ50" s="4">
        <v>-3</v>
      </c>
    </row>
    <row r="51" spans="1:36" x14ac:dyDescent="0.25">
      <c r="A51" s="14">
        <v>-3</v>
      </c>
      <c r="B51" s="5">
        <f>A52-A51</f>
        <v>-4</v>
      </c>
      <c r="C51" s="5">
        <f t="shared" ref="C51" si="14">B52-B51</f>
        <v>13</v>
      </c>
      <c r="D51" s="5">
        <f>C52-C51</f>
        <v>-16</v>
      </c>
      <c r="L51" s="4"/>
      <c r="R51" s="4"/>
      <c r="AD51">
        <v>1.06</v>
      </c>
      <c r="AH51">
        <v>-3.52</v>
      </c>
      <c r="AI51">
        <v>1.06</v>
      </c>
      <c r="AJ51" s="4">
        <v>-3.51</v>
      </c>
    </row>
    <row r="52" spans="1:36" x14ac:dyDescent="0.25">
      <c r="A52" s="5">
        <v>-7</v>
      </c>
      <c r="B52" s="5">
        <f t="shared" ref="B52:C53" si="15">A53-A52</f>
        <v>9</v>
      </c>
      <c r="C52" s="5">
        <f t="shared" si="15"/>
        <v>-3</v>
      </c>
      <c r="D52" s="5"/>
      <c r="K52" s="4"/>
      <c r="L52" s="4"/>
      <c r="R52" s="4"/>
      <c r="AD52">
        <v>1.1499999999999999</v>
      </c>
      <c r="AH52">
        <v>-4.1500000000000004</v>
      </c>
      <c r="AI52">
        <v>1.1499999999999999</v>
      </c>
      <c r="AJ52" s="4">
        <v>-4.1399999999999997</v>
      </c>
    </row>
    <row r="53" spans="1:36" x14ac:dyDescent="0.25">
      <c r="A53" s="5">
        <v>2</v>
      </c>
      <c r="B53" s="5">
        <f t="shared" si="15"/>
        <v>6</v>
      </c>
      <c r="C53" s="5"/>
      <c r="D53" s="5"/>
      <c r="K53" s="4"/>
      <c r="L53" s="4"/>
      <c r="R53" s="4"/>
      <c r="AD53">
        <v>1.23</v>
      </c>
      <c r="AH53">
        <v>-4.71</v>
      </c>
      <c r="AI53">
        <v>1.23</v>
      </c>
      <c r="AJ53" s="4">
        <v>-4.72</v>
      </c>
    </row>
    <row r="54" spans="1:36" x14ac:dyDescent="0.25">
      <c r="A54" s="15">
        <v>8</v>
      </c>
      <c r="B54" s="15"/>
      <c r="C54" s="5"/>
      <c r="D54" s="15"/>
      <c r="L54" s="4"/>
      <c r="R54" s="4"/>
      <c r="AD54">
        <v>1.32</v>
      </c>
      <c r="AH54">
        <v>-5.2</v>
      </c>
      <c r="AI54">
        <v>1.32</v>
      </c>
      <c r="AJ54" s="4">
        <v>-5.2</v>
      </c>
    </row>
    <row r="55" spans="1:36" x14ac:dyDescent="0.25">
      <c r="A55" s="17" t="s">
        <v>52</v>
      </c>
      <c r="B55" s="19"/>
      <c r="C55" s="17" t="s">
        <v>55</v>
      </c>
      <c r="D55" s="19"/>
      <c r="R55" s="4"/>
      <c r="AD55">
        <v>1.4</v>
      </c>
      <c r="AH55">
        <v>-5.63</v>
      </c>
      <c r="AI55">
        <v>1.4</v>
      </c>
      <c r="AJ55" s="4">
        <v>-5.63</v>
      </c>
    </row>
    <row r="56" spans="1:36" x14ac:dyDescent="0.25">
      <c r="A56" s="13" t="s">
        <v>53</v>
      </c>
      <c r="B56" s="5">
        <f>B32-A34</f>
        <v>0.25</v>
      </c>
      <c r="C56" s="13" t="s">
        <v>53</v>
      </c>
      <c r="D56" s="5">
        <f>B32-A37</f>
        <v>-5.75</v>
      </c>
      <c r="R56" s="4"/>
      <c r="AD56">
        <v>1.48</v>
      </c>
      <c r="AH56">
        <v>-5.99</v>
      </c>
      <c r="AI56">
        <v>1.48</v>
      </c>
      <c r="AJ56" s="4">
        <v>-6</v>
      </c>
    </row>
    <row r="57" spans="1:36" x14ac:dyDescent="0.25">
      <c r="A57" s="13" t="s">
        <v>54</v>
      </c>
      <c r="B57" s="5">
        <f>D41</f>
        <v>-4.8177083333333339</v>
      </c>
      <c r="C57" s="13" t="s">
        <v>54</v>
      </c>
      <c r="D57" s="5">
        <f>D44</f>
        <v>-4.8177082999999996</v>
      </c>
      <c r="R57" s="4"/>
      <c r="AD57">
        <v>1.57</v>
      </c>
      <c r="AH57">
        <v>-6.3</v>
      </c>
      <c r="AI57">
        <v>1.57</v>
      </c>
      <c r="AJ57" s="4">
        <v>-6.3</v>
      </c>
    </row>
    <row r="58" spans="1:36" x14ac:dyDescent="0.25">
      <c r="R58" s="4"/>
      <c r="AD58">
        <v>1.65</v>
      </c>
      <c r="AH58">
        <v>-6.55</v>
      </c>
      <c r="AI58">
        <v>1.65</v>
      </c>
      <c r="AJ58" s="4">
        <v>-6.58</v>
      </c>
    </row>
    <row r="59" spans="1:36" x14ac:dyDescent="0.25">
      <c r="R59" s="4"/>
      <c r="AD59">
        <v>1.74</v>
      </c>
      <c r="AH59">
        <v>-6.74</v>
      </c>
      <c r="AI59">
        <v>1.74</v>
      </c>
      <c r="AJ59" s="4">
        <v>-6.74</v>
      </c>
    </row>
    <row r="60" spans="1:36" x14ac:dyDescent="0.25">
      <c r="R60" s="4"/>
      <c r="AD60">
        <v>1.82</v>
      </c>
      <c r="AH60">
        <v>-6.88</v>
      </c>
      <c r="AI60">
        <v>1.82</v>
      </c>
      <c r="AJ60" s="4">
        <v>-6.88</v>
      </c>
    </row>
    <row r="61" spans="1:36" x14ac:dyDescent="0.25">
      <c r="K61" s="4"/>
      <c r="R61" s="4"/>
      <c r="AD61">
        <v>1.9</v>
      </c>
      <c r="AH61">
        <v>-6.96</v>
      </c>
      <c r="AI61">
        <v>1.9</v>
      </c>
      <c r="AJ61" s="4">
        <v>-6.96</v>
      </c>
    </row>
    <row r="62" spans="1:36" x14ac:dyDescent="0.25">
      <c r="K62" s="4"/>
      <c r="R62" s="4"/>
      <c r="AD62">
        <v>2</v>
      </c>
      <c r="AH62">
        <v>-7</v>
      </c>
      <c r="AI62">
        <v>2</v>
      </c>
      <c r="AJ62" s="4">
        <v>-7</v>
      </c>
    </row>
    <row r="63" spans="1:36" x14ac:dyDescent="0.25">
      <c r="K63" s="4"/>
      <c r="AD63">
        <v>2.0699999999999998</v>
      </c>
      <c r="AH63">
        <v>-6.99</v>
      </c>
      <c r="AI63">
        <v>2.0699999999999998</v>
      </c>
      <c r="AJ63" s="4">
        <v>-6.99</v>
      </c>
    </row>
    <row r="64" spans="1:36" x14ac:dyDescent="0.25">
      <c r="K64" s="4"/>
      <c r="AD64">
        <v>2.16</v>
      </c>
      <c r="AH64">
        <v>-6.93</v>
      </c>
      <c r="AI64">
        <v>2.16</v>
      </c>
      <c r="AJ64" s="4">
        <v>-6.93</v>
      </c>
    </row>
    <row r="65" spans="11:36" x14ac:dyDescent="0.25">
      <c r="K65" s="4"/>
      <c r="AD65">
        <v>2.2400000000000002</v>
      </c>
      <c r="AH65">
        <v>-6.83</v>
      </c>
      <c r="AI65">
        <v>2.2400000000000002</v>
      </c>
      <c r="AJ65" s="4">
        <v>-6.83</v>
      </c>
    </row>
    <row r="66" spans="11:36" x14ac:dyDescent="0.25">
      <c r="K66" s="4"/>
      <c r="AD66">
        <v>2.3199999999999998</v>
      </c>
      <c r="AH66">
        <v>-6.68</v>
      </c>
      <c r="AI66">
        <v>2.3199999999999998</v>
      </c>
      <c r="AJ66" s="4">
        <v>-6.68</v>
      </c>
    </row>
    <row r="67" spans="11:36" x14ac:dyDescent="0.25">
      <c r="K67" s="4"/>
      <c r="AD67">
        <v>2.41</v>
      </c>
      <c r="AH67">
        <v>-6.5</v>
      </c>
      <c r="AI67">
        <v>2.41</v>
      </c>
      <c r="AJ67" s="4">
        <v>-6.5</v>
      </c>
    </row>
    <row r="68" spans="11:36" x14ac:dyDescent="0.25">
      <c r="K68" s="4"/>
      <c r="AD68">
        <v>2.4900000000000002</v>
      </c>
      <c r="AH68">
        <v>-6.27</v>
      </c>
      <c r="AI68">
        <v>2.4900000000000002</v>
      </c>
      <c r="AJ68" s="4">
        <v>-6.27</v>
      </c>
    </row>
    <row r="69" spans="11:36" x14ac:dyDescent="0.25">
      <c r="K69" s="4"/>
      <c r="AD69">
        <v>2.58</v>
      </c>
      <c r="AH69">
        <v>-6.01</v>
      </c>
      <c r="AI69">
        <v>2.58</v>
      </c>
      <c r="AJ69" s="4">
        <v>-6.01</v>
      </c>
    </row>
    <row r="70" spans="11:36" x14ac:dyDescent="0.25">
      <c r="K70" s="4"/>
      <c r="AD70">
        <v>2.66</v>
      </c>
      <c r="AH70">
        <v>-5.72</v>
      </c>
      <c r="AI70">
        <v>2.66</v>
      </c>
      <c r="AJ70" s="4">
        <v>-5.72</v>
      </c>
    </row>
    <row r="71" spans="11:36" x14ac:dyDescent="0.25">
      <c r="K71" s="4"/>
      <c r="AD71">
        <v>2.74</v>
      </c>
      <c r="AH71">
        <v>-5.39</v>
      </c>
      <c r="AI71">
        <v>2.74</v>
      </c>
      <c r="AJ71" s="4">
        <v>-5.39</v>
      </c>
    </row>
    <row r="72" spans="11:36" x14ac:dyDescent="0.25">
      <c r="AD72">
        <v>2.91</v>
      </c>
      <c r="AH72">
        <v>-4.6500000000000004</v>
      </c>
      <c r="AI72">
        <v>2.91</v>
      </c>
      <c r="AJ72" s="4">
        <v>-4.6500000000000004</v>
      </c>
    </row>
    <row r="73" spans="11:36" x14ac:dyDescent="0.25">
      <c r="AD73">
        <v>3</v>
      </c>
      <c r="AH73">
        <v>-4.22</v>
      </c>
      <c r="AI73">
        <v>3</v>
      </c>
      <c r="AJ73" s="4">
        <v>-4.22</v>
      </c>
    </row>
    <row r="74" spans="11:36" x14ac:dyDescent="0.25">
      <c r="AD74">
        <v>3.08</v>
      </c>
      <c r="AH74">
        <v>-3.81</v>
      </c>
      <c r="AI74">
        <v>3.08</v>
      </c>
      <c r="AJ74" s="4">
        <v>-3.81</v>
      </c>
    </row>
    <row r="75" spans="11:36" x14ac:dyDescent="0.25">
      <c r="AD75">
        <v>3.16</v>
      </c>
      <c r="AH75">
        <v>-3.35</v>
      </c>
      <c r="AI75">
        <v>3.16</v>
      </c>
      <c r="AJ75" s="4">
        <v>-3.35</v>
      </c>
    </row>
    <row r="76" spans="11:36" x14ac:dyDescent="0.25">
      <c r="AD76">
        <v>3.25</v>
      </c>
      <c r="AH76">
        <v>-2.87</v>
      </c>
      <c r="AI76">
        <v>3.25</v>
      </c>
      <c r="AJ76" s="4">
        <v>-2.87</v>
      </c>
    </row>
    <row r="77" spans="11:36" x14ac:dyDescent="0.25">
      <c r="AD77">
        <v>3.33</v>
      </c>
      <c r="AH77">
        <v>-2.37</v>
      </c>
      <c r="AI77">
        <v>3.33</v>
      </c>
      <c r="AJ77" s="4">
        <v>-2.37</v>
      </c>
    </row>
    <row r="78" spans="11:36" x14ac:dyDescent="0.25">
      <c r="AD78">
        <v>3.42</v>
      </c>
      <c r="AH78">
        <v>-1.86</v>
      </c>
      <c r="AI78">
        <v>3.42</v>
      </c>
      <c r="AJ78" s="4">
        <v>-1.86</v>
      </c>
    </row>
    <row r="79" spans="11:36" x14ac:dyDescent="0.25">
      <c r="AD79">
        <v>3.5</v>
      </c>
      <c r="AH79">
        <v>-1.33</v>
      </c>
      <c r="AI79">
        <v>3.5</v>
      </c>
      <c r="AJ79" s="4">
        <v>-1.33</v>
      </c>
    </row>
    <row r="80" spans="11:36" x14ac:dyDescent="0.25">
      <c r="AD80">
        <v>3.58</v>
      </c>
      <c r="AH80">
        <v>-0.79</v>
      </c>
      <c r="AI80">
        <v>3.58</v>
      </c>
      <c r="AJ80" s="4">
        <v>-0.79</v>
      </c>
    </row>
    <row r="81" spans="30:36" x14ac:dyDescent="0.25">
      <c r="AD81">
        <v>3.67</v>
      </c>
      <c r="AH81">
        <v>-0.24</v>
      </c>
      <c r="AI81">
        <v>3.67</v>
      </c>
      <c r="AJ81" s="4">
        <v>-0.24</v>
      </c>
    </row>
    <row r="82" spans="30:36" x14ac:dyDescent="0.25">
      <c r="AD82">
        <v>3.75</v>
      </c>
      <c r="AH82">
        <v>0.32</v>
      </c>
      <c r="AI82">
        <v>3.75</v>
      </c>
      <c r="AJ82" s="4">
        <v>0.32</v>
      </c>
    </row>
    <row r="83" spans="30:36" x14ac:dyDescent="0.25">
      <c r="AD83">
        <v>3.84</v>
      </c>
      <c r="AH83">
        <v>0.88</v>
      </c>
      <c r="AI83">
        <v>3.84</v>
      </c>
      <c r="AJ83" s="4">
        <v>0.88</v>
      </c>
    </row>
    <row r="84" spans="30:36" x14ac:dyDescent="0.25">
      <c r="AD84">
        <v>4</v>
      </c>
      <c r="AH84">
        <v>2</v>
      </c>
      <c r="AI84">
        <v>4</v>
      </c>
      <c r="AJ84" s="4">
        <v>2</v>
      </c>
    </row>
    <row r="85" spans="30:36" x14ac:dyDescent="0.25">
      <c r="AD85">
        <v>4.09</v>
      </c>
      <c r="AH85">
        <v>2.6</v>
      </c>
      <c r="AI85">
        <v>4.09</v>
      </c>
      <c r="AJ85" s="4">
        <v>2.6</v>
      </c>
    </row>
    <row r="86" spans="30:36" x14ac:dyDescent="0.25">
      <c r="AD86">
        <v>4.17</v>
      </c>
      <c r="AH86">
        <v>3.17</v>
      </c>
      <c r="AI86">
        <v>4.17</v>
      </c>
      <c r="AJ86" s="4">
        <v>3.17</v>
      </c>
    </row>
    <row r="87" spans="30:36" x14ac:dyDescent="0.25">
      <c r="AD87">
        <v>4.26</v>
      </c>
      <c r="AH87">
        <v>3.74</v>
      </c>
      <c r="AI87">
        <v>4.26</v>
      </c>
      <c r="AJ87" s="4">
        <v>3.74</v>
      </c>
    </row>
    <row r="88" spans="30:36" x14ac:dyDescent="0.25">
      <c r="AD88">
        <v>4.34</v>
      </c>
      <c r="AH88">
        <v>4.3099999999999996</v>
      </c>
      <c r="AI88">
        <v>4.34</v>
      </c>
      <c r="AJ88" s="4">
        <v>4.3099999999999996</v>
      </c>
    </row>
    <row r="89" spans="30:36" x14ac:dyDescent="0.25">
      <c r="AD89">
        <v>4.42</v>
      </c>
      <c r="AH89">
        <v>4.8600000000000003</v>
      </c>
      <c r="AI89">
        <v>4.42</v>
      </c>
      <c r="AJ89" s="4">
        <v>4.8600000000000003</v>
      </c>
    </row>
    <row r="90" spans="30:36" x14ac:dyDescent="0.25">
      <c r="AD90">
        <v>4.51</v>
      </c>
      <c r="AH90">
        <v>5.41</v>
      </c>
      <c r="AI90">
        <v>4.51</v>
      </c>
      <c r="AJ90" s="4">
        <v>5.41</v>
      </c>
    </row>
    <row r="91" spans="30:36" x14ac:dyDescent="0.25">
      <c r="AD91">
        <v>4.59</v>
      </c>
      <c r="AH91">
        <v>5.95</v>
      </c>
      <c r="AI91">
        <v>4.59</v>
      </c>
      <c r="AJ91" s="4">
        <v>5.95</v>
      </c>
    </row>
    <row r="92" spans="30:36" x14ac:dyDescent="0.25">
      <c r="AD92">
        <v>4.68</v>
      </c>
      <c r="AH92">
        <v>6.47</v>
      </c>
      <c r="AI92">
        <v>4.68</v>
      </c>
      <c r="AJ92" s="4">
        <v>6.47</v>
      </c>
    </row>
    <row r="93" spans="30:36" x14ac:dyDescent="0.25">
      <c r="AD93">
        <v>4.76</v>
      </c>
      <c r="AH93">
        <v>6.98</v>
      </c>
      <c r="AI93">
        <v>4.76</v>
      </c>
      <c r="AJ93" s="4">
        <v>6.98</v>
      </c>
    </row>
    <row r="94" spans="30:36" x14ac:dyDescent="0.25">
      <c r="AD94">
        <v>4.84</v>
      </c>
      <c r="AH94">
        <v>7.47</v>
      </c>
      <c r="AI94">
        <v>4.84</v>
      </c>
      <c r="AJ94" s="4">
        <v>7.47</v>
      </c>
    </row>
    <row r="95" spans="30:36" x14ac:dyDescent="0.25">
      <c r="AD95">
        <v>4.93</v>
      </c>
      <c r="AH95">
        <v>7.95</v>
      </c>
      <c r="AI95">
        <v>4.93</v>
      </c>
      <c r="AJ95" s="4">
        <v>7.95</v>
      </c>
    </row>
    <row r="96" spans="30:36" x14ac:dyDescent="0.25">
      <c r="AD96">
        <v>5.01</v>
      </c>
      <c r="AH96">
        <v>8.4</v>
      </c>
      <c r="AI96">
        <v>5.01</v>
      </c>
      <c r="AJ96" s="4">
        <v>8.4</v>
      </c>
    </row>
    <row r="97" spans="30:36" x14ac:dyDescent="0.25">
      <c r="AD97">
        <v>5.0999999999999996</v>
      </c>
      <c r="AH97">
        <v>8.82</v>
      </c>
      <c r="AI97">
        <v>5.0999999999999996</v>
      </c>
      <c r="AJ97" s="24">
        <v>8.77</v>
      </c>
    </row>
    <row r="98" spans="30:36" x14ac:dyDescent="0.25">
      <c r="AD98">
        <v>5.18</v>
      </c>
      <c r="AH98">
        <v>9.23</v>
      </c>
      <c r="AI98">
        <v>5.18</v>
      </c>
      <c r="AJ98" s="4">
        <v>9.18</v>
      </c>
    </row>
    <row r="99" spans="30:36" x14ac:dyDescent="0.25">
      <c r="AD99">
        <v>5.26</v>
      </c>
      <c r="AH99">
        <v>9.6</v>
      </c>
      <c r="AI99">
        <v>5.26</v>
      </c>
      <c r="AJ99" s="4">
        <v>9.5500000000000007</v>
      </c>
    </row>
    <row r="100" spans="30:36" x14ac:dyDescent="0.25">
      <c r="AD100">
        <v>5.35</v>
      </c>
      <c r="AH100">
        <v>9.9499999999999993</v>
      </c>
      <c r="AI100">
        <v>5.35</v>
      </c>
      <c r="AJ100" s="4">
        <v>9.9</v>
      </c>
    </row>
    <row r="101" spans="30:36" x14ac:dyDescent="0.25">
      <c r="AD101">
        <v>5.43</v>
      </c>
      <c r="AH101">
        <v>10.27</v>
      </c>
      <c r="AI101">
        <v>5.43</v>
      </c>
      <c r="AJ101" s="4">
        <v>10.220000000000001</v>
      </c>
    </row>
    <row r="102" spans="30:36" x14ac:dyDescent="0.25">
      <c r="AD102">
        <v>5.52</v>
      </c>
      <c r="AH102">
        <v>10.55</v>
      </c>
      <c r="AI102">
        <v>5.52</v>
      </c>
      <c r="AJ102" s="4">
        <v>10.5</v>
      </c>
    </row>
    <row r="103" spans="30:36" x14ac:dyDescent="0.25">
      <c r="AD103">
        <v>5.6</v>
      </c>
      <c r="AH103">
        <v>10.8</v>
      </c>
      <c r="AI103">
        <v>5.6</v>
      </c>
      <c r="AJ103" s="4">
        <v>10.75</v>
      </c>
    </row>
    <row r="104" spans="30:36" x14ac:dyDescent="0.25">
      <c r="AD104">
        <v>5.68</v>
      </c>
      <c r="AH104">
        <v>11.01</v>
      </c>
      <c r="AI104">
        <v>5.68</v>
      </c>
      <c r="AJ104" s="4">
        <v>10.96</v>
      </c>
    </row>
    <row r="105" spans="30:36" x14ac:dyDescent="0.25">
      <c r="AD105">
        <v>5.77</v>
      </c>
      <c r="AH105">
        <v>11.18</v>
      </c>
      <c r="AI105">
        <v>5.77</v>
      </c>
      <c r="AJ105" s="4">
        <v>11.13</v>
      </c>
    </row>
    <row r="106" spans="30:36" x14ac:dyDescent="0.25">
      <c r="AD106">
        <v>5.85</v>
      </c>
      <c r="AH106">
        <v>11.32</v>
      </c>
      <c r="AI106">
        <v>5.85</v>
      </c>
      <c r="AJ106" s="4">
        <v>11.27</v>
      </c>
    </row>
    <row r="107" spans="30:36" x14ac:dyDescent="0.25">
      <c r="AD107">
        <v>5.94</v>
      </c>
      <c r="AH107">
        <v>11.41</v>
      </c>
      <c r="AI107">
        <v>5.94</v>
      </c>
      <c r="AJ107" s="4">
        <v>11.36</v>
      </c>
    </row>
    <row r="108" spans="30:36" x14ac:dyDescent="0.25">
      <c r="AD108">
        <v>6.02</v>
      </c>
      <c r="AH108">
        <v>11.45</v>
      </c>
      <c r="AI108">
        <v>6.02</v>
      </c>
      <c r="AJ108" s="4">
        <v>11.4</v>
      </c>
    </row>
    <row r="109" spans="30:36" x14ac:dyDescent="0.25">
      <c r="AD109">
        <v>6.1</v>
      </c>
      <c r="AH109">
        <v>11.45</v>
      </c>
      <c r="AI109">
        <v>6.1</v>
      </c>
      <c r="AJ109" s="4">
        <v>11.4</v>
      </c>
    </row>
    <row r="110" spans="30:36" x14ac:dyDescent="0.25">
      <c r="AD110">
        <v>6.19</v>
      </c>
      <c r="AH110">
        <v>11.4</v>
      </c>
      <c r="AI110">
        <v>6.19</v>
      </c>
      <c r="AJ110" s="4">
        <v>11.35</v>
      </c>
    </row>
    <row r="111" spans="30:36" x14ac:dyDescent="0.25">
      <c r="AD111">
        <v>6.27</v>
      </c>
      <c r="AH111">
        <v>11.3</v>
      </c>
      <c r="AI111">
        <v>6.27</v>
      </c>
      <c r="AJ111" s="4">
        <v>11.25</v>
      </c>
    </row>
    <row r="112" spans="30:36" x14ac:dyDescent="0.25">
      <c r="AD112">
        <v>6.36</v>
      </c>
      <c r="AH112">
        <v>11.14</v>
      </c>
      <c r="AI112">
        <v>6.36</v>
      </c>
      <c r="AJ112" s="4">
        <v>11.09</v>
      </c>
    </row>
    <row r="113" spans="30:36" x14ac:dyDescent="0.25">
      <c r="AD113">
        <v>6.44</v>
      </c>
      <c r="AH113">
        <v>10.93</v>
      </c>
      <c r="AI113">
        <v>6.44</v>
      </c>
      <c r="AJ113" s="4">
        <v>10.88</v>
      </c>
    </row>
    <row r="114" spans="30:36" x14ac:dyDescent="0.25">
      <c r="AD114">
        <v>6.52</v>
      </c>
      <c r="AH114">
        <v>10.67</v>
      </c>
      <c r="AI114">
        <v>6.52</v>
      </c>
      <c r="AJ114" s="4">
        <v>10.62</v>
      </c>
    </row>
    <row r="115" spans="30:36" x14ac:dyDescent="0.25">
      <c r="AD115">
        <v>6.61</v>
      </c>
      <c r="AH115">
        <v>10.34</v>
      </c>
      <c r="AI115">
        <v>6.61</v>
      </c>
      <c r="AJ115" s="4">
        <v>10.29</v>
      </c>
    </row>
    <row r="116" spans="30:36" x14ac:dyDescent="0.25">
      <c r="AD116">
        <v>6.69</v>
      </c>
      <c r="AH116">
        <v>9.9600000000000009</v>
      </c>
      <c r="AI116">
        <v>6.69</v>
      </c>
      <c r="AJ116" s="4">
        <v>9.91</v>
      </c>
    </row>
    <row r="117" spans="30:36" x14ac:dyDescent="0.25">
      <c r="AD117">
        <v>6.78</v>
      </c>
      <c r="AH117">
        <v>9.51</v>
      </c>
      <c r="AI117">
        <v>6.78</v>
      </c>
      <c r="AJ117" s="4">
        <v>9.4600000000000009</v>
      </c>
    </row>
    <row r="118" spans="30:36" x14ac:dyDescent="0.25">
      <c r="AD118">
        <v>6.86</v>
      </c>
      <c r="AH118">
        <v>9</v>
      </c>
      <c r="AI118">
        <v>6.86</v>
      </c>
      <c r="AJ118" s="4">
        <v>8.9499999999999993</v>
      </c>
    </row>
    <row r="119" spans="30:36" x14ac:dyDescent="0.25">
      <c r="AD119">
        <v>7</v>
      </c>
      <c r="AH119">
        <v>8</v>
      </c>
      <c r="AI119">
        <v>7</v>
      </c>
      <c r="AJ119" s="4">
        <v>8</v>
      </c>
    </row>
  </sheetData>
  <mergeCells count="10">
    <mergeCell ref="A49:D49"/>
    <mergeCell ref="A55:B55"/>
    <mergeCell ref="C55:D55"/>
    <mergeCell ref="G1:I1"/>
    <mergeCell ref="G2:I2"/>
    <mergeCell ref="C32:D32"/>
    <mergeCell ref="E32:F32"/>
    <mergeCell ref="G32:H32"/>
    <mergeCell ref="I32:J32"/>
    <mergeCell ref="A31:J3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2021-12-23T07:52:08Z</dcterms:created>
  <dcterms:modified xsi:type="dcterms:W3CDTF">2022-01-13T09:55:52Z</dcterms:modified>
</cp:coreProperties>
</file>