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Sheet1" sheetId="1" r:id="rId1"/>
    <sheet name="March" sheetId="2" r:id="rId2"/>
    <sheet name="April" sheetId="3" r:id="rId3"/>
    <sheet name="May" sheetId="6" r:id="rId4"/>
    <sheet name="Utilizations" sheetId="4" r:id="rId5"/>
    <sheet name="Purchase (TP)" sheetId="5" r:id="rId6"/>
  </sheets>
  <definedNames>
    <definedName name="_xlnm._FilterDatabase" localSheetId="2" hidden="1">April!$A$3:$L$728</definedName>
    <definedName name="_xlnm._FilterDatabase" localSheetId="3" hidden="1">May!$A$2:$L$788</definedName>
  </definedNames>
  <calcPr calcId="152511"/>
</workbook>
</file>

<file path=xl/calcChain.xml><?xml version="1.0" encoding="utf-8"?>
<calcChain xmlns="http://schemas.openxmlformats.org/spreadsheetml/2006/main">
  <c r="F13" i="4" l="1"/>
  <c r="F12" i="4"/>
  <c r="F11" i="4"/>
  <c r="L390" i="6" l="1"/>
  <c r="F390" i="6"/>
  <c r="D390" i="6"/>
  <c r="C390" i="6"/>
  <c r="M389" i="6" l="1"/>
  <c r="F393" i="6"/>
  <c r="C373" i="6"/>
  <c r="D373" i="6"/>
  <c r="F373" i="6"/>
  <c r="L373" i="6"/>
  <c r="C362" i="6"/>
  <c r="D362" i="6"/>
  <c r="F362" i="6"/>
  <c r="L362" i="6"/>
  <c r="C361" i="6"/>
  <c r="D361" i="6"/>
  <c r="F361" i="6"/>
  <c r="L361" i="6"/>
  <c r="F385" i="6"/>
  <c r="L351" i="6"/>
  <c r="F351" i="6"/>
  <c r="D351" i="6"/>
  <c r="C351" i="6"/>
  <c r="C347" i="6" l="1"/>
  <c r="D347" i="6"/>
  <c r="F347" i="6"/>
  <c r="L347" i="6"/>
  <c r="L315" i="6"/>
  <c r="F315" i="6"/>
  <c r="D315" i="6"/>
  <c r="C315" i="6"/>
  <c r="M280" i="6" l="1"/>
  <c r="F312" i="6"/>
  <c r="L281" i="6"/>
  <c r="F281" i="6"/>
  <c r="D281" i="6"/>
  <c r="C281" i="6"/>
  <c r="M184" i="6" l="1"/>
  <c r="L252" i="6"/>
  <c r="F252" i="6"/>
  <c r="D252" i="6"/>
  <c r="C252" i="6"/>
  <c r="D240" i="6" l="1"/>
  <c r="D236" i="6"/>
  <c r="D237" i="6"/>
  <c r="D250" i="6"/>
  <c r="F253" i="6"/>
  <c r="L224" i="6"/>
  <c r="F224" i="6"/>
  <c r="D224" i="6"/>
  <c r="C224" i="6"/>
  <c r="M197" i="6" l="1"/>
  <c r="L218" i="6"/>
  <c r="C218" i="6"/>
  <c r="D218" i="6"/>
  <c r="F218" i="6"/>
  <c r="D205" i="6"/>
  <c r="L187" i="6"/>
  <c r="F187" i="6"/>
  <c r="D187" i="6"/>
  <c r="C187" i="6"/>
  <c r="L182" i="6" l="1"/>
  <c r="L183" i="6"/>
  <c r="M181" i="6"/>
  <c r="F184" i="6"/>
  <c r="F183" i="6"/>
  <c r="D169" i="6"/>
  <c r="L152" i="6"/>
  <c r="F152" i="6"/>
  <c r="D152" i="6"/>
  <c r="C152" i="6"/>
  <c r="L140" i="6" l="1"/>
  <c r="L141" i="6"/>
  <c r="L142" i="6"/>
  <c r="L143" i="6"/>
  <c r="L144" i="6"/>
  <c r="D134" i="6"/>
  <c r="D135" i="6"/>
  <c r="D136" i="6"/>
  <c r="C155" i="6" l="1"/>
  <c r="D155" i="6"/>
  <c r="F155" i="6"/>
  <c r="L155" i="6"/>
  <c r="C156" i="6"/>
  <c r="D156" i="6"/>
  <c r="F156" i="6"/>
  <c r="L156" i="6"/>
  <c r="C157" i="6"/>
  <c r="D157" i="6"/>
  <c r="F157" i="6"/>
  <c r="L157" i="6"/>
  <c r="C158" i="6"/>
  <c r="D158" i="6"/>
  <c r="F158" i="6"/>
  <c r="L158" i="6"/>
  <c r="C159" i="6"/>
  <c r="D159" i="6"/>
  <c r="F159" i="6"/>
  <c r="L159" i="6"/>
  <c r="C160" i="6"/>
  <c r="D160" i="6"/>
  <c r="F160" i="6"/>
  <c r="L160" i="6"/>
  <c r="C161" i="6"/>
  <c r="D161" i="6"/>
  <c r="F161" i="6"/>
  <c r="L161" i="6"/>
  <c r="C162" i="6"/>
  <c r="D162" i="6"/>
  <c r="F162" i="6"/>
  <c r="L162" i="6"/>
  <c r="C163" i="6"/>
  <c r="D163" i="6"/>
  <c r="F163" i="6"/>
  <c r="L163" i="6"/>
  <c r="C164" i="6"/>
  <c r="D164" i="6"/>
  <c r="F164" i="6"/>
  <c r="L164" i="6"/>
  <c r="C165" i="6"/>
  <c r="D165" i="6"/>
  <c r="F165" i="6"/>
  <c r="L165" i="6"/>
  <c r="C166" i="6"/>
  <c r="D166" i="6"/>
  <c r="F166" i="6"/>
  <c r="L166" i="6"/>
  <c r="C167" i="6"/>
  <c r="D167" i="6"/>
  <c r="F167" i="6"/>
  <c r="L167" i="6"/>
  <c r="C168" i="6"/>
  <c r="D168" i="6"/>
  <c r="F168" i="6"/>
  <c r="L168" i="6"/>
  <c r="C169" i="6"/>
  <c r="F169" i="6"/>
  <c r="L169" i="6"/>
  <c r="C170" i="6"/>
  <c r="D170" i="6"/>
  <c r="F170" i="6"/>
  <c r="L170" i="6"/>
  <c r="C171" i="6"/>
  <c r="D171" i="6"/>
  <c r="F171" i="6"/>
  <c r="L171" i="6"/>
  <c r="C172" i="6"/>
  <c r="D172" i="6"/>
  <c r="F172" i="6"/>
  <c r="L172" i="6"/>
  <c r="C173" i="6"/>
  <c r="D173" i="6"/>
  <c r="F173" i="6"/>
  <c r="L173" i="6"/>
  <c r="C174" i="6"/>
  <c r="D174" i="6"/>
  <c r="F174" i="6"/>
  <c r="L174" i="6"/>
  <c r="C175" i="6"/>
  <c r="D175" i="6"/>
  <c r="F175" i="6"/>
  <c r="L175" i="6"/>
  <c r="C176" i="6"/>
  <c r="D176" i="6"/>
  <c r="F176" i="6"/>
  <c r="L176" i="6"/>
  <c r="C177" i="6"/>
  <c r="D177" i="6"/>
  <c r="F177" i="6"/>
  <c r="L177" i="6"/>
  <c r="C178" i="6"/>
  <c r="D178" i="6"/>
  <c r="F178" i="6"/>
  <c r="L178" i="6"/>
  <c r="C179" i="6"/>
  <c r="D179" i="6"/>
  <c r="F179" i="6"/>
  <c r="L179" i="6"/>
  <c r="C180" i="6"/>
  <c r="D180" i="6"/>
  <c r="F180" i="6"/>
  <c r="L180" i="6"/>
  <c r="C181" i="6"/>
  <c r="D181" i="6"/>
  <c r="F181" i="6"/>
  <c r="L181" i="6"/>
  <c r="C182" i="6"/>
  <c r="D182" i="6"/>
  <c r="F182" i="6"/>
  <c r="C183" i="6"/>
  <c r="D183" i="6"/>
  <c r="C184" i="6"/>
  <c r="D184" i="6"/>
  <c r="L184" i="6"/>
  <c r="C185" i="6"/>
  <c r="D185" i="6"/>
  <c r="F185" i="6"/>
  <c r="L185" i="6"/>
  <c r="C186" i="6"/>
  <c r="D186" i="6"/>
  <c r="F186" i="6"/>
  <c r="L186" i="6"/>
  <c r="C188" i="6"/>
  <c r="D188" i="6"/>
  <c r="F188" i="6"/>
  <c r="L188" i="6"/>
  <c r="C189" i="6"/>
  <c r="D189" i="6"/>
  <c r="F189" i="6"/>
  <c r="L189" i="6"/>
  <c r="C190" i="6"/>
  <c r="D190" i="6"/>
  <c r="F190" i="6"/>
  <c r="L190" i="6"/>
  <c r="C191" i="6"/>
  <c r="D191" i="6"/>
  <c r="F191" i="6"/>
  <c r="L191" i="6"/>
  <c r="C192" i="6"/>
  <c r="D192" i="6"/>
  <c r="F192" i="6"/>
  <c r="L192" i="6"/>
  <c r="C193" i="6"/>
  <c r="D193" i="6"/>
  <c r="F193" i="6"/>
  <c r="L193" i="6"/>
  <c r="C194" i="6"/>
  <c r="D194" i="6"/>
  <c r="F194" i="6"/>
  <c r="L194" i="6"/>
  <c r="C195" i="6"/>
  <c r="D195" i="6"/>
  <c r="F195" i="6"/>
  <c r="L195" i="6"/>
  <c r="C196" i="6"/>
  <c r="D196" i="6"/>
  <c r="F196" i="6"/>
  <c r="L196" i="6"/>
  <c r="C197" i="6"/>
  <c r="D197" i="6"/>
  <c r="F197" i="6"/>
  <c r="L197" i="6"/>
  <c r="C198" i="6"/>
  <c r="D198" i="6"/>
  <c r="F198" i="6"/>
  <c r="L198" i="6"/>
  <c r="C199" i="6"/>
  <c r="D199" i="6"/>
  <c r="F199" i="6"/>
  <c r="L199" i="6"/>
  <c r="C200" i="6"/>
  <c r="D200" i="6"/>
  <c r="F200" i="6"/>
  <c r="L200" i="6"/>
  <c r="C201" i="6"/>
  <c r="D201" i="6"/>
  <c r="F201" i="6"/>
  <c r="L201" i="6"/>
  <c r="C202" i="6"/>
  <c r="D202" i="6"/>
  <c r="F202" i="6"/>
  <c r="L202" i="6"/>
  <c r="C203" i="6"/>
  <c r="D203" i="6"/>
  <c r="F203" i="6"/>
  <c r="L203" i="6"/>
  <c r="C204" i="6"/>
  <c r="D204" i="6"/>
  <c r="F204" i="6"/>
  <c r="L204" i="6"/>
  <c r="C205" i="6"/>
  <c r="F205" i="6"/>
  <c r="L205" i="6"/>
  <c r="C206" i="6"/>
  <c r="D206" i="6"/>
  <c r="F206" i="6"/>
  <c r="L206" i="6"/>
  <c r="C207" i="6"/>
  <c r="D207" i="6"/>
  <c r="F207" i="6"/>
  <c r="L207" i="6"/>
  <c r="C208" i="6"/>
  <c r="D208" i="6"/>
  <c r="F208" i="6"/>
  <c r="L208" i="6"/>
  <c r="C209" i="6"/>
  <c r="D209" i="6"/>
  <c r="F209" i="6"/>
  <c r="L209" i="6"/>
  <c r="C210" i="6"/>
  <c r="D210" i="6"/>
  <c r="F210" i="6"/>
  <c r="L210" i="6"/>
  <c r="C211" i="6"/>
  <c r="D211" i="6"/>
  <c r="F211" i="6"/>
  <c r="L211" i="6"/>
  <c r="C212" i="6"/>
  <c r="D212" i="6"/>
  <c r="F212" i="6"/>
  <c r="L212" i="6"/>
  <c r="C213" i="6"/>
  <c r="D213" i="6"/>
  <c r="F213" i="6"/>
  <c r="L213" i="6"/>
  <c r="C214" i="6"/>
  <c r="D214" i="6"/>
  <c r="F214" i="6"/>
  <c r="L214" i="6"/>
  <c r="C215" i="6"/>
  <c r="D215" i="6"/>
  <c r="F215" i="6"/>
  <c r="L215" i="6"/>
  <c r="C216" i="6"/>
  <c r="D216" i="6"/>
  <c r="F216" i="6"/>
  <c r="L216" i="6"/>
  <c r="C217" i="6"/>
  <c r="D217" i="6"/>
  <c r="F217" i="6"/>
  <c r="L217" i="6"/>
  <c r="C219" i="6"/>
  <c r="D219" i="6"/>
  <c r="F219" i="6"/>
  <c r="L219" i="6"/>
  <c r="C220" i="6"/>
  <c r="D220" i="6"/>
  <c r="F220" i="6"/>
  <c r="L220" i="6"/>
  <c r="C221" i="6"/>
  <c r="D221" i="6"/>
  <c r="F221" i="6"/>
  <c r="L221" i="6"/>
  <c r="C222" i="6"/>
  <c r="D222" i="6"/>
  <c r="F222" i="6"/>
  <c r="L222" i="6"/>
  <c r="C223" i="6"/>
  <c r="D223" i="6"/>
  <c r="F223" i="6"/>
  <c r="L223" i="6"/>
  <c r="C225" i="6"/>
  <c r="D225" i="6"/>
  <c r="F225" i="6"/>
  <c r="L225" i="6"/>
  <c r="C226" i="6"/>
  <c r="D226" i="6"/>
  <c r="F226" i="6"/>
  <c r="L226" i="6"/>
  <c r="C227" i="6"/>
  <c r="D227" i="6"/>
  <c r="F227" i="6"/>
  <c r="L227" i="6"/>
  <c r="C228" i="6"/>
  <c r="D228" i="6"/>
  <c r="F228" i="6"/>
  <c r="L228" i="6"/>
  <c r="C229" i="6"/>
  <c r="D229" i="6"/>
  <c r="F229" i="6"/>
  <c r="L229" i="6"/>
  <c r="C230" i="6"/>
  <c r="D230" i="6"/>
  <c r="F230" i="6"/>
  <c r="L230" i="6"/>
  <c r="C231" i="6"/>
  <c r="D231" i="6"/>
  <c r="F231" i="6"/>
  <c r="L231" i="6"/>
  <c r="C232" i="6"/>
  <c r="D232" i="6"/>
  <c r="F232" i="6"/>
  <c r="L232" i="6"/>
  <c r="C233" i="6"/>
  <c r="D233" i="6"/>
  <c r="F233" i="6"/>
  <c r="L233" i="6"/>
  <c r="C234" i="6"/>
  <c r="D234" i="6"/>
  <c r="F234" i="6"/>
  <c r="L234" i="6"/>
  <c r="C235" i="6"/>
  <c r="D235" i="6"/>
  <c r="F235" i="6"/>
  <c r="L235" i="6"/>
  <c r="C236" i="6"/>
  <c r="F236" i="6"/>
  <c r="L236" i="6"/>
  <c r="C237" i="6"/>
  <c r="F237" i="6"/>
  <c r="L237" i="6"/>
  <c r="C238" i="6"/>
  <c r="D238" i="6"/>
  <c r="F238" i="6"/>
  <c r="L238" i="6"/>
  <c r="C239" i="6"/>
  <c r="D239" i="6"/>
  <c r="F239" i="6"/>
  <c r="L239" i="6"/>
  <c r="C240" i="6"/>
  <c r="F240" i="6"/>
  <c r="L240" i="6"/>
  <c r="C241" i="6"/>
  <c r="D241" i="6"/>
  <c r="F241" i="6"/>
  <c r="L241" i="6"/>
  <c r="C242" i="6"/>
  <c r="D242" i="6"/>
  <c r="F242" i="6"/>
  <c r="L242" i="6"/>
  <c r="C243" i="6"/>
  <c r="D243" i="6"/>
  <c r="F243" i="6"/>
  <c r="L243" i="6"/>
  <c r="C244" i="6"/>
  <c r="D244" i="6"/>
  <c r="F244" i="6"/>
  <c r="L244" i="6"/>
  <c r="C245" i="6"/>
  <c r="D245" i="6"/>
  <c r="F245" i="6"/>
  <c r="L245" i="6"/>
  <c r="C246" i="6"/>
  <c r="D246" i="6"/>
  <c r="F246" i="6"/>
  <c r="L246" i="6"/>
  <c r="C247" i="6"/>
  <c r="D247" i="6"/>
  <c r="F247" i="6"/>
  <c r="L247" i="6"/>
  <c r="C248" i="6"/>
  <c r="D248" i="6"/>
  <c r="F248" i="6"/>
  <c r="L248" i="6"/>
  <c r="C249" i="6"/>
  <c r="D249" i="6"/>
  <c r="F249" i="6"/>
  <c r="L249" i="6"/>
  <c r="C250" i="6"/>
  <c r="F250" i="6"/>
  <c r="L250" i="6"/>
  <c r="C251" i="6"/>
  <c r="D251" i="6"/>
  <c r="F251" i="6"/>
  <c r="L251" i="6"/>
  <c r="C253" i="6"/>
  <c r="D253" i="6"/>
  <c r="L253" i="6"/>
  <c r="C254" i="6"/>
  <c r="D254" i="6"/>
  <c r="F254" i="6"/>
  <c r="L254" i="6"/>
  <c r="C255" i="6"/>
  <c r="D255" i="6"/>
  <c r="F255" i="6"/>
  <c r="L255" i="6"/>
  <c r="C256" i="6"/>
  <c r="D256" i="6"/>
  <c r="F256" i="6"/>
  <c r="L256" i="6"/>
  <c r="C257" i="6"/>
  <c r="D257" i="6"/>
  <c r="F257" i="6"/>
  <c r="L257" i="6"/>
  <c r="C258" i="6"/>
  <c r="D258" i="6"/>
  <c r="F258" i="6"/>
  <c r="L258" i="6"/>
  <c r="C259" i="6"/>
  <c r="D259" i="6"/>
  <c r="F259" i="6"/>
  <c r="L259" i="6"/>
  <c r="C260" i="6"/>
  <c r="D260" i="6"/>
  <c r="F260" i="6"/>
  <c r="L260" i="6"/>
  <c r="C261" i="6"/>
  <c r="D261" i="6"/>
  <c r="F261" i="6"/>
  <c r="L261" i="6"/>
  <c r="C262" i="6"/>
  <c r="D262" i="6"/>
  <c r="F262" i="6"/>
  <c r="L262" i="6"/>
  <c r="C263" i="6"/>
  <c r="D263" i="6"/>
  <c r="F263" i="6"/>
  <c r="L263" i="6"/>
  <c r="C264" i="6"/>
  <c r="D264" i="6"/>
  <c r="F264" i="6"/>
  <c r="L264" i="6"/>
  <c r="C265" i="6"/>
  <c r="D265" i="6"/>
  <c r="F265" i="6"/>
  <c r="L265" i="6"/>
  <c r="C266" i="6"/>
  <c r="D266" i="6"/>
  <c r="F266" i="6"/>
  <c r="L266" i="6"/>
  <c r="C267" i="6"/>
  <c r="D267" i="6"/>
  <c r="F267" i="6"/>
  <c r="L267" i="6"/>
  <c r="C268" i="6"/>
  <c r="D268" i="6"/>
  <c r="F268" i="6"/>
  <c r="L268" i="6"/>
  <c r="C269" i="6"/>
  <c r="D269" i="6"/>
  <c r="F269" i="6"/>
  <c r="L269" i="6"/>
  <c r="C270" i="6"/>
  <c r="D270" i="6"/>
  <c r="F270" i="6"/>
  <c r="L270" i="6"/>
  <c r="C271" i="6"/>
  <c r="D271" i="6"/>
  <c r="F271" i="6"/>
  <c r="L271" i="6"/>
  <c r="C272" i="6"/>
  <c r="D272" i="6"/>
  <c r="F272" i="6"/>
  <c r="L272" i="6"/>
  <c r="C273" i="6"/>
  <c r="D273" i="6"/>
  <c r="F273" i="6"/>
  <c r="L273" i="6"/>
  <c r="C274" i="6"/>
  <c r="D274" i="6"/>
  <c r="F274" i="6"/>
  <c r="L274" i="6"/>
  <c r="C275" i="6"/>
  <c r="D275" i="6"/>
  <c r="F275" i="6"/>
  <c r="L275" i="6"/>
  <c r="C276" i="6"/>
  <c r="D276" i="6"/>
  <c r="F276" i="6"/>
  <c r="L276" i="6"/>
  <c r="C277" i="6"/>
  <c r="D277" i="6"/>
  <c r="F277" i="6"/>
  <c r="L277" i="6"/>
  <c r="C278" i="6"/>
  <c r="D278" i="6"/>
  <c r="F278" i="6"/>
  <c r="L278" i="6"/>
  <c r="C279" i="6"/>
  <c r="D279" i="6"/>
  <c r="F279" i="6"/>
  <c r="L279" i="6"/>
  <c r="C280" i="6"/>
  <c r="D280" i="6"/>
  <c r="F280" i="6"/>
  <c r="L280" i="6"/>
  <c r="C282" i="6"/>
  <c r="D282" i="6"/>
  <c r="F282" i="6"/>
  <c r="L282" i="6"/>
  <c r="C283" i="6"/>
  <c r="D283" i="6"/>
  <c r="F283" i="6"/>
  <c r="L283" i="6"/>
  <c r="C284" i="6"/>
  <c r="D284" i="6"/>
  <c r="F284" i="6"/>
  <c r="L284" i="6"/>
  <c r="C285" i="6"/>
  <c r="D285" i="6"/>
  <c r="F285" i="6"/>
  <c r="L285" i="6"/>
  <c r="C286" i="6"/>
  <c r="D286" i="6"/>
  <c r="F286" i="6"/>
  <c r="L286" i="6"/>
  <c r="C287" i="6"/>
  <c r="D287" i="6"/>
  <c r="F287" i="6"/>
  <c r="L287" i="6"/>
  <c r="C288" i="6"/>
  <c r="D288" i="6"/>
  <c r="F288" i="6"/>
  <c r="L288" i="6"/>
  <c r="C289" i="6"/>
  <c r="D289" i="6"/>
  <c r="F289" i="6"/>
  <c r="L289" i="6"/>
  <c r="C290" i="6"/>
  <c r="D290" i="6"/>
  <c r="F290" i="6"/>
  <c r="L290" i="6"/>
  <c r="C291" i="6"/>
  <c r="D291" i="6"/>
  <c r="F291" i="6"/>
  <c r="L291" i="6"/>
  <c r="C292" i="6"/>
  <c r="D292" i="6"/>
  <c r="F292" i="6"/>
  <c r="L292" i="6"/>
  <c r="C293" i="6"/>
  <c r="D293" i="6"/>
  <c r="F293" i="6"/>
  <c r="L293" i="6"/>
  <c r="C294" i="6"/>
  <c r="D294" i="6"/>
  <c r="F294" i="6"/>
  <c r="L294" i="6"/>
  <c r="C295" i="6"/>
  <c r="D295" i="6"/>
  <c r="F295" i="6"/>
  <c r="L295" i="6"/>
  <c r="C296" i="6"/>
  <c r="D296" i="6"/>
  <c r="F296" i="6"/>
  <c r="L296" i="6"/>
  <c r="C297" i="6"/>
  <c r="D297" i="6"/>
  <c r="F297" i="6"/>
  <c r="L297" i="6"/>
  <c r="C298" i="6"/>
  <c r="D298" i="6"/>
  <c r="F298" i="6"/>
  <c r="L298" i="6"/>
  <c r="C299" i="6"/>
  <c r="D299" i="6"/>
  <c r="F299" i="6"/>
  <c r="L299" i="6"/>
  <c r="C300" i="6"/>
  <c r="D300" i="6"/>
  <c r="F300" i="6"/>
  <c r="L300" i="6"/>
  <c r="C301" i="6"/>
  <c r="D301" i="6"/>
  <c r="F301" i="6"/>
  <c r="L301" i="6"/>
  <c r="C302" i="6"/>
  <c r="D302" i="6"/>
  <c r="F302" i="6"/>
  <c r="L302" i="6"/>
  <c r="C303" i="6"/>
  <c r="D303" i="6"/>
  <c r="F303" i="6"/>
  <c r="L303" i="6"/>
  <c r="C304" i="6"/>
  <c r="D304" i="6"/>
  <c r="F304" i="6"/>
  <c r="L304" i="6"/>
  <c r="C305" i="6"/>
  <c r="D305" i="6"/>
  <c r="F305" i="6"/>
  <c r="L305" i="6"/>
  <c r="C306" i="6"/>
  <c r="D306" i="6"/>
  <c r="F306" i="6"/>
  <c r="L306" i="6"/>
  <c r="C307" i="6"/>
  <c r="D307" i="6"/>
  <c r="F307" i="6"/>
  <c r="L307" i="6"/>
  <c r="C308" i="6"/>
  <c r="D308" i="6"/>
  <c r="F308" i="6"/>
  <c r="L308" i="6"/>
  <c r="C309" i="6"/>
  <c r="D309" i="6"/>
  <c r="F309" i="6"/>
  <c r="L309" i="6"/>
  <c r="C310" i="6"/>
  <c r="D310" i="6"/>
  <c r="F310" i="6"/>
  <c r="L310" i="6"/>
  <c r="C311" i="6"/>
  <c r="D311" i="6"/>
  <c r="F311" i="6"/>
  <c r="L311" i="6"/>
  <c r="C312" i="6"/>
  <c r="D312" i="6"/>
  <c r="L312" i="6"/>
  <c r="C313" i="6"/>
  <c r="D313" i="6"/>
  <c r="F313" i="6"/>
  <c r="L313" i="6"/>
  <c r="C314" i="6"/>
  <c r="D314" i="6"/>
  <c r="F314" i="6"/>
  <c r="L314" i="6"/>
  <c r="C316" i="6"/>
  <c r="D316" i="6"/>
  <c r="F316" i="6"/>
  <c r="L316" i="6"/>
  <c r="C317" i="6"/>
  <c r="D317" i="6"/>
  <c r="F317" i="6"/>
  <c r="L317" i="6"/>
  <c r="C318" i="6"/>
  <c r="D318" i="6"/>
  <c r="F318" i="6"/>
  <c r="L318" i="6"/>
  <c r="C319" i="6"/>
  <c r="D319" i="6"/>
  <c r="F319" i="6"/>
  <c r="L319" i="6"/>
  <c r="C320" i="6"/>
  <c r="D320" i="6"/>
  <c r="F320" i="6"/>
  <c r="L320" i="6"/>
  <c r="C321" i="6"/>
  <c r="D321" i="6"/>
  <c r="F321" i="6"/>
  <c r="L321" i="6"/>
  <c r="C322" i="6"/>
  <c r="D322" i="6"/>
  <c r="F322" i="6"/>
  <c r="L322" i="6"/>
  <c r="C323" i="6"/>
  <c r="D323" i="6"/>
  <c r="F323" i="6"/>
  <c r="L323" i="6"/>
  <c r="C324" i="6"/>
  <c r="D324" i="6"/>
  <c r="F324" i="6"/>
  <c r="L324" i="6"/>
  <c r="C325" i="6"/>
  <c r="D325" i="6"/>
  <c r="F325" i="6"/>
  <c r="L325" i="6"/>
  <c r="C326" i="6"/>
  <c r="D326" i="6"/>
  <c r="F326" i="6"/>
  <c r="L326" i="6"/>
  <c r="C327" i="6"/>
  <c r="D327" i="6"/>
  <c r="F327" i="6"/>
  <c r="L327" i="6"/>
  <c r="C328" i="6"/>
  <c r="D328" i="6"/>
  <c r="F328" i="6"/>
  <c r="L328" i="6"/>
  <c r="C329" i="6"/>
  <c r="D329" i="6"/>
  <c r="F329" i="6"/>
  <c r="L329" i="6"/>
  <c r="C330" i="6"/>
  <c r="D330" i="6"/>
  <c r="F330" i="6"/>
  <c r="L330" i="6"/>
  <c r="C331" i="6"/>
  <c r="D331" i="6"/>
  <c r="F331" i="6"/>
  <c r="L331" i="6"/>
  <c r="C332" i="6"/>
  <c r="D332" i="6"/>
  <c r="F332" i="6"/>
  <c r="L332" i="6"/>
  <c r="C333" i="6"/>
  <c r="D333" i="6"/>
  <c r="F333" i="6"/>
  <c r="L333" i="6"/>
  <c r="C334" i="6"/>
  <c r="D334" i="6"/>
  <c r="F334" i="6"/>
  <c r="L334" i="6"/>
  <c r="C335" i="6"/>
  <c r="D335" i="6"/>
  <c r="F335" i="6"/>
  <c r="L335" i="6"/>
  <c r="C336" i="6"/>
  <c r="D336" i="6"/>
  <c r="F336" i="6"/>
  <c r="L336" i="6"/>
  <c r="C337" i="6"/>
  <c r="D337" i="6"/>
  <c r="F337" i="6"/>
  <c r="L337" i="6"/>
  <c r="C338" i="6"/>
  <c r="D338" i="6"/>
  <c r="F338" i="6"/>
  <c r="L338" i="6"/>
  <c r="C339" i="6"/>
  <c r="D339" i="6"/>
  <c r="F339" i="6"/>
  <c r="L339" i="6"/>
  <c r="C340" i="6"/>
  <c r="D340" i="6"/>
  <c r="F340" i="6"/>
  <c r="L340" i="6"/>
  <c r="C341" i="6"/>
  <c r="D341" i="6"/>
  <c r="F341" i="6"/>
  <c r="L341" i="6"/>
  <c r="C342" i="6"/>
  <c r="D342" i="6"/>
  <c r="F342" i="6"/>
  <c r="L342" i="6"/>
  <c r="C343" i="6"/>
  <c r="D343" i="6"/>
  <c r="F343" i="6"/>
  <c r="L343" i="6"/>
  <c r="C344" i="6"/>
  <c r="D344" i="6"/>
  <c r="F344" i="6"/>
  <c r="L344" i="6"/>
  <c r="C345" i="6"/>
  <c r="D345" i="6"/>
  <c r="F345" i="6"/>
  <c r="L345" i="6"/>
  <c r="C346" i="6"/>
  <c r="D346" i="6"/>
  <c r="F346" i="6"/>
  <c r="L346" i="6"/>
  <c r="C348" i="6"/>
  <c r="D348" i="6"/>
  <c r="F348" i="6"/>
  <c r="L348" i="6"/>
  <c r="C349" i="6"/>
  <c r="D349" i="6"/>
  <c r="F349" i="6"/>
  <c r="L349" i="6"/>
  <c r="C350" i="6"/>
  <c r="D350" i="6"/>
  <c r="F350" i="6"/>
  <c r="L350" i="6"/>
  <c r="C352" i="6"/>
  <c r="D352" i="6"/>
  <c r="F352" i="6"/>
  <c r="L352" i="6"/>
  <c r="C353" i="6"/>
  <c r="D353" i="6"/>
  <c r="F353" i="6"/>
  <c r="L353" i="6"/>
  <c r="C354" i="6"/>
  <c r="D354" i="6"/>
  <c r="F354" i="6"/>
  <c r="L354" i="6"/>
  <c r="C355" i="6"/>
  <c r="D355" i="6"/>
  <c r="F355" i="6"/>
  <c r="L355" i="6"/>
  <c r="C356" i="6"/>
  <c r="D356" i="6"/>
  <c r="F356" i="6"/>
  <c r="L356" i="6"/>
  <c r="C357" i="6"/>
  <c r="D357" i="6"/>
  <c r="F357" i="6"/>
  <c r="L357" i="6"/>
  <c r="C358" i="6"/>
  <c r="D358" i="6"/>
  <c r="F358" i="6"/>
  <c r="L358" i="6"/>
  <c r="C359" i="6"/>
  <c r="D359" i="6"/>
  <c r="F359" i="6"/>
  <c r="L359" i="6"/>
  <c r="C360" i="6"/>
  <c r="D360" i="6"/>
  <c r="F360" i="6"/>
  <c r="L360" i="6"/>
  <c r="C363" i="6"/>
  <c r="D363" i="6"/>
  <c r="F363" i="6"/>
  <c r="L363" i="6"/>
  <c r="C364" i="6"/>
  <c r="D364" i="6"/>
  <c r="F364" i="6"/>
  <c r="L364" i="6"/>
  <c r="C365" i="6"/>
  <c r="D365" i="6"/>
  <c r="F365" i="6"/>
  <c r="L365" i="6"/>
  <c r="C366" i="6"/>
  <c r="D366" i="6"/>
  <c r="F366" i="6"/>
  <c r="L366" i="6"/>
  <c r="C367" i="6"/>
  <c r="D367" i="6"/>
  <c r="F367" i="6"/>
  <c r="L367" i="6"/>
  <c r="C368" i="6"/>
  <c r="D368" i="6"/>
  <c r="F368" i="6"/>
  <c r="L368" i="6"/>
  <c r="C369" i="6"/>
  <c r="D369" i="6"/>
  <c r="F369" i="6"/>
  <c r="L369" i="6"/>
  <c r="C370" i="6"/>
  <c r="D370" i="6"/>
  <c r="F370" i="6"/>
  <c r="L370" i="6"/>
  <c r="C371" i="6"/>
  <c r="D371" i="6"/>
  <c r="F371" i="6"/>
  <c r="L371" i="6"/>
  <c r="C372" i="6"/>
  <c r="D372" i="6"/>
  <c r="F372" i="6"/>
  <c r="L372" i="6"/>
  <c r="C374" i="6"/>
  <c r="D374" i="6"/>
  <c r="F374" i="6"/>
  <c r="L374" i="6"/>
  <c r="C375" i="6"/>
  <c r="D375" i="6"/>
  <c r="F375" i="6"/>
  <c r="L375" i="6"/>
  <c r="C376" i="6"/>
  <c r="D376" i="6"/>
  <c r="F376" i="6"/>
  <c r="L376" i="6"/>
  <c r="C377" i="6"/>
  <c r="D377" i="6"/>
  <c r="F377" i="6"/>
  <c r="L377" i="6"/>
  <c r="C378" i="6"/>
  <c r="D378" i="6"/>
  <c r="F378" i="6"/>
  <c r="L378" i="6"/>
  <c r="C379" i="6"/>
  <c r="D379" i="6"/>
  <c r="F379" i="6"/>
  <c r="L379" i="6"/>
  <c r="C380" i="6"/>
  <c r="D380" i="6"/>
  <c r="F380" i="6"/>
  <c r="L380" i="6"/>
  <c r="C381" i="6"/>
  <c r="D381" i="6"/>
  <c r="F381" i="6"/>
  <c r="L381" i="6"/>
  <c r="C382" i="6"/>
  <c r="D382" i="6"/>
  <c r="F382" i="6"/>
  <c r="L382" i="6"/>
  <c r="C383" i="6"/>
  <c r="D383" i="6"/>
  <c r="F383" i="6"/>
  <c r="L383" i="6"/>
  <c r="C384" i="6"/>
  <c r="D384" i="6"/>
  <c r="F384" i="6"/>
  <c r="L384" i="6"/>
  <c r="C385" i="6"/>
  <c r="D385" i="6"/>
  <c r="L385" i="6"/>
  <c r="C386" i="6"/>
  <c r="D386" i="6"/>
  <c r="F386" i="6"/>
  <c r="L386" i="6"/>
  <c r="C387" i="6"/>
  <c r="D387" i="6"/>
  <c r="F387" i="6"/>
  <c r="L387" i="6"/>
  <c r="C388" i="6"/>
  <c r="D388" i="6"/>
  <c r="F388" i="6"/>
  <c r="L388" i="6"/>
  <c r="C389" i="6"/>
  <c r="D389" i="6"/>
  <c r="F389" i="6"/>
  <c r="L389" i="6"/>
  <c r="C391" i="6"/>
  <c r="D391" i="6"/>
  <c r="F391" i="6"/>
  <c r="L391" i="6"/>
  <c r="C392" i="6"/>
  <c r="D392" i="6"/>
  <c r="F392" i="6"/>
  <c r="L392" i="6"/>
  <c r="C393" i="6"/>
  <c r="D393" i="6"/>
  <c r="L393" i="6"/>
  <c r="C394" i="6"/>
  <c r="D394" i="6"/>
  <c r="F394" i="6"/>
  <c r="L394" i="6"/>
  <c r="C395" i="6"/>
  <c r="D395" i="6"/>
  <c r="F395" i="6"/>
  <c r="L395" i="6"/>
  <c r="C396" i="6"/>
  <c r="D396" i="6"/>
  <c r="F396" i="6"/>
  <c r="L396" i="6"/>
  <c r="C397" i="6"/>
  <c r="D397" i="6"/>
  <c r="F397" i="6"/>
  <c r="L397" i="6"/>
  <c r="C398" i="6"/>
  <c r="D398" i="6"/>
  <c r="F398" i="6"/>
  <c r="L398" i="6"/>
  <c r="C399" i="6"/>
  <c r="D399" i="6"/>
  <c r="F399" i="6"/>
  <c r="L399" i="6"/>
  <c r="C400" i="6"/>
  <c r="D400" i="6"/>
  <c r="F400" i="6"/>
  <c r="L400" i="6"/>
  <c r="C401" i="6"/>
  <c r="D401" i="6"/>
  <c r="F401" i="6"/>
  <c r="L401" i="6"/>
  <c r="C402" i="6"/>
  <c r="D402" i="6"/>
  <c r="F402" i="6"/>
  <c r="L402" i="6"/>
  <c r="C403" i="6"/>
  <c r="D403" i="6"/>
  <c r="F403" i="6"/>
  <c r="L403" i="6"/>
  <c r="C404" i="6"/>
  <c r="D404" i="6"/>
  <c r="F404" i="6"/>
  <c r="L404" i="6"/>
  <c r="C405" i="6"/>
  <c r="D405" i="6"/>
  <c r="F405" i="6"/>
  <c r="L405" i="6"/>
  <c r="C406" i="6"/>
  <c r="D406" i="6"/>
  <c r="F406" i="6"/>
  <c r="L406" i="6"/>
  <c r="C407" i="6"/>
  <c r="D407" i="6"/>
  <c r="F407" i="6"/>
  <c r="L407" i="6"/>
  <c r="C408" i="6"/>
  <c r="D408" i="6"/>
  <c r="F408" i="6"/>
  <c r="L408" i="6"/>
  <c r="C409" i="6"/>
  <c r="D409" i="6"/>
  <c r="F409" i="6"/>
  <c r="L409" i="6"/>
  <c r="C410" i="6"/>
  <c r="D410" i="6"/>
  <c r="F410" i="6"/>
  <c r="L410" i="6"/>
  <c r="C411" i="6"/>
  <c r="D411" i="6"/>
  <c r="F411" i="6"/>
  <c r="L411" i="6"/>
  <c r="C412" i="6"/>
  <c r="D412" i="6"/>
  <c r="F412" i="6"/>
  <c r="L412" i="6"/>
  <c r="C413" i="6"/>
  <c r="D413" i="6"/>
  <c r="F413" i="6"/>
  <c r="L413" i="6"/>
  <c r="C414" i="6"/>
  <c r="D414" i="6"/>
  <c r="F414" i="6"/>
  <c r="L414" i="6"/>
  <c r="C415" i="6"/>
  <c r="D415" i="6"/>
  <c r="F415" i="6"/>
  <c r="L415" i="6"/>
  <c r="C416" i="6"/>
  <c r="D416" i="6"/>
  <c r="F416" i="6"/>
  <c r="L416" i="6"/>
  <c r="C417" i="6"/>
  <c r="D417" i="6"/>
  <c r="F417" i="6"/>
  <c r="L417" i="6"/>
  <c r="C418" i="6"/>
  <c r="D418" i="6"/>
  <c r="F418" i="6"/>
  <c r="L418" i="6"/>
  <c r="C419" i="6"/>
  <c r="D419" i="6"/>
  <c r="F419" i="6"/>
  <c r="L419" i="6"/>
  <c r="C420" i="6"/>
  <c r="D420" i="6"/>
  <c r="F420" i="6"/>
  <c r="L420" i="6"/>
  <c r="C421" i="6"/>
  <c r="D421" i="6"/>
  <c r="F421" i="6"/>
  <c r="L421" i="6"/>
  <c r="C422" i="6"/>
  <c r="D422" i="6"/>
  <c r="F422" i="6"/>
  <c r="L422" i="6"/>
  <c r="C423" i="6"/>
  <c r="D423" i="6"/>
  <c r="F423" i="6"/>
  <c r="L423" i="6"/>
  <c r="C424" i="6"/>
  <c r="D424" i="6"/>
  <c r="F424" i="6"/>
  <c r="L424" i="6"/>
  <c r="C425" i="6"/>
  <c r="D425" i="6"/>
  <c r="F425" i="6"/>
  <c r="L425" i="6"/>
  <c r="C426" i="6"/>
  <c r="D426" i="6"/>
  <c r="F426" i="6"/>
  <c r="L426" i="6"/>
  <c r="C427" i="6"/>
  <c r="D427" i="6"/>
  <c r="F427" i="6"/>
  <c r="L427" i="6"/>
  <c r="C428" i="6"/>
  <c r="D428" i="6"/>
  <c r="F428" i="6"/>
  <c r="L428" i="6"/>
  <c r="C429" i="6"/>
  <c r="D429" i="6"/>
  <c r="F429" i="6"/>
  <c r="L429" i="6"/>
  <c r="C430" i="6"/>
  <c r="D430" i="6"/>
  <c r="F430" i="6"/>
  <c r="L430" i="6"/>
  <c r="C431" i="6"/>
  <c r="D431" i="6"/>
  <c r="F431" i="6"/>
  <c r="L431" i="6"/>
  <c r="C432" i="6"/>
  <c r="D432" i="6"/>
  <c r="F432" i="6"/>
  <c r="L432" i="6"/>
  <c r="C433" i="6"/>
  <c r="D433" i="6"/>
  <c r="F433" i="6"/>
  <c r="L433" i="6"/>
  <c r="C434" i="6"/>
  <c r="D434" i="6"/>
  <c r="F434" i="6"/>
  <c r="L434" i="6"/>
  <c r="C435" i="6"/>
  <c r="D435" i="6"/>
  <c r="F435" i="6"/>
  <c r="L435" i="6"/>
  <c r="C436" i="6"/>
  <c r="D436" i="6"/>
  <c r="F436" i="6"/>
  <c r="L436" i="6"/>
  <c r="C437" i="6"/>
  <c r="D437" i="6"/>
  <c r="F437" i="6"/>
  <c r="L437" i="6"/>
  <c r="C438" i="6"/>
  <c r="D438" i="6"/>
  <c r="F438" i="6"/>
  <c r="L438" i="6"/>
  <c r="C439" i="6"/>
  <c r="D439" i="6"/>
  <c r="F439" i="6"/>
  <c r="L439" i="6"/>
  <c r="C440" i="6"/>
  <c r="D440" i="6"/>
  <c r="F440" i="6"/>
  <c r="L440" i="6"/>
  <c r="C441" i="6"/>
  <c r="D441" i="6"/>
  <c r="F441" i="6"/>
  <c r="L441" i="6"/>
  <c r="C442" i="6"/>
  <c r="D442" i="6"/>
  <c r="F442" i="6"/>
  <c r="L442" i="6"/>
  <c r="C443" i="6"/>
  <c r="D443" i="6"/>
  <c r="F443" i="6"/>
  <c r="L443" i="6"/>
  <c r="C444" i="6"/>
  <c r="D444" i="6"/>
  <c r="F444" i="6"/>
  <c r="L444" i="6"/>
  <c r="C445" i="6"/>
  <c r="D445" i="6"/>
  <c r="F445" i="6"/>
  <c r="L445" i="6"/>
  <c r="C446" i="6"/>
  <c r="D446" i="6"/>
  <c r="F446" i="6"/>
  <c r="L446" i="6"/>
  <c r="C447" i="6"/>
  <c r="D447" i="6"/>
  <c r="F447" i="6"/>
  <c r="L447" i="6"/>
  <c r="C448" i="6"/>
  <c r="D448" i="6"/>
  <c r="F448" i="6"/>
  <c r="L448" i="6"/>
  <c r="C449" i="6"/>
  <c r="D449" i="6"/>
  <c r="F449" i="6"/>
  <c r="L449" i="6"/>
  <c r="C450" i="6"/>
  <c r="D450" i="6"/>
  <c r="F450" i="6"/>
  <c r="L450" i="6"/>
  <c r="C451" i="6"/>
  <c r="D451" i="6"/>
  <c r="F451" i="6"/>
  <c r="L451" i="6"/>
  <c r="C452" i="6"/>
  <c r="D452" i="6"/>
  <c r="F452" i="6"/>
  <c r="L452" i="6"/>
  <c r="C453" i="6"/>
  <c r="D453" i="6"/>
  <c r="F453" i="6"/>
  <c r="L453" i="6"/>
  <c r="C454" i="6"/>
  <c r="D454" i="6"/>
  <c r="F454" i="6"/>
  <c r="L454" i="6"/>
  <c r="C455" i="6"/>
  <c r="D455" i="6"/>
  <c r="F455" i="6"/>
  <c r="L455" i="6"/>
  <c r="C456" i="6"/>
  <c r="D456" i="6"/>
  <c r="F456" i="6"/>
  <c r="L456" i="6"/>
  <c r="C457" i="6"/>
  <c r="D457" i="6"/>
  <c r="F457" i="6"/>
  <c r="L457" i="6"/>
  <c r="C458" i="6"/>
  <c r="D458" i="6"/>
  <c r="F458" i="6"/>
  <c r="L458" i="6"/>
  <c r="C459" i="6"/>
  <c r="D459" i="6"/>
  <c r="F459" i="6"/>
  <c r="L459" i="6"/>
  <c r="C460" i="6"/>
  <c r="D460" i="6"/>
  <c r="F460" i="6"/>
  <c r="L460" i="6"/>
  <c r="C461" i="6"/>
  <c r="D461" i="6"/>
  <c r="F461" i="6"/>
  <c r="L461" i="6"/>
  <c r="C462" i="6"/>
  <c r="D462" i="6"/>
  <c r="F462" i="6"/>
  <c r="L462" i="6"/>
  <c r="C463" i="6"/>
  <c r="D463" i="6"/>
  <c r="F463" i="6"/>
  <c r="L463" i="6"/>
  <c r="C464" i="6"/>
  <c r="D464" i="6"/>
  <c r="F464" i="6"/>
  <c r="L464" i="6"/>
  <c r="C465" i="6"/>
  <c r="D465" i="6"/>
  <c r="F465" i="6"/>
  <c r="L465" i="6"/>
  <c r="C466" i="6"/>
  <c r="D466" i="6"/>
  <c r="F466" i="6"/>
  <c r="L466" i="6"/>
  <c r="C467" i="6"/>
  <c r="D467" i="6"/>
  <c r="F467" i="6"/>
  <c r="L467" i="6"/>
  <c r="C468" i="6"/>
  <c r="D468" i="6"/>
  <c r="F468" i="6"/>
  <c r="L468" i="6"/>
  <c r="C469" i="6"/>
  <c r="D469" i="6"/>
  <c r="F469" i="6"/>
  <c r="L469" i="6"/>
  <c r="C470" i="6"/>
  <c r="D470" i="6"/>
  <c r="F470" i="6"/>
  <c r="L470" i="6"/>
  <c r="C471" i="6"/>
  <c r="D471" i="6"/>
  <c r="F471" i="6"/>
  <c r="L471" i="6"/>
  <c r="C472" i="6"/>
  <c r="D472" i="6"/>
  <c r="F472" i="6"/>
  <c r="L472" i="6"/>
  <c r="C473" i="6"/>
  <c r="D473" i="6"/>
  <c r="F473" i="6"/>
  <c r="L473" i="6"/>
  <c r="C474" i="6"/>
  <c r="D474" i="6"/>
  <c r="F474" i="6"/>
  <c r="L474" i="6"/>
  <c r="C475" i="6"/>
  <c r="D475" i="6"/>
  <c r="F475" i="6"/>
  <c r="L475" i="6"/>
  <c r="C476" i="6"/>
  <c r="D476" i="6"/>
  <c r="F476" i="6"/>
  <c r="L476" i="6"/>
  <c r="C477" i="6"/>
  <c r="D477" i="6"/>
  <c r="F477" i="6"/>
  <c r="L477" i="6"/>
  <c r="C478" i="6"/>
  <c r="D478" i="6"/>
  <c r="F478" i="6"/>
  <c r="L478" i="6"/>
  <c r="C479" i="6"/>
  <c r="D479" i="6"/>
  <c r="F479" i="6"/>
  <c r="L479" i="6"/>
  <c r="C480" i="6"/>
  <c r="D480" i="6"/>
  <c r="F480" i="6"/>
  <c r="L480" i="6"/>
  <c r="C481" i="6"/>
  <c r="D481" i="6"/>
  <c r="F481" i="6"/>
  <c r="L481" i="6"/>
  <c r="C482" i="6"/>
  <c r="D482" i="6"/>
  <c r="F482" i="6"/>
  <c r="L482" i="6"/>
  <c r="C483" i="6"/>
  <c r="D483" i="6"/>
  <c r="F483" i="6"/>
  <c r="L483" i="6"/>
  <c r="C484" i="6"/>
  <c r="D484" i="6"/>
  <c r="F484" i="6"/>
  <c r="L484" i="6"/>
  <c r="C485" i="6"/>
  <c r="D485" i="6"/>
  <c r="F485" i="6"/>
  <c r="L485" i="6"/>
  <c r="C486" i="6"/>
  <c r="D486" i="6"/>
  <c r="F486" i="6"/>
  <c r="L486" i="6"/>
  <c r="C487" i="6"/>
  <c r="D487" i="6"/>
  <c r="F487" i="6"/>
  <c r="L487" i="6"/>
  <c r="C488" i="6"/>
  <c r="D488" i="6"/>
  <c r="F488" i="6"/>
  <c r="L488" i="6"/>
  <c r="C489" i="6"/>
  <c r="D489" i="6"/>
  <c r="F489" i="6"/>
  <c r="L489" i="6"/>
  <c r="C490" i="6"/>
  <c r="D490" i="6"/>
  <c r="F490" i="6"/>
  <c r="L490" i="6"/>
  <c r="C491" i="6"/>
  <c r="D491" i="6"/>
  <c r="F491" i="6"/>
  <c r="L491" i="6"/>
  <c r="C492" i="6"/>
  <c r="D492" i="6"/>
  <c r="F492" i="6"/>
  <c r="L492" i="6"/>
  <c r="C493" i="6"/>
  <c r="D493" i="6"/>
  <c r="F493" i="6"/>
  <c r="L493" i="6"/>
  <c r="C494" i="6"/>
  <c r="D494" i="6"/>
  <c r="F494" i="6"/>
  <c r="L494" i="6"/>
  <c r="C495" i="6"/>
  <c r="D495" i="6"/>
  <c r="F495" i="6"/>
  <c r="L495" i="6"/>
  <c r="C496" i="6"/>
  <c r="D496" i="6"/>
  <c r="F496" i="6"/>
  <c r="L496" i="6"/>
  <c r="C497" i="6"/>
  <c r="D497" i="6"/>
  <c r="F497" i="6"/>
  <c r="L497" i="6"/>
  <c r="C498" i="6"/>
  <c r="D498" i="6"/>
  <c r="F498" i="6"/>
  <c r="L498" i="6"/>
  <c r="C499" i="6"/>
  <c r="D499" i="6"/>
  <c r="F499" i="6"/>
  <c r="L499" i="6"/>
  <c r="C500" i="6"/>
  <c r="D500" i="6"/>
  <c r="F500" i="6"/>
  <c r="L500" i="6"/>
  <c r="C501" i="6"/>
  <c r="D501" i="6"/>
  <c r="F501" i="6"/>
  <c r="L501" i="6"/>
  <c r="C502" i="6"/>
  <c r="D502" i="6"/>
  <c r="F502" i="6"/>
  <c r="L502" i="6"/>
  <c r="C503" i="6"/>
  <c r="D503" i="6"/>
  <c r="F503" i="6"/>
  <c r="L503" i="6"/>
  <c r="C504" i="6"/>
  <c r="D504" i="6"/>
  <c r="F504" i="6"/>
  <c r="L504" i="6"/>
  <c r="C505" i="6"/>
  <c r="D505" i="6"/>
  <c r="F505" i="6"/>
  <c r="L505" i="6"/>
  <c r="C506" i="6"/>
  <c r="D506" i="6"/>
  <c r="F506" i="6"/>
  <c r="L506" i="6"/>
  <c r="C507" i="6"/>
  <c r="D507" i="6"/>
  <c r="F507" i="6"/>
  <c r="L507" i="6"/>
  <c r="C508" i="6"/>
  <c r="D508" i="6"/>
  <c r="F508" i="6"/>
  <c r="L508" i="6"/>
  <c r="C509" i="6"/>
  <c r="D509" i="6"/>
  <c r="F509" i="6"/>
  <c r="L509" i="6"/>
  <c r="C510" i="6"/>
  <c r="D510" i="6"/>
  <c r="F510" i="6"/>
  <c r="L510" i="6"/>
  <c r="C511" i="6"/>
  <c r="D511" i="6"/>
  <c r="F511" i="6"/>
  <c r="L511" i="6"/>
  <c r="C512" i="6"/>
  <c r="D512" i="6"/>
  <c r="F512" i="6"/>
  <c r="L512" i="6"/>
  <c r="C513" i="6"/>
  <c r="D513" i="6"/>
  <c r="F513" i="6"/>
  <c r="L513" i="6"/>
  <c r="C514" i="6"/>
  <c r="D514" i="6"/>
  <c r="F514" i="6"/>
  <c r="L514" i="6"/>
  <c r="C515" i="6"/>
  <c r="D515" i="6"/>
  <c r="F515" i="6"/>
  <c r="L515" i="6"/>
  <c r="C516" i="6"/>
  <c r="D516" i="6"/>
  <c r="F516" i="6"/>
  <c r="L516" i="6"/>
  <c r="C517" i="6"/>
  <c r="D517" i="6"/>
  <c r="F517" i="6"/>
  <c r="L517" i="6"/>
  <c r="C518" i="6"/>
  <c r="D518" i="6"/>
  <c r="F518" i="6"/>
  <c r="L518" i="6"/>
  <c r="C519" i="6"/>
  <c r="D519" i="6"/>
  <c r="F519" i="6"/>
  <c r="L519" i="6"/>
  <c r="C520" i="6"/>
  <c r="D520" i="6"/>
  <c r="F520" i="6"/>
  <c r="L520" i="6"/>
  <c r="C521" i="6"/>
  <c r="D521" i="6"/>
  <c r="F521" i="6"/>
  <c r="L521" i="6"/>
  <c r="C522" i="6"/>
  <c r="D522" i="6"/>
  <c r="F522" i="6"/>
  <c r="L522" i="6"/>
  <c r="C523" i="6"/>
  <c r="D523" i="6"/>
  <c r="F523" i="6"/>
  <c r="L523" i="6"/>
  <c r="C524" i="6"/>
  <c r="D524" i="6"/>
  <c r="F524" i="6"/>
  <c r="L524" i="6"/>
  <c r="C525" i="6"/>
  <c r="D525" i="6"/>
  <c r="F525" i="6"/>
  <c r="L525" i="6"/>
  <c r="C526" i="6"/>
  <c r="D526" i="6"/>
  <c r="F526" i="6"/>
  <c r="L526" i="6"/>
  <c r="C527" i="6"/>
  <c r="D527" i="6"/>
  <c r="F527" i="6"/>
  <c r="L527" i="6"/>
  <c r="C528" i="6"/>
  <c r="D528" i="6"/>
  <c r="F528" i="6"/>
  <c r="L528" i="6"/>
  <c r="C529" i="6"/>
  <c r="D529" i="6"/>
  <c r="F529" i="6"/>
  <c r="L529" i="6"/>
  <c r="C530" i="6"/>
  <c r="D530" i="6"/>
  <c r="F530" i="6"/>
  <c r="L530" i="6"/>
  <c r="C531" i="6"/>
  <c r="D531" i="6"/>
  <c r="F531" i="6"/>
  <c r="L531" i="6"/>
  <c r="C532" i="6"/>
  <c r="D532" i="6"/>
  <c r="F532" i="6"/>
  <c r="L532" i="6"/>
  <c r="C533" i="6"/>
  <c r="D533" i="6"/>
  <c r="F533" i="6"/>
  <c r="L533" i="6"/>
  <c r="C534" i="6"/>
  <c r="D534" i="6"/>
  <c r="F534" i="6"/>
  <c r="L534" i="6"/>
  <c r="C535" i="6"/>
  <c r="D535" i="6"/>
  <c r="F535" i="6"/>
  <c r="L535" i="6"/>
  <c r="C536" i="6"/>
  <c r="D536" i="6"/>
  <c r="F536" i="6"/>
  <c r="L536" i="6"/>
  <c r="C537" i="6"/>
  <c r="D537" i="6"/>
  <c r="F537" i="6"/>
  <c r="L537" i="6"/>
  <c r="C538" i="6"/>
  <c r="D538" i="6"/>
  <c r="F538" i="6"/>
  <c r="L538" i="6"/>
  <c r="C539" i="6"/>
  <c r="D539" i="6"/>
  <c r="F539" i="6"/>
  <c r="L539" i="6"/>
  <c r="C540" i="6"/>
  <c r="D540" i="6"/>
  <c r="F540" i="6"/>
  <c r="L540" i="6"/>
  <c r="C541" i="6"/>
  <c r="D541" i="6"/>
  <c r="F541" i="6"/>
  <c r="L541" i="6"/>
  <c r="C542" i="6"/>
  <c r="D542" i="6"/>
  <c r="F542" i="6"/>
  <c r="L542" i="6"/>
  <c r="C543" i="6"/>
  <c r="D543" i="6"/>
  <c r="F543" i="6"/>
  <c r="L543" i="6"/>
  <c r="C544" i="6"/>
  <c r="D544" i="6"/>
  <c r="F544" i="6"/>
  <c r="L544" i="6"/>
  <c r="C545" i="6"/>
  <c r="D545" i="6"/>
  <c r="F545" i="6"/>
  <c r="L545" i="6"/>
  <c r="C546" i="6"/>
  <c r="D546" i="6"/>
  <c r="F546" i="6"/>
  <c r="L546" i="6"/>
  <c r="C547" i="6"/>
  <c r="D547" i="6"/>
  <c r="F547" i="6"/>
  <c r="L547" i="6"/>
  <c r="C548" i="6"/>
  <c r="D548" i="6"/>
  <c r="F548" i="6"/>
  <c r="L548" i="6"/>
  <c r="C549" i="6"/>
  <c r="D549" i="6"/>
  <c r="F549" i="6"/>
  <c r="L549" i="6"/>
  <c r="C550" i="6"/>
  <c r="D550" i="6"/>
  <c r="F550" i="6"/>
  <c r="L550" i="6"/>
  <c r="C551" i="6"/>
  <c r="D551" i="6"/>
  <c r="F551" i="6"/>
  <c r="L551" i="6"/>
  <c r="C552" i="6"/>
  <c r="D552" i="6"/>
  <c r="F552" i="6"/>
  <c r="L552" i="6"/>
  <c r="C553" i="6"/>
  <c r="D553" i="6"/>
  <c r="F553" i="6"/>
  <c r="L553" i="6"/>
  <c r="C554" i="6"/>
  <c r="D554" i="6"/>
  <c r="F554" i="6"/>
  <c r="L554" i="6"/>
  <c r="C555" i="6"/>
  <c r="D555" i="6"/>
  <c r="F555" i="6"/>
  <c r="L555" i="6"/>
  <c r="C556" i="6"/>
  <c r="D556" i="6"/>
  <c r="F556" i="6"/>
  <c r="L556" i="6"/>
  <c r="C557" i="6"/>
  <c r="D557" i="6"/>
  <c r="F557" i="6"/>
  <c r="L557" i="6"/>
  <c r="C558" i="6"/>
  <c r="D558" i="6"/>
  <c r="F558" i="6"/>
  <c r="L558" i="6"/>
  <c r="C559" i="6"/>
  <c r="D559" i="6"/>
  <c r="F559" i="6"/>
  <c r="L559" i="6"/>
  <c r="C560" i="6"/>
  <c r="D560" i="6"/>
  <c r="F560" i="6"/>
  <c r="L560" i="6"/>
  <c r="C561" i="6"/>
  <c r="D561" i="6"/>
  <c r="F561" i="6"/>
  <c r="L561" i="6"/>
  <c r="C562" i="6"/>
  <c r="D562" i="6"/>
  <c r="F562" i="6"/>
  <c r="L562" i="6"/>
  <c r="C563" i="6"/>
  <c r="D563" i="6"/>
  <c r="F563" i="6"/>
  <c r="L563" i="6"/>
  <c r="C564" i="6"/>
  <c r="D564" i="6"/>
  <c r="F564" i="6"/>
  <c r="L564" i="6"/>
  <c r="C565" i="6"/>
  <c r="D565" i="6"/>
  <c r="F565" i="6"/>
  <c r="L565" i="6"/>
  <c r="C566" i="6"/>
  <c r="D566" i="6"/>
  <c r="F566" i="6"/>
  <c r="L566" i="6"/>
  <c r="C567" i="6"/>
  <c r="D567" i="6"/>
  <c r="F567" i="6"/>
  <c r="L567" i="6"/>
  <c r="C568" i="6"/>
  <c r="D568" i="6"/>
  <c r="F568" i="6"/>
  <c r="L568" i="6"/>
  <c r="C569" i="6"/>
  <c r="D569" i="6"/>
  <c r="F569" i="6"/>
  <c r="L569" i="6"/>
  <c r="C570" i="6"/>
  <c r="D570" i="6"/>
  <c r="F570" i="6"/>
  <c r="L570" i="6"/>
  <c r="C571" i="6"/>
  <c r="D571" i="6"/>
  <c r="F571" i="6"/>
  <c r="L571" i="6"/>
  <c r="C572" i="6"/>
  <c r="D572" i="6"/>
  <c r="F572" i="6"/>
  <c r="L572" i="6"/>
  <c r="C573" i="6"/>
  <c r="D573" i="6"/>
  <c r="F573" i="6"/>
  <c r="L573" i="6"/>
  <c r="C574" i="6"/>
  <c r="D574" i="6"/>
  <c r="F574" i="6"/>
  <c r="L574" i="6"/>
  <c r="C575" i="6"/>
  <c r="D575" i="6"/>
  <c r="F575" i="6"/>
  <c r="L575" i="6"/>
  <c r="C576" i="6"/>
  <c r="D576" i="6"/>
  <c r="F576" i="6"/>
  <c r="L576" i="6"/>
  <c r="C577" i="6"/>
  <c r="D577" i="6"/>
  <c r="F577" i="6"/>
  <c r="L577" i="6"/>
  <c r="C578" i="6"/>
  <c r="D578" i="6"/>
  <c r="F578" i="6"/>
  <c r="L578" i="6"/>
  <c r="C579" i="6"/>
  <c r="D579" i="6"/>
  <c r="F579" i="6"/>
  <c r="L579" i="6"/>
  <c r="C580" i="6"/>
  <c r="D580" i="6"/>
  <c r="F580" i="6"/>
  <c r="L580" i="6"/>
  <c r="C581" i="6"/>
  <c r="D581" i="6"/>
  <c r="F581" i="6"/>
  <c r="L581" i="6"/>
  <c r="C582" i="6"/>
  <c r="D582" i="6"/>
  <c r="F582" i="6"/>
  <c r="L582" i="6"/>
  <c r="C583" i="6"/>
  <c r="D583" i="6"/>
  <c r="F583" i="6"/>
  <c r="L583" i="6"/>
  <c r="C584" i="6"/>
  <c r="D584" i="6"/>
  <c r="F584" i="6"/>
  <c r="L584" i="6"/>
  <c r="C585" i="6"/>
  <c r="D585" i="6"/>
  <c r="F585" i="6"/>
  <c r="L585" i="6"/>
  <c r="C586" i="6"/>
  <c r="D586" i="6"/>
  <c r="F586" i="6"/>
  <c r="L586" i="6"/>
  <c r="C587" i="6"/>
  <c r="D587" i="6"/>
  <c r="F587" i="6"/>
  <c r="L587" i="6"/>
  <c r="C588" i="6"/>
  <c r="D588" i="6"/>
  <c r="F588" i="6"/>
  <c r="L588" i="6"/>
  <c r="C589" i="6"/>
  <c r="D589" i="6"/>
  <c r="F589" i="6"/>
  <c r="L589" i="6"/>
  <c r="C590" i="6"/>
  <c r="D590" i="6"/>
  <c r="F590" i="6"/>
  <c r="L590" i="6"/>
  <c r="C591" i="6"/>
  <c r="D591" i="6"/>
  <c r="F591" i="6"/>
  <c r="L591" i="6"/>
  <c r="C592" i="6"/>
  <c r="D592" i="6"/>
  <c r="F592" i="6"/>
  <c r="L592" i="6"/>
  <c r="C593" i="6"/>
  <c r="D593" i="6"/>
  <c r="F593" i="6"/>
  <c r="L593" i="6"/>
  <c r="C594" i="6"/>
  <c r="D594" i="6"/>
  <c r="F594" i="6"/>
  <c r="L594" i="6"/>
  <c r="C595" i="6"/>
  <c r="D595" i="6"/>
  <c r="F595" i="6"/>
  <c r="L595" i="6"/>
  <c r="C596" i="6"/>
  <c r="D596" i="6"/>
  <c r="F596" i="6"/>
  <c r="L596" i="6"/>
  <c r="C597" i="6"/>
  <c r="D597" i="6"/>
  <c r="F597" i="6"/>
  <c r="L597" i="6"/>
  <c r="C598" i="6"/>
  <c r="D598" i="6"/>
  <c r="F598" i="6"/>
  <c r="L598" i="6"/>
  <c r="C599" i="6"/>
  <c r="D599" i="6"/>
  <c r="F599" i="6"/>
  <c r="L599" i="6"/>
  <c r="C600" i="6"/>
  <c r="D600" i="6"/>
  <c r="F600" i="6"/>
  <c r="L600" i="6"/>
  <c r="C601" i="6"/>
  <c r="D601" i="6"/>
  <c r="F601" i="6"/>
  <c r="L601" i="6"/>
  <c r="C602" i="6"/>
  <c r="D602" i="6"/>
  <c r="F602" i="6"/>
  <c r="L602" i="6"/>
  <c r="C603" i="6"/>
  <c r="D603" i="6"/>
  <c r="F603" i="6"/>
  <c r="L603" i="6"/>
  <c r="C604" i="6"/>
  <c r="D604" i="6"/>
  <c r="F604" i="6"/>
  <c r="L604" i="6"/>
  <c r="C605" i="6"/>
  <c r="D605" i="6"/>
  <c r="F605" i="6"/>
  <c r="L605" i="6"/>
  <c r="C606" i="6"/>
  <c r="D606" i="6"/>
  <c r="F606" i="6"/>
  <c r="L606" i="6"/>
  <c r="C607" i="6"/>
  <c r="D607" i="6"/>
  <c r="F607" i="6"/>
  <c r="L607" i="6"/>
  <c r="C608" i="6"/>
  <c r="D608" i="6"/>
  <c r="F608" i="6"/>
  <c r="L608" i="6"/>
  <c r="C609" i="6"/>
  <c r="D609" i="6"/>
  <c r="F609" i="6"/>
  <c r="L609" i="6"/>
  <c r="C610" i="6"/>
  <c r="D610" i="6"/>
  <c r="F610" i="6"/>
  <c r="L610" i="6"/>
  <c r="C611" i="6"/>
  <c r="D611" i="6"/>
  <c r="F611" i="6"/>
  <c r="L611" i="6"/>
  <c r="C612" i="6"/>
  <c r="D612" i="6"/>
  <c r="F612" i="6"/>
  <c r="L612" i="6"/>
  <c r="C613" i="6"/>
  <c r="D613" i="6"/>
  <c r="F613" i="6"/>
  <c r="L613" i="6"/>
  <c r="C614" i="6"/>
  <c r="D614" i="6"/>
  <c r="F614" i="6"/>
  <c r="L614" i="6"/>
  <c r="C615" i="6"/>
  <c r="D615" i="6"/>
  <c r="F615" i="6"/>
  <c r="L615" i="6"/>
  <c r="C616" i="6"/>
  <c r="D616" i="6"/>
  <c r="F616" i="6"/>
  <c r="L616" i="6"/>
  <c r="C617" i="6"/>
  <c r="D617" i="6"/>
  <c r="F617" i="6"/>
  <c r="L617" i="6"/>
  <c r="C618" i="6"/>
  <c r="D618" i="6"/>
  <c r="F618" i="6"/>
  <c r="L618" i="6"/>
  <c r="C619" i="6"/>
  <c r="D619" i="6"/>
  <c r="F619" i="6"/>
  <c r="L619" i="6"/>
  <c r="C620" i="6"/>
  <c r="D620" i="6"/>
  <c r="F620" i="6"/>
  <c r="L620" i="6"/>
  <c r="C621" i="6"/>
  <c r="D621" i="6"/>
  <c r="F621" i="6"/>
  <c r="L621" i="6"/>
  <c r="C622" i="6"/>
  <c r="D622" i="6"/>
  <c r="F622" i="6"/>
  <c r="L622" i="6"/>
  <c r="C623" i="6"/>
  <c r="D623" i="6"/>
  <c r="F623" i="6"/>
  <c r="L623" i="6"/>
  <c r="C624" i="6"/>
  <c r="D624" i="6"/>
  <c r="F624" i="6"/>
  <c r="L624" i="6"/>
  <c r="C625" i="6"/>
  <c r="D625" i="6"/>
  <c r="F625" i="6"/>
  <c r="L625" i="6"/>
  <c r="C626" i="6"/>
  <c r="D626" i="6"/>
  <c r="F626" i="6"/>
  <c r="L626" i="6"/>
  <c r="C627" i="6"/>
  <c r="D627" i="6"/>
  <c r="F627" i="6"/>
  <c r="L627" i="6"/>
  <c r="C628" i="6"/>
  <c r="D628" i="6"/>
  <c r="F628" i="6"/>
  <c r="L628" i="6"/>
  <c r="C629" i="6"/>
  <c r="D629" i="6"/>
  <c r="F629" i="6"/>
  <c r="L629" i="6"/>
  <c r="C630" i="6"/>
  <c r="D630" i="6"/>
  <c r="F630" i="6"/>
  <c r="L630" i="6"/>
  <c r="C631" i="6"/>
  <c r="D631" i="6"/>
  <c r="F631" i="6"/>
  <c r="L631" i="6"/>
  <c r="C632" i="6"/>
  <c r="D632" i="6"/>
  <c r="F632" i="6"/>
  <c r="L632" i="6"/>
  <c r="C633" i="6"/>
  <c r="D633" i="6"/>
  <c r="F633" i="6"/>
  <c r="L633" i="6"/>
  <c r="C634" i="6"/>
  <c r="D634" i="6"/>
  <c r="F634" i="6"/>
  <c r="L634" i="6"/>
  <c r="C635" i="6"/>
  <c r="D635" i="6"/>
  <c r="F635" i="6"/>
  <c r="L635" i="6"/>
  <c r="C636" i="6"/>
  <c r="D636" i="6"/>
  <c r="F636" i="6"/>
  <c r="L636" i="6"/>
  <c r="C637" i="6"/>
  <c r="D637" i="6"/>
  <c r="F637" i="6"/>
  <c r="L637" i="6"/>
  <c r="C638" i="6"/>
  <c r="D638" i="6"/>
  <c r="F638" i="6"/>
  <c r="L638" i="6"/>
  <c r="C639" i="6"/>
  <c r="D639" i="6"/>
  <c r="F639" i="6"/>
  <c r="L639" i="6"/>
  <c r="C640" i="6"/>
  <c r="D640" i="6"/>
  <c r="F640" i="6"/>
  <c r="L640" i="6"/>
  <c r="C641" i="6"/>
  <c r="D641" i="6"/>
  <c r="F641" i="6"/>
  <c r="L641" i="6"/>
  <c r="C642" i="6"/>
  <c r="D642" i="6"/>
  <c r="F642" i="6"/>
  <c r="L642" i="6"/>
  <c r="C643" i="6"/>
  <c r="D643" i="6"/>
  <c r="F643" i="6"/>
  <c r="L643" i="6"/>
  <c r="C644" i="6"/>
  <c r="D644" i="6"/>
  <c r="F644" i="6"/>
  <c r="L644" i="6"/>
  <c r="C645" i="6"/>
  <c r="D645" i="6"/>
  <c r="F645" i="6"/>
  <c r="L645" i="6"/>
  <c r="C646" i="6"/>
  <c r="D646" i="6"/>
  <c r="F646" i="6"/>
  <c r="L646" i="6"/>
  <c r="C647" i="6"/>
  <c r="D647" i="6"/>
  <c r="F647" i="6"/>
  <c r="L647" i="6"/>
  <c r="C648" i="6"/>
  <c r="D648" i="6"/>
  <c r="F648" i="6"/>
  <c r="L648" i="6"/>
  <c r="C649" i="6"/>
  <c r="D649" i="6"/>
  <c r="F649" i="6"/>
  <c r="L649" i="6"/>
  <c r="C650" i="6"/>
  <c r="D650" i="6"/>
  <c r="F650" i="6"/>
  <c r="L650" i="6"/>
  <c r="C651" i="6"/>
  <c r="D651" i="6"/>
  <c r="F651" i="6"/>
  <c r="L651" i="6"/>
  <c r="C652" i="6"/>
  <c r="D652" i="6"/>
  <c r="F652" i="6"/>
  <c r="L652" i="6"/>
  <c r="C653" i="6"/>
  <c r="D653" i="6"/>
  <c r="F653" i="6"/>
  <c r="L653" i="6"/>
  <c r="C654" i="6"/>
  <c r="D654" i="6"/>
  <c r="F654" i="6"/>
  <c r="L654" i="6"/>
  <c r="C655" i="6"/>
  <c r="D655" i="6"/>
  <c r="F655" i="6"/>
  <c r="L655" i="6"/>
  <c r="C656" i="6"/>
  <c r="D656" i="6"/>
  <c r="F656" i="6"/>
  <c r="L656" i="6"/>
  <c r="C657" i="6"/>
  <c r="D657" i="6"/>
  <c r="F657" i="6"/>
  <c r="L657" i="6"/>
  <c r="C658" i="6"/>
  <c r="D658" i="6"/>
  <c r="F658" i="6"/>
  <c r="L658" i="6"/>
  <c r="C659" i="6"/>
  <c r="D659" i="6"/>
  <c r="F659" i="6"/>
  <c r="L659" i="6"/>
  <c r="C660" i="6"/>
  <c r="D660" i="6"/>
  <c r="F660" i="6"/>
  <c r="L660" i="6"/>
  <c r="C661" i="6"/>
  <c r="D661" i="6"/>
  <c r="F661" i="6"/>
  <c r="L661" i="6"/>
  <c r="C662" i="6"/>
  <c r="D662" i="6"/>
  <c r="F662" i="6"/>
  <c r="L662" i="6"/>
  <c r="C663" i="6"/>
  <c r="D663" i="6"/>
  <c r="F663" i="6"/>
  <c r="L663" i="6"/>
  <c r="C664" i="6"/>
  <c r="D664" i="6"/>
  <c r="F664" i="6"/>
  <c r="L664" i="6"/>
  <c r="C665" i="6"/>
  <c r="D665" i="6"/>
  <c r="F665" i="6"/>
  <c r="L665" i="6"/>
  <c r="C666" i="6"/>
  <c r="D666" i="6"/>
  <c r="F666" i="6"/>
  <c r="L666" i="6"/>
  <c r="C667" i="6"/>
  <c r="D667" i="6"/>
  <c r="F667" i="6"/>
  <c r="L667" i="6"/>
  <c r="C668" i="6"/>
  <c r="D668" i="6"/>
  <c r="F668" i="6"/>
  <c r="L668" i="6"/>
  <c r="C669" i="6"/>
  <c r="D669" i="6"/>
  <c r="F669" i="6"/>
  <c r="L669" i="6"/>
  <c r="C670" i="6"/>
  <c r="D670" i="6"/>
  <c r="F670" i="6"/>
  <c r="L670" i="6"/>
  <c r="C671" i="6"/>
  <c r="D671" i="6"/>
  <c r="F671" i="6"/>
  <c r="L671" i="6"/>
  <c r="C672" i="6"/>
  <c r="D672" i="6"/>
  <c r="F672" i="6"/>
  <c r="L672" i="6"/>
  <c r="C673" i="6"/>
  <c r="D673" i="6"/>
  <c r="F673" i="6"/>
  <c r="L673" i="6"/>
  <c r="C674" i="6"/>
  <c r="D674" i="6"/>
  <c r="F674" i="6"/>
  <c r="L674" i="6"/>
  <c r="C675" i="6"/>
  <c r="D675" i="6"/>
  <c r="F675" i="6"/>
  <c r="L675" i="6"/>
  <c r="C676" i="6"/>
  <c r="D676" i="6"/>
  <c r="F676" i="6"/>
  <c r="L676" i="6"/>
  <c r="C677" i="6"/>
  <c r="D677" i="6"/>
  <c r="F677" i="6"/>
  <c r="L677" i="6"/>
  <c r="C678" i="6"/>
  <c r="D678" i="6"/>
  <c r="F678" i="6"/>
  <c r="L678" i="6"/>
  <c r="C679" i="6"/>
  <c r="D679" i="6"/>
  <c r="F679" i="6"/>
  <c r="L679" i="6"/>
  <c r="C680" i="6"/>
  <c r="D680" i="6"/>
  <c r="F680" i="6"/>
  <c r="L680" i="6"/>
  <c r="C681" i="6"/>
  <c r="D681" i="6"/>
  <c r="F681" i="6"/>
  <c r="L681" i="6"/>
  <c r="C682" i="6"/>
  <c r="D682" i="6"/>
  <c r="F682" i="6"/>
  <c r="L682" i="6"/>
  <c r="C683" i="6"/>
  <c r="D683" i="6"/>
  <c r="F683" i="6"/>
  <c r="L683" i="6"/>
  <c r="C684" i="6"/>
  <c r="D684" i="6"/>
  <c r="F684" i="6"/>
  <c r="L684" i="6"/>
  <c r="C685" i="6"/>
  <c r="D685" i="6"/>
  <c r="F685" i="6"/>
  <c r="L685" i="6"/>
  <c r="C686" i="6"/>
  <c r="D686" i="6"/>
  <c r="F686" i="6"/>
  <c r="L686" i="6"/>
  <c r="C687" i="6"/>
  <c r="D687" i="6"/>
  <c r="F687" i="6"/>
  <c r="L687" i="6"/>
  <c r="C688" i="6"/>
  <c r="D688" i="6"/>
  <c r="F688" i="6"/>
  <c r="L688" i="6"/>
  <c r="C689" i="6"/>
  <c r="D689" i="6"/>
  <c r="F689" i="6"/>
  <c r="L689" i="6"/>
  <c r="C690" i="6"/>
  <c r="D690" i="6"/>
  <c r="F690" i="6"/>
  <c r="L690" i="6"/>
  <c r="C691" i="6"/>
  <c r="D691" i="6"/>
  <c r="F691" i="6"/>
  <c r="L691" i="6"/>
  <c r="C692" i="6"/>
  <c r="D692" i="6"/>
  <c r="F692" i="6"/>
  <c r="L692" i="6"/>
  <c r="C693" i="6"/>
  <c r="D693" i="6"/>
  <c r="F693" i="6"/>
  <c r="L693" i="6"/>
  <c r="C694" i="6"/>
  <c r="D694" i="6"/>
  <c r="F694" i="6"/>
  <c r="L694" i="6"/>
  <c r="C695" i="6"/>
  <c r="D695" i="6"/>
  <c r="F695" i="6"/>
  <c r="L695" i="6"/>
  <c r="C696" i="6"/>
  <c r="D696" i="6"/>
  <c r="F696" i="6"/>
  <c r="L696" i="6"/>
  <c r="C697" i="6"/>
  <c r="D697" i="6"/>
  <c r="F697" i="6"/>
  <c r="L697" i="6"/>
  <c r="C698" i="6"/>
  <c r="D698" i="6"/>
  <c r="F698" i="6"/>
  <c r="L698" i="6"/>
  <c r="C699" i="6"/>
  <c r="D699" i="6"/>
  <c r="F699" i="6"/>
  <c r="L699" i="6"/>
  <c r="C700" i="6"/>
  <c r="D700" i="6"/>
  <c r="F700" i="6"/>
  <c r="L700" i="6"/>
  <c r="C701" i="6"/>
  <c r="D701" i="6"/>
  <c r="F701" i="6"/>
  <c r="L701" i="6"/>
  <c r="C702" i="6"/>
  <c r="D702" i="6"/>
  <c r="F702" i="6"/>
  <c r="L702" i="6"/>
  <c r="C703" i="6"/>
  <c r="D703" i="6"/>
  <c r="F703" i="6"/>
  <c r="L703" i="6"/>
  <c r="C704" i="6"/>
  <c r="D704" i="6"/>
  <c r="F704" i="6"/>
  <c r="L704" i="6"/>
  <c r="C705" i="6"/>
  <c r="D705" i="6"/>
  <c r="F705" i="6"/>
  <c r="L705" i="6"/>
  <c r="C706" i="6"/>
  <c r="D706" i="6"/>
  <c r="F706" i="6"/>
  <c r="L706" i="6"/>
  <c r="C707" i="6"/>
  <c r="D707" i="6"/>
  <c r="F707" i="6"/>
  <c r="L707" i="6"/>
  <c r="C708" i="6"/>
  <c r="D708" i="6"/>
  <c r="F708" i="6"/>
  <c r="L708" i="6"/>
  <c r="C709" i="6"/>
  <c r="D709" i="6"/>
  <c r="F709" i="6"/>
  <c r="L709" i="6"/>
  <c r="C710" i="6"/>
  <c r="D710" i="6"/>
  <c r="F710" i="6"/>
  <c r="L710" i="6"/>
  <c r="C711" i="6"/>
  <c r="D711" i="6"/>
  <c r="F711" i="6"/>
  <c r="L711" i="6"/>
  <c r="C712" i="6"/>
  <c r="D712" i="6"/>
  <c r="F712" i="6"/>
  <c r="L712" i="6"/>
  <c r="C713" i="6"/>
  <c r="D713" i="6"/>
  <c r="F713" i="6"/>
  <c r="L713" i="6"/>
  <c r="C714" i="6"/>
  <c r="D714" i="6"/>
  <c r="F714" i="6"/>
  <c r="L714" i="6"/>
  <c r="C715" i="6"/>
  <c r="D715" i="6"/>
  <c r="F715" i="6"/>
  <c r="L715" i="6"/>
  <c r="C716" i="6"/>
  <c r="D716" i="6"/>
  <c r="F716" i="6"/>
  <c r="L716" i="6"/>
  <c r="C717" i="6"/>
  <c r="D717" i="6"/>
  <c r="F717" i="6"/>
  <c r="L717" i="6"/>
  <c r="C718" i="6"/>
  <c r="D718" i="6"/>
  <c r="F718" i="6"/>
  <c r="L718" i="6"/>
  <c r="C719" i="6"/>
  <c r="D719" i="6"/>
  <c r="F719" i="6"/>
  <c r="L719" i="6"/>
  <c r="C720" i="6"/>
  <c r="D720" i="6"/>
  <c r="F720" i="6"/>
  <c r="L720" i="6"/>
  <c r="C721" i="6"/>
  <c r="D721" i="6"/>
  <c r="F721" i="6"/>
  <c r="L721" i="6"/>
  <c r="C722" i="6"/>
  <c r="D722" i="6"/>
  <c r="F722" i="6"/>
  <c r="L722" i="6"/>
  <c r="C723" i="6"/>
  <c r="D723" i="6"/>
  <c r="F723" i="6"/>
  <c r="L723" i="6"/>
  <c r="C724" i="6"/>
  <c r="D724" i="6"/>
  <c r="F724" i="6"/>
  <c r="L724" i="6"/>
  <c r="C725" i="6"/>
  <c r="D725" i="6"/>
  <c r="F725" i="6"/>
  <c r="L725" i="6"/>
  <c r="C726" i="6"/>
  <c r="D726" i="6"/>
  <c r="F726" i="6"/>
  <c r="L726" i="6"/>
  <c r="C727" i="6"/>
  <c r="D727" i="6"/>
  <c r="F727" i="6"/>
  <c r="L727" i="6"/>
  <c r="C728" i="6"/>
  <c r="D728" i="6"/>
  <c r="F728" i="6"/>
  <c r="L728" i="6"/>
  <c r="C729" i="6"/>
  <c r="D729" i="6"/>
  <c r="F729" i="6"/>
  <c r="L729" i="6"/>
  <c r="C730" i="6"/>
  <c r="D730" i="6"/>
  <c r="F730" i="6"/>
  <c r="L730" i="6"/>
  <c r="C731" i="6"/>
  <c r="D731" i="6"/>
  <c r="F731" i="6"/>
  <c r="L731" i="6"/>
  <c r="C732" i="6"/>
  <c r="D732" i="6"/>
  <c r="F732" i="6"/>
  <c r="L732" i="6"/>
  <c r="C733" i="6"/>
  <c r="D733" i="6"/>
  <c r="F733" i="6"/>
  <c r="L733" i="6"/>
  <c r="C734" i="6"/>
  <c r="D734" i="6"/>
  <c r="F734" i="6"/>
  <c r="L734" i="6"/>
  <c r="C735" i="6"/>
  <c r="D735" i="6"/>
  <c r="F735" i="6"/>
  <c r="L735" i="6"/>
  <c r="C736" i="6"/>
  <c r="D736" i="6"/>
  <c r="F736" i="6"/>
  <c r="L736" i="6"/>
  <c r="C737" i="6"/>
  <c r="D737" i="6"/>
  <c r="F737" i="6"/>
  <c r="L737" i="6"/>
  <c r="C738" i="6"/>
  <c r="D738" i="6"/>
  <c r="F738" i="6"/>
  <c r="L738" i="6"/>
  <c r="C739" i="6"/>
  <c r="D739" i="6"/>
  <c r="F739" i="6"/>
  <c r="L739" i="6"/>
  <c r="C740" i="6"/>
  <c r="D740" i="6"/>
  <c r="F740" i="6"/>
  <c r="L740" i="6"/>
  <c r="C741" i="6"/>
  <c r="D741" i="6"/>
  <c r="F741" i="6"/>
  <c r="L741" i="6"/>
  <c r="C742" i="6"/>
  <c r="D742" i="6"/>
  <c r="F742" i="6"/>
  <c r="L742" i="6"/>
  <c r="C743" i="6"/>
  <c r="D743" i="6"/>
  <c r="F743" i="6"/>
  <c r="L743" i="6"/>
  <c r="C744" i="6"/>
  <c r="D744" i="6"/>
  <c r="F744" i="6"/>
  <c r="L744" i="6"/>
  <c r="C745" i="6"/>
  <c r="D745" i="6"/>
  <c r="F745" i="6"/>
  <c r="L745" i="6"/>
  <c r="C746" i="6"/>
  <c r="D746" i="6"/>
  <c r="F746" i="6"/>
  <c r="L746" i="6"/>
  <c r="C747" i="6"/>
  <c r="D747" i="6"/>
  <c r="F747" i="6"/>
  <c r="L747" i="6"/>
  <c r="C748" i="6"/>
  <c r="D748" i="6"/>
  <c r="F748" i="6"/>
  <c r="L748" i="6"/>
  <c r="C749" i="6"/>
  <c r="D749" i="6"/>
  <c r="F749" i="6"/>
  <c r="L749" i="6"/>
  <c r="C750" i="6"/>
  <c r="D750" i="6"/>
  <c r="F750" i="6"/>
  <c r="L750" i="6"/>
  <c r="C751" i="6"/>
  <c r="D751" i="6"/>
  <c r="F751" i="6"/>
  <c r="L751" i="6"/>
  <c r="C752" i="6"/>
  <c r="D752" i="6"/>
  <c r="F752" i="6"/>
  <c r="L752" i="6"/>
  <c r="C753" i="6"/>
  <c r="D753" i="6"/>
  <c r="F753" i="6"/>
  <c r="L753" i="6"/>
  <c r="C754" i="6"/>
  <c r="D754" i="6"/>
  <c r="F754" i="6"/>
  <c r="L754" i="6"/>
  <c r="C755" i="6"/>
  <c r="D755" i="6"/>
  <c r="F755" i="6"/>
  <c r="L755" i="6"/>
  <c r="C756" i="6"/>
  <c r="D756" i="6"/>
  <c r="F756" i="6"/>
  <c r="L756" i="6"/>
  <c r="C757" i="6"/>
  <c r="D757" i="6"/>
  <c r="F757" i="6"/>
  <c r="L757" i="6"/>
  <c r="C758" i="6"/>
  <c r="D758" i="6"/>
  <c r="F758" i="6"/>
  <c r="L758" i="6"/>
  <c r="C759" i="6"/>
  <c r="D759" i="6"/>
  <c r="F759" i="6"/>
  <c r="L759" i="6"/>
  <c r="C760" i="6"/>
  <c r="D760" i="6"/>
  <c r="F760" i="6"/>
  <c r="L760" i="6"/>
  <c r="C761" i="6"/>
  <c r="D761" i="6"/>
  <c r="F761" i="6"/>
  <c r="L761" i="6"/>
  <c r="C762" i="6"/>
  <c r="D762" i="6"/>
  <c r="F762" i="6"/>
  <c r="L762" i="6"/>
  <c r="C763" i="6"/>
  <c r="D763" i="6"/>
  <c r="F763" i="6"/>
  <c r="L763" i="6"/>
  <c r="C764" i="6"/>
  <c r="D764" i="6"/>
  <c r="F764" i="6"/>
  <c r="L764" i="6"/>
  <c r="C765" i="6"/>
  <c r="D765" i="6"/>
  <c r="F765" i="6"/>
  <c r="L765" i="6"/>
  <c r="C766" i="6"/>
  <c r="D766" i="6"/>
  <c r="F766" i="6"/>
  <c r="L766" i="6"/>
  <c r="C767" i="6"/>
  <c r="D767" i="6"/>
  <c r="F767" i="6"/>
  <c r="L767" i="6"/>
  <c r="C768" i="6"/>
  <c r="D768" i="6"/>
  <c r="F768" i="6"/>
  <c r="L768" i="6"/>
  <c r="C769" i="6"/>
  <c r="D769" i="6"/>
  <c r="F769" i="6"/>
  <c r="L769" i="6"/>
  <c r="C770" i="6"/>
  <c r="D770" i="6"/>
  <c r="F770" i="6"/>
  <c r="L770" i="6"/>
  <c r="C771" i="6"/>
  <c r="D771" i="6"/>
  <c r="F771" i="6"/>
  <c r="L771" i="6"/>
  <c r="C772" i="6"/>
  <c r="D772" i="6"/>
  <c r="F772" i="6"/>
  <c r="L772" i="6"/>
  <c r="C773" i="6"/>
  <c r="D773" i="6"/>
  <c r="F773" i="6"/>
  <c r="L773" i="6"/>
  <c r="C774" i="6"/>
  <c r="D774" i="6"/>
  <c r="F774" i="6"/>
  <c r="L774" i="6"/>
  <c r="C775" i="6"/>
  <c r="D775" i="6"/>
  <c r="F775" i="6"/>
  <c r="L775" i="6"/>
  <c r="C776" i="6"/>
  <c r="D776" i="6"/>
  <c r="F776" i="6"/>
  <c r="L776" i="6"/>
  <c r="C777" i="6"/>
  <c r="D777" i="6"/>
  <c r="F777" i="6"/>
  <c r="L777" i="6"/>
  <c r="C778" i="6"/>
  <c r="D778" i="6"/>
  <c r="F778" i="6"/>
  <c r="L778" i="6"/>
  <c r="C779" i="6"/>
  <c r="D779" i="6"/>
  <c r="F779" i="6"/>
  <c r="L779" i="6"/>
  <c r="C780" i="6"/>
  <c r="D780" i="6"/>
  <c r="F780" i="6"/>
  <c r="L780" i="6"/>
  <c r="C781" i="6"/>
  <c r="D781" i="6"/>
  <c r="F781" i="6"/>
  <c r="L781" i="6"/>
  <c r="C782" i="6"/>
  <c r="D782" i="6"/>
  <c r="F782" i="6"/>
  <c r="L782" i="6"/>
  <c r="C783" i="6"/>
  <c r="D783" i="6"/>
  <c r="F783" i="6"/>
  <c r="L783" i="6"/>
  <c r="C784" i="6"/>
  <c r="D784" i="6"/>
  <c r="F784" i="6"/>
  <c r="L784" i="6"/>
  <c r="C785" i="6"/>
  <c r="D785" i="6"/>
  <c r="F785" i="6"/>
  <c r="L785" i="6"/>
  <c r="C786" i="6"/>
  <c r="D786" i="6"/>
  <c r="F786" i="6"/>
  <c r="L786" i="6"/>
  <c r="C787" i="6"/>
  <c r="D787" i="6"/>
  <c r="F787" i="6"/>
  <c r="L787" i="6"/>
  <c r="C788" i="6"/>
  <c r="D788" i="6"/>
  <c r="F788" i="6"/>
  <c r="L788" i="6"/>
  <c r="C139" i="6"/>
  <c r="D139" i="6"/>
  <c r="F139" i="6"/>
  <c r="L139" i="6"/>
  <c r="C140" i="6"/>
  <c r="D140" i="6"/>
  <c r="F140" i="6"/>
  <c r="C141" i="6"/>
  <c r="D141" i="6"/>
  <c r="F141" i="6"/>
  <c r="C142" i="6"/>
  <c r="D142" i="6"/>
  <c r="F142" i="6"/>
  <c r="C143" i="6"/>
  <c r="D143" i="6"/>
  <c r="F143" i="6"/>
  <c r="C144" i="6"/>
  <c r="D144" i="6"/>
  <c r="F144" i="6"/>
  <c r="C145" i="6"/>
  <c r="D145" i="6"/>
  <c r="F145" i="6"/>
  <c r="L145" i="6"/>
  <c r="C146" i="6"/>
  <c r="D146" i="6"/>
  <c r="F146" i="6"/>
  <c r="L146" i="6"/>
  <c r="C147" i="6"/>
  <c r="D147" i="6"/>
  <c r="F147" i="6"/>
  <c r="L147" i="6"/>
  <c r="C148" i="6"/>
  <c r="D148" i="6"/>
  <c r="F148" i="6"/>
  <c r="L148" i="6"/>
  <c r="C149" i="6"/>
  <c r="D149" i="6"/>
  <c r="F149" i="6"/>
  <c r="L149" i="6"/>
  <c r="C150" i="6"/>
  <c r="D150" i="6"/>
  <c r="F150" i="6"/>
  <c r="L150" i="6"/>
  <c r="C151" i="6"/>
  <c r="D151" i="6"/>
  <c r="F151" i="6"/>
  <c r="L151" i="6"/>
  <c r="C153" i="6"/>
  <c r="D153" i="6"/>
  <c r="F153" i="6"/>
  <c r="L153" i="6"/>
  <c r="C154" i="6"/>
  <c r="D154" i="6"/>
  <c r="F154" i="6"/>
  <c r="L154" i="6"/>
  <c r="L123" i="6"/>
  <c r="F123" i="6"/>
  <c r="D123" i="6"/>
  <c r="C123" i="6"/>
  <c r="M108" i="6" l="1"/>
  <c r="L93" i="6"/>
  <c r="F93" i="6"/>
  <c r="D93" i="6"/>
  <c r="C93" i="6"/>
  <c r="L64" i="6" l="1"/>
  <c r="F64" i="6"/>
  <c r="D64" i="6"/>
  <c r="C64" i="6"/>
  <c r="D37" i="6" l="1"/>
  <c r="D38" i="6"/>
  <c r="D39" i="6"/>
  <c r="L34" i="6"/>
  <c r="F34" i="6"/>
  <c r="D34" i="6"/>
  <c r="C34" i="6"/>
  <c r="C35" i="6"/>
  <c r="D35" i="6"/>
  <c r="F35" i="6"/>
  <c r="L35" i="6"/>
  <c r="D14" i="6" l="1"/>
  <c r="M650" i="3" l="1"/>
  <c r="C5" i="6"/>
  <c r="D5" i="6"/>
  <c r="F5" i="6"/>
  <c r="L5" i="6"/>
  <c r="C6" i="6"/>
  <c r="D6" i="6"/>
  <c r="F6" i="6"/>
  <c r="L6" i="6"/>
  <c r="C7" i="6"/>
  <c r="D7" i="6"/>
  <c r="F7" i="6"/>
  <c r="L7" i="6"/>
  <c r="C8" i="6"/>
  <c r="D8" i="6"/>
  <c r="F8" i="6"/>
  <c r="L8" i="6"/>
  <c r="C9" i="6"/>
  <c r="D9" i="6"/>
  <c r="F9" i="6"/>
  <c r="L9" i="6"/>
  <c r="C10" i="6"/>
  <c r="D10" i="6"/>
  <c r="F10" i="6"/>
  <c r="L10" i="6"/>
  <c r="C11" i="6"/>
  <c r="D11" i="6"/>
  <c r="F11" i="6"/>
  <c r="L11" i="6"/>
  <c r="C12" i="6"/>
  <c r="D12" i="6"/>
  <c r="F12" i="6"/>
  <c r="L12" i="6"/>
  <c r="C13" i="6"/>
  <c r="D13" i="6"/>
  <c r="F13" i="6"/>
  <c r="L13" i="6"/>
  <c r="C14" i="6"/>
  <c r="F14" i="6"/>
  <c r="L14" i="6"/>
  <c r="C15" i="6"/>
  <c r="D15" i="6"/>
  <c r="F15" i="6"/>
  <c r="L15" i="6"/>
  <c r="C16" i="6"/>
  <c r="D16" i="6"/>
  <c r="F16" i="6"/>
  <c r="L16" i="6"/>
  <c r="C17" i="6"/>
  <c r="D17" i="6"/>
  <c r="F17" i="6"/>
  <c r="L17" i="6"/>
  <c r="C18" i="6"/>
  <c r="D18" i="6"/>
  <c r="F18" i="6"/>
  <c r="L18" i="6"/>
  <c r="C19" i="6"/>
  <c r="D19" i="6"/>
  <c r="F19" i="6"/>
  <c r="L19" i="6"/>
  <c r="C20" i="6"/>
  <c r="D20" i="6"/>
  <c r="F20" i="6"/>
  <c r="L20" i="6"/>
  <c r="C21" i="6"/>
  <c r="D21" i="6"/>
  <c r="F21" i="6"/>
  <c r="L21" i="6"/>
  <c r="C22" i="6"/>
  <c r="D22" i="6"/>
  <c r="F22" i="6"/>
  <c r="L22" i="6"/>
  <c r="C23" i="6"/>
  <c r="D23" i="6"/>
  <c r="F23" i="6"/>
  <c r="L23" i="6"/>
  <c r="C24" i="6"/>
  <c r="D24" i="6"/>
  <c r="F24" i="6"/>
  <c r="L24" i="6"/>
  <c r="C25" i="6"/>
  <c r="D25" i="6"/>
  <c r="F25" i="6"/>
  <c r="L25" i="6"/>
  <c r="C26" i="6"/>
  <c r="D26" i="6"/>
  <c r="F26" i="6"/>
  <c r="L26" i="6"/>
  <c r="C27" i="6"/>
  <c r="D27" i="6"/>
  <c r="F27" i="6"/>
  <c r="L27" i="6"/>
  <c r="C28" i="6"/>
  <c r="D28" i="6"/>
  <c r="F28" i="6"/>
  <c r="L28" i="6"/>
  <c r="C29" i="6"/>
  <c r="D29" i="6"/>
  <c r="F29" i="6"/>
  <c r="L29" i="6"/>
  <c r="C30" i="6"/>
  <c r="D30" i="6"/>
  <c r="F30" i="6"/>
  <c r="L30" i="6"/>
  <c r="C31" i="6"/>
  <c r="D31" i="6"/>
  <c r="F31" i="6"/>
  <c r="L31" i="6"/>
  <c r="C32" i="6"/>
  <c r="D32" i="6"/>
  <c r="F32" i="6"/>
  <c r="L32" i="6"/>
  <c r="C33" i="6"/>
  <c r="D33" i="6"/>
  <c r="F33" i="6"/>
  <c r="L33" i="6"/>
  <c r="C36" i="6"/>
  <c r="D36" i="6"/>
  <c r="F36" i="6"/>
  <c r="L36" i="6"/>
  <c r="C37" i="6"/>
  <c r="F37" i="6"/>
  <c r="L37" i="6"/>
  <c r="C38" i="6"/>
  <c r="F38" i="6"/>
  <c r="L38" i="6"/>
  <c r="C39" i="6"/>
  <c r="F39" i="6"/>
  <c r="L39" i="6"/>
  <c r="C40" i="6"/>
  <c r="D40" i="6"/>
  <c r="F40" i="6"/>
  <c r="L40" i="6"/>
  <c r="C41" i="6"/>
  <c r="D41" i="6"/>
  <c r="F41" i="6"/>
  <c r="L41" i="6"/>
  <c r="C42" i="6"/>
  <c r="D42" i="6"/>
  <c r="F42" i="6"/>
  <c r="L42" i="6"/>
  <c r="C43" i="6"/>
  <c r="D43" i="6"/>
  <c r="F43" i="6"/>
  <c r="L43" i="6"/>
  <c r="C44" i="6"/>
  <c r="D44" i="6"/>
  <c r="F44" i="6"/>
  <c r="L44" i="6"/>
  <c r="C45" i="6"/>
  <c r="D45" i="6"/>
  <c r="F45" i="6"/>
  <c r="L45" i="6"/>
  <c r="C46" i="6"/>
  <c r="D46" i="6"/>
  <c r="F46" i="6"/>
  <c r="L46" i="6"/>
  <c r="C47" i="6"/>
  <c r="D47" i="6"/>
  <c r="F47" i="6"/>
  <c r="L47" i="6"/>
  <c r="C48" i="6"/>
  <c r="D48" i="6"/>
  <c r="F48" i="6"/>
  <c r="L48" i="6"/>
  <c r="C49" i="6"/>
  <c r="D49" i="6"/>
  <c r="F49" i="6"/>
  <c r="L49" i="6"/>
  <c r="C50" i="6"/>
  <c r="D50" i="6"/>
  <c r="F50" i="6"/>
  <c r="L50" i="6"/>
  <c r="C51" i="6"/>
  <c r="D51" i="6"/>
  <c r="F51" i="6"/>
  <c r="L51" i="6"/>
  <c r="C52" i="6"/>
  <c r="D52" i="6"/>
  <c r="F52" i="6"/>
  <c r="L52" i="6"/>
  <c r="C53" i="6"/>
  <c r="D53" i="6"/>
  <c r="F53" i="6"/>
  <c r="L53" i="6"/>
  <c r="C54" i="6"/>
  <c r="D54" i="6"/>
  <c r="F54" i="6"/>
  <c r="L54" i="6"/>
  <c r="C55" i="6"/>
  <c r="D55" i="6"/>
  <c r="F55" i="6"/>
  <c r="L55" i="6"/>
  <c r="C56" i="6"/>
  <c r="D56" i="6"/>
  <c r="F56" i="6"/>
  <c r="L56" i="6"/>
  <c r="C57" i="6"/>
  <c r="D57" i="6"/>
  <c r="F57" i="6"/>
  <c r="L57" i="6"/>
  <c r="C58" i="6"/>
  <c r="D58" i="6"/>
  <c r="F58" i="6"/>
  <c r="L58" i="6"/>
  <c r="C59" i="6"/>
  <c r="D59" i="6"/>
  <c r="F59" i="6"/>
  <c r="L59" i="6"/>
  <c r="C60" i="6"/>
  <c r="D60" i="6"/>
  <c r="F60" i="6"/>
  <c r="L60" i="6"/>
  <c r="C61" i="6"/>
  <c r="D61" i="6"/>
  <c r="F61" i="6"/>
  <c r="L61" i="6"/>
  <c r="C62" i="6"/>
  <c r="D62" i="6"/>
  <c r="F62" i="6"/>
  <c r="L62" i="6"/>
  <c r="C63" i="6"/>
  <c r="D63" i="6"/>
  <c r="F63" i="6"/>
  <c r="L63" i="6"/>
  <c r="C65" i="6"/>
  <c r="D65" i="6"/>
  <c r="F65" i="6"/>
  <c r="L65" i="6"/>
  <c r="C66" i="6"/>
  <c r="D66" i="6"/>
  <c r="F66" i="6"/>
  <c r="L66" i="6"/>
  <c r="C67" i="6"/>
  <c r="D67" i="6"/>
  <c r="F67" i="6"/>
  <c r="L67" i="6"/>
  <c r="C68" i="6"/>
  <c r="D68" i="6"/>
  <c r="F68" i="6"/>
  <c r="L68" i="6"/>
  <c r="C69" i="6"/>
  <c r="D69" i="6"/>
  <c r="F69" i="6"/>
  <c r="L69" i="6"/>
  <c r="C70" i="6"/>
  <c r="D70" i="6"/>
  <c r="F70" i="6"/>
  <c r="L70" i="6"/>
  <c r="C71" i="6"/>
  <c r="D71" i="6"/>
  <c r="F71" i="6"/>
  <c r="L71" i="6"/>
  <c r="C72" i="6"/>
  <c r="D72" i="6"/>
  <c r="F72" i="6"/>
  <c r="L72" i="6"/>
  <c r="C73" i="6"/>
  <c r="D73" i="6"/>
  <c r="F73" i="6"/>
  <c r="L73" i="6"/>
  <c r="C74" i="6"/>
  <c r="D74" i="6"/>
  <c r="F74" i="6"/>
  <c r="L74" i="6"/>
  <c r="C75" i="6"/>
  <c r="D75" i="6"/>
  <c r="F75" i="6"/>
  <c r="L75" i="6"/>
  <c r="C76" i="6"/>
  <c r="D76" i="6"/>
  <c r="F76" i="6"/>
  <c r="L76" i="6"/>
  <c r="C77" i="6"/>
  <c r="D77" i="6"/>
  <c r="F77" i="6"/>
  <c r="L77" i="6"/>
  <c r="C78" i="6"/>
  <c r="D78" i="6"/>
  <c r="F78" i="6"/>
  <c r="L78" i="6"/>
  <c r="C79" i="6"/>
  <c r="D79" i="6"/>
  <c r="F79" i="6"/>
  <c r="L79" i="6"/>
  <c r="C80" i="6"/>
  <c r="D80" i="6"/>
  <c r="F80" i="6"/>
  <c r="L80" i="6"/>
  <c r="C81" i="6"/>
  <c r="D81" i="6"/>
  <c r="F81" i="6"/>
  <c r="L81" i="6"/>
  <c r="C82" i="6"/>
  <c r="D82" i="6"/>
  <c r="F82" i="6"/>
  <c r="L82" i="6"/>
  <c r="C83" i="6"/>
  <c r="D83" i="6"/>
  <c r="F83" i="6"/>
  <c r="L83" i="6"/>
  <c r="C84" i="6"/>
  <c r="D84" i="6"/>
  <c r="F84" i="6"/>
  <c r="L84" i="6"/>
  <c r="C85" i="6"/>
  <c r="D85" i="6"/>
  <c r="F85" i="6"/>
  <c r="L85" i="6"/>
  <c r="C86" i="6"/>
  <c r="D86" i="6"/>
  <c r="F86" i="6"/>
  <c r="L86" i="6"/>
  <c r="C87" i="6"/>
  <c r="D87" i="6"/>
  <c r="F87" i="6"/>
  <c r="L87" i="6"/>
  <c r="C88" i="6"/>
  <c r="D88" i="6"/>
  <c r="F88" i="6"/>
  <c r="L88" i="6"/>
  <c r="C89" i="6"/>
  <c r="D89" i="6"/>
  <c r="F89" i="6"/>
  <c r="L89" i="6"/>
  <c r="C90" i="6"/>
  <c r="D90" i="6"/>
  <c r="F90" i="6"/>
  <c r="L90" i="6"/>
  <c r="C91" i="6"/>
  <c r="D91" i="6"/>
  <c r="F91" i="6"/>
  <c r="L91" i="6"/>
  <c r="C92" i="6"/>
  <c r="D92" i="6"/>
  <c r="F92" i="6"/>
  <c r="L92" i="6"/>
  <c r="C94" i="6"/>
  <c r="D94" i="6"/>
  <c r="F94" i="6"/>
  <c r="L94" i="6"/>
  <c r="C95" i="6"/>
  <c r="D95" i="6"/>
  <c r="F95" i="6"/>
  <c r="L95" i="6"/>
  <c r="C96" i="6"/>
  <c r="D96" i="6"/>
  <c r="F96" i="6"/>
  <c r="L96" i="6"/>
  <c r="C97" i="6"/>
  <c r="D97" i="6"/>
  <c r="F97" i="6"/>
  <c r="L97" i="6"/>
  <c r="C98" i="6"/>
  <c r="D98" i="6"/>
  <c r="F98" i="6"/>
  <c r="L98" i="6"/>
  <c r="C99" i="6"/>
  <c r="D99" i="6"/>
  <c r="F99" i="6"/>
  <c r="L99" i="6"/>
  <c r="C100" i="6"/>
  <c r="D100" i="6"/>
  <c r="F100" i="6"/>
  <c r="L100" i="6"/>
  <c r="C101" i="6"/>
  <c r="D101" i="6"/>
  <c r="F101" i="6"/>
  <c r="L101" i="6"/>
  <c r="C102" i="6"/>
  <c r="D102" i="6"/>
  <c r="F102" i="6"/>
  <c r="L102" i="6"/>
  <c r="C103" i="6"/>
  <c r="D103" i="6"/>
  <c r="F103" i="6"/>
  <c r="L103" i="6"/>
  <c r="C104" i="6"/>
  <c r="D104" i="6"/>
  <c r="F104" i="6"/>
  <c r="L104" i="6"/>
  <c r="C105" i="6"/>
  <c r="D105" i="6"/>
  <c r="F105" i="6"/>
  <c r="L105" i="6"/>
  <c r="C106" i="6"/>
  <c r="D106" i="6"/>
  <c r="F106" i="6"/>
  <c r="L106" i="6"/>
  <c r="C107" i="6"/>
  <c r="D107" i="6"/>
  <c r="F107" i="6"/>
  <c r="L107" i="6"/>
  <c r="C108" i="6"/>
  <c r="D108" i="6"/>
  <c r="F108" i="6"/>
  <c r="L108" i="6"/>
  <c r="C109" i="6"/>
  <c r="D109" i="6"/>
  <c r="F109" i="6"/>
  <c r="L109" i="6"/>
  <c r="C110" i="6"/>
  <c r="D110" i="6"/>
  <c r="F110" i="6"/>
  <c r="L110" i="6"/>
  <c r="C111" i="6"/>
  <c r="D111" i="6"/>
  <c r="F111" i="6"/>
  <c r="L111" i="6"/>
  <c r="C112" i="6"/>
  <c r="D112" i="6"/>
  <c r="F112" i="6"/>
  <c r="L112" i="6"/>
  <c r="C113" i="6"/>
  <c r="D113" i="6"/>
  <c r="F113" i="6"/>
  <c r="L113" i="6"/>
  <c r="C114" i="6"/>
  <c r="D114" i="6"/>
  <c r="F114" i="6"/>
  <c r="L114" i="6"/>
  <c r="C115" i="6"/>
  <c r="D115" i="6"/>
  <c r="F115" i="6"/>
  <c r="L115" i="6"/>
  <c r="C116" i="6"/>
  <c r="D116" i="6"/>
  <c r="F116" i="6"/>
  <c r="L116" i="6"/>
  <c r="C117" i="6"/>
  <c r="D117" i="6"/>
  <c r="F117" i="6"/>
  <c r="L117" i="6"/>
  <c r="C118" i="6"/>
  <c r="D118" i="6"/>
  <c r="F118" i="6"/>
  <c r="L118" i="6"/>
  <c r="C119" i="6"/>
  <c r="D119" i="6"/>
  <c r="F119" i="6"/>
  <c r="L119" i="6"/>
  <c r="C120" i="6"/>
  <c r="D120" i="6"/>
  <c r="F120" i="6"/>
  <c r="L120" i="6"/>
  <c r="C121" i="6"/>
  <c r="D121" i="6"/>
  <c r="F121" i="6"/>
  <c r="L121" i="6"/>
  <c r="C122" i="6"/>
  <c r="D122" i="6"/>
  <c r="F122" i="6"/>
  <c r="L122" i="6"/>
  <c r="C124" i="6"/>
  <c r="D124" i="6"/>
  <c r="F124" i="6"/>
  <c r="L124" i="6"/>
  <c r="C125" i="6"/>
  <c r="D125" i="6"/>
  <c r="F125" i="6"/>
  <c r="L125" i="6"/>
  <c r="C126" i="6"/>
  <c r="D126" i="6"/>
  <c r="F126" i="6"/>
  <c r="L126" i="6"/>
  <c r="C127" i="6"/>
  <c r="D127" i="6"/>
  <c r="F127" i="6"/>
  <c r="L127" i="6"/>
  <c r="C128" i="6"/>
  <c r="D128" i="6"/>
  <c r="F128" i="6"/>
  <c r="L128" i="6"/>
  <c r="C129" i="6"/>
  <c r="D129" i="6"/>
  <c r="F129" i="6"/>
  <c r="L129" i="6"/>
  <c r="C130" i="6"/>
  <c r="D130" i="6"/>
  <c r="F130" i="6"/>
  <c r="L130" i="6"/>
  <c r="C131" i="6"/>
  <c r="D131" i="6"/>
  <c r="F131" i="6"/>
  <c r="L131" i="6"/>
  <c r="C132" i="6"/>
  <c r="D132" i="6"/>
  <c r="F132" i="6"/>
  <c r="L132" i="6"/>
  <c r="C133" i="6"/>
  <c r="D133" i="6"/>
  <c r="F133" i="6"/>
  <c r="L133" i="6"/>
  <c r="C134" i="6"/>
  <c r="F134" i="6"/>
  <c r="L134" i="6"/>
  <c r="C135" i="6"/>
  <c r="F135" i="6"/>
  <c r="L135" i="6"/>
  <c r="C136" i="6"/>
  <c r="F136" i="6"/>
  <c r="L136" i="6"/>
  <c r="C137" i="6"/>
  <c r="D137" i="6"/>
  <c r="F137" i="6"/>
  <c r="L137" i="6"/>
  <c r="C138" i="6"/>
  <c r="D138" i="6"/>
  <c r="F138" i="6"/>
  <c r="L138" i="6"/>
  <c r="L4" i="6"/>
  <c r="F4" i="6"/>
  <c r="D4" i="6"/>
  <c r="C4" i="6"/>
  <c r="L3" i="6"/>
  <c r="F3" i="6"/>
  <c r="D3" i="6"/>
  <c r="C3" i="6"/>
  <c r="L651" i="3" l="1"/>
  <c r="F651" i="3"/>
  <c r="D651" i="3"/>
  <c r="C651" i="3"/>
  <c r="D622" i="3" l="1"/>
  <c r="C622" i="3" l="1"/>
  <c r="L622" i="3"/>
  <c r="F622" i="3"/>
  <c r="C616" i="3"/>
  <c r="D616" i="3"/>
  <c r="C614" i="3"/>
  <c r="D614" i="3"/>
  <c r="F614" i="3" l="1"/>
  <c r="F615" i="3"/>
  <c r="F616" i="3"/>
  <c r="F610" i="3"/>
  <c r="F611" i="3"/>
  <c r="F612" i="3"/>
  <c r="F613" i="3"/>
  <c r="F594" i="3"/>
  <c r="L593" i="3"/>
  <c r="F593" i="3"/>
  <c r="D593" i="3"/>
  <c r="C593" i="3"/>
  <c r="D589" i="3" l="1"/>
  <c r="C596" i="3"/>
  <c r="D596" i="3"/>
  <c r="F596" i="3"/>
  <c r="L596" i="3"/>
  <c r="C597" i="3"/>
  <c r="D597" i="3"/>
  <c r="F597" i="3"/>
  <c r="L597" i="3"/>
  <c r="C598" i="3"/>
  <c r="D598" i="3"/>
  <c r="F598" i="3"/>
  <c r="L598" i="3"/>
  <c r="C599" i="3"/>
  <c r="D599" i="3"/>
  <c r="F599" i="3"/>
  <c r="L599" i="3"/>
  <c r="C600" i="3"/>
  <c r="D600" i="3"/>
  <c r="F600" i="3"/>
  <c r="L600" i="3"/>
  <c r="C601" i="3"/>
  <c r="D601" i="3"/>
  <c r="F601" i="3"/>
  <c r="L601" i="3"/>
  <c r="C602" i="3"/>
  <c r="D602" i="3"/>
  <c r="F602" i="3"/>
  <c r="L602" i="3"/>
  <c r="C603" i="3"/>
  <c r="D603" i="3"/>
  <c r="F603" i="3"/>
  <c r="L603" i="3"/>
  <c r="C604" i="3"/>
  <c r="D604" i="3"/>
  <c r="F604" i="3"/>
  <c r="L604" i="3"/>
  <c r="C605" i="3"/>
  <c r="D605" i="3"/>
  <c r="F605" i="3"/>
  <c r="L605" i="3"/>
  <c r="C606" i="3"/>
  <c r="D606" i="3"/>
  <c r="F606" i="3"/>
  <c r="L606" i="3"/>
  <c r="C607" i="3"/>
  <c r="D607" i="3"/>
  <c r="F607" i="3"/>
  <c r="L607" i="3"/>
  <c r="C608" i="3"/>
  <c r="D608" i="3"/>
  <c r="F608" i="3"/>
  <c r="L608" i="3"/>
  <c r="C609" i="3"/>
  <c r="D609" i="3"/>
  <c r="F609" i="3"/>
  <c r="L609" i="3"/>
  <c r="C610" i="3"/>
  <c r="D610" i="3"/>
  <c r="L610" i="3"/>
  <c r="C611" i="3"/>
  <c r="D611" i="3"/>
  <c r="L611" i="3"/>
  <c r="C612" i="3"/>
  <c r="D612" i="3"/>
  <c r="L612" i="3"/>
  <c r="C613" i="3"/>
  <c r="D613" i="3"/>
  <c r="L613" i="3"/>
  <c r="L614" i="3"/>
  <c r="C615" i="3"/>
  <c r="D615" i="3"/>
  <c r="L615" i="3"/>
  <c r="L616" i="3"/>
  <c r="C617" i="3"/>
  <c r="D617" i="3"/>
  <c r="F617" i="3"/>
  <c r="L617" i="3"/>
  <c r="C618" i="3"/>
  <c r="D618" i="3"/>
  <c r="F618" i="3"/>
  <c r="L618" i="3"/>
  <c r="C619" i="3"/>
  <c r="D619" i="3"/>
  <c r="F619" i="3"/>
  <c r="L619" i="3"/>
  <c r="C620" i="3"/>
  <c r="D620" i="3"/>
  <c r="F620" i="3"/>
  <c r="L620" i="3"/>
  <c r="C621" i="3"/>
  <c r="D621" i="3"/>
  <c r="F621" i="3"/>
  <c r="L621" i="3"/>
  <c r="C623" i="3"/>
  <c r="D623" i="3"/>
  <c r="F623" i="3"/>
  <c r="L623" i="3"/>
  <c r="C624" i="3"/>
  <c r="D624" i="3"/>
  <c r="F624" i="3"/>
  <c r="L624" i="3"/>
  <c r="C625" i="3"/>
  <c r="D625" i="3"/>
  <c r="F625" i="3"/>
  <c r="L625" i="3"/>
  <c r="C626" i="3"/>
  <c r="D626" i="3"/>
  <c r="F626" i="3"/>
  <c r="L626" i="3"/>
  <c r="C627" i="3"/>
  <c r="D627" i="3"/>
  <c r="F627" i="3"/>
  <c r="L627" i="3"/>
  <c r="C628" i="3"/>
  <c r="D628" i="3"/>
  <c r="F628" i="3"/>
  <c r="L628" i="3"/>
  <c r="C629" i="3"/>
  <c r="D629" i="3"/>
  <c r="F629" i="3"/>
  <c r="L629" i="3"/>
  <c r="C630" i="3"/>
  <c r="D630" i="3"/>
  <c r="F630" i="3"/>
  <c r="L630" i="3"/>
  <c r="C631" i="3"/>
  <c r="D631" i="3"/>
  <c r="F631" i="3"/>
  <c r="L631" i="3"/>
  <c r="C632" i="3"/>
  <c r="D632" i="3"/>
  <c r="F632" i="3"/>
  <c r="L632" i="3"/>
  <c r="C633" i="3"/>
  <c r="D633" i="3"/>
  <c r="F633" i="3"/>
  <c r="L633" i="3"/>
  <c r="C634" i="3"/>
  <c r="D634" i="3"/>
  <c r="F634" i="3"/>
  <c r="L634" i="3"/>
  <c r="C635" i="3"/>
  <c r="D635" i="3"/>
  <c r="F635" i="3"/>
  <c r="L635" i="3"/>
  <c r="C636" i="3"/>
  <c r="D636" i="3"/>
  <c r="F636" i="3"/>
  <c r="L636" i="3"/>
  <c r="C637" i="3"/>
  <c r="D637" i="3"/>
  <c r="F637" i="3"/>
  <c r="L637" i="3"/>
  <c r="C638" i="3"/>
  <c r="D638" i="3"/>
  <c r="F638" i="3"/>
  <c r="L638" i="3"/>
  <c r="C639" i="3"/>
  <c r="D639" i="3"/>
  <c r="F639" i="3"/>
  <c r="L639" i="3"/>
  <c r="C640" i="3"/>
  <c r="D640" i="3"/>
  <c r="F640" i="3"/>
  <c r="L640" i="3"/>
  <c r="C641" i="3"/>
  <c r="D641" i="3"/>
  <c r="F641" i="3"/>
  <c r="L641" i="3"/>
  <c r="C642" i="3"/>
  <c r="D642" i="3"/>
  <c r="F642" i="3"/>
  <c r="L642" i="3"/>
  <c r="C643" i="3"/>
  <c r="D643" i="3"/>
  <c r="F643" i="3"/>
  <c r="L643" i="3"/>
  <c r="C644" i="3"/>
  <c r="D644" i="3"/>
  <c r="F644" i="3"/>
  <c r="L644" i="3"/>
  <c r="C645" i="3"/>
  <c r="D645" i="3"/>
  <c r="F645" i="3"/>
  <c r="L645" i="3"/>
  <c r="C646" i="3"/>
  <c r="D646" i="3"/>
  <c r="F646" i="3"/>
  <c r="L646" i="3"/>
  <c r="C647" i="3"/>
  <c r="D647" i="3"/>
  <c r="F647" i="3"/>
  <c r="L647" i="3"/>
  <c r="C648" i="3"/>
  <c r="D648" i="3"/>
  <c r="F648" i="3"/>
  <c r="L648" i="3"/>
  <c r="C649" i="3"/>
  <c r="D649" i="3"/>
  <c r="F649" i="3"/>
  <c r="L649" i="3"/>
  <c r="C650" i="3"/>
  <c r="D650" i="3"/>
  <c r="F650" i="3"/>
  <c r="L650" i="3"/>
  <c r="C652" i="3"/>
  <c r="D652" i="3"/>
  <c r="F652" i="3"/>
  <c r="L652" i="3"/>
  <c r="C653" i="3"/>
  <c r="D653" i="3"/>
  <c r="F653" i="3"/>
  <c r="L653" i="3"/>
  <c r="C654" i="3"/>
  <c r="D654" i="3"/>
  <c r="F654" i="3"/>
  <c r="L654" i="3"/>
  <c r="C655" i="3"/>
  <c r="D655" i="3"/>
  <c r="F655" i="3"/>
  <c r="L655" i="3"/>
  <c r="C656" i="3"/>
  <c r="D656" i="3"/>
  <c r="F656" i="3"/>
  <c r="L656" i="3"/>
  <c r="C657" i="3"/>
  <c r="D657" i="3"/>
  <c r="F657" i="3"/>
  <c r="L657" i="3"/>
  <c r="C658" i="3"/>
  <c r="D658" i="3"/>
  <c r="F658" i="3"/>
  <c r="L658" i="3"/>
  <c r="C659" i="3"/>
  <c r="D659" i="3"/>
  <c r="F659" i="3"/>
  <c r="L659" i="3"/>
  <c r="C660" i="3"/>
  <c r="D660" i="3"/>
  <c r="F660" i="3"/>
  <c r="L660" i="3"/>
  <c r="C661" i="3"/>
  <c r="D661" i="3"/>
  <c r="F661" i="3"/>
  <c r="L661" i="3"/>
  <c r="C662" i="3"/>
  <c r="D662" i="3"/>
  <c r="F662" i="3"/>
  <c r="L662" i="3"/>
  <c r="C663" i="3"/>
  <c r="D663" i="3"/>
  <c r="F663" i="3"/>
  <c r="L663" i="3"/>
  <c r="C664" i="3"/>
  <c r="D664" i="3"/>
  <c r="F664" i="3"/>
  <c r="L664" i="3"/>
  <c r="C665" i="3"/>
  <c r="D665" i="3"/>
  <c r="F665" i="3"/>
  <c r="L665" i="3"/>
  <c r="C666" i="3"/>
  <c r="D666" i="3"/>
  <c r="F666" i="3"/>
  <c r="L666" i="3"/>
  <c r="C667" i="3"/>
  <c r="D667" i="3"/>
  <c r="F667" i="3"/>
  <c r="L667" i="3"/>
  <c r="C668" i="3"/>
  <c r="D668" i="3"/>
  <c r="F668" i="3"/>
  <c r="L668" i="3"/>
  <c r="C669" i="3"/>
  <c r="D669" i="3"/>
  <c r="F669" i="3"/>
  <c r="L669" i="3"/>
  <c r="C670" i="3"/>
  <c r="D670" i="3"/>
  <c r="F670" i="3"/>
  <c r="L670" i="3"/>
  <c r="C671" i="3"/>
  <c r="D671" i="3"/>
  <c r="F671" i="3"/>
  <c r="L671" i="3"/>
  <c r="C672" i="3"/>
  <c r="D672" i="3"/>
  <c r="F672" i="3"/>
  <c r="L672" i="3"/>
  <c r="C673" i="3"/>
  <c r="D673" i="3"/>
  <c r="F673" i="3"/>
  <c r="L673" i="3"/>
  <c r="C674" i="3"/>
  <c r="D674" i="3"/>
  <c r="F674" i="3"/>
  <c r="L674" i="3"/>
  <c r="C675" i="3"/>
  <c r="D675" i="3"/>
  <c r="F675" i="3"/>
  <c r="L675" i="3"/>
  <c r="C676" i="3"/>
  <c r="D676" i="3"/>
  <c r="F676" i="3"/>
  <c r="L676" i="3"/>
  <c r="C677" i="3"/>
  <c r="D677" i="3"/>
  <c r="L677" i="3"/>
  <c r="C678" i="3"/>
  <c r="D678" i="3"/>
  <c r="F678" i="3"/>
  <c r="L678" i="3"/>
  <c r="C679" i="3"/>
  <c r="D679" i="3"/>
  <c r="F679" i="3"/>
  <c r="L679" i="3"/>
  <c r="C680" i="3"/>
  <c r="D680" i="3"/>
  <c r="F680" i="3"/>
  <c r="L680" i="3"/>
  <c r="C681" i="3"/>
  <c r="D681" i="3"/>
  <c r="F681" i="3"/>
  <c r="L681" i="3"/>
  <c r="C682" i="3"/>
  <c r="D682" i="3"/>
  <c r="F682" i="3"/>
  <c r="L682" i="3"/>
  <c r="C683" i="3"/>
  <c r="D683" i="3"/>
  <c r="F683" i="3"/>
  <c r="L683" i="3"/>
  <c r="C684" i="3"/>
  <c r="D684" i="3"/>
  <c r="F684" i="3"/>
  <c r="L684" i="3"/>
  <c r="C685" i="3"/>
  <c r="D685" i="3"/>
  <c r="F685" i="3"/>
  <c r="L685" i="3"/>
  <c r="C686" i="3"/>
  <c r="D686" i="3"/>
  <c r="F686" i="3"/>
  <c r="L686" i="3"/>
  <c r="C687" i="3"/>
  <c r="D687" i="3"/>
  <c r="F687" i="3"/>
  <c r="L687" i="3"/>
  <c r="C688" i="3"/>
  <c r="D688" i="3"/>
  <c r="F688" i="3"/>
  <c r="L688" i="3"/>
  <c r="C689" i="3"/>
  <c r="D689" i="3"/>
  <c r="F689" i="3"/>
  <c r="L689" i="3"/>
  <c r="C690" i="3"/>
  <c r="D690" i="3"/>
  <c r="F690" i="3"/>
  <c r="L690" i="3"/>
  <c r="C691" i="3"/>
  <c r="D691" i="3"/>
  <c r="F691" i="3"/>
  <c r="L691" i="3"/>
  <c r="C692" i="3"/>
  <c r="D692" i="3"/>
  <c r="F692" i="3"/>
  <c r="L692" i="3"/>
  <c r="C693" i="3"/>
  <c r="D693" i="3"/>
  <c r="F693" i="3"/>
  <c r="L693" i="3"/>
  <c r="C694" i="3"/>
  <c r="D694" i="3"/>
  <c r="F694" i="3"/>
  <c r="L694" i="3"/>
  <c r="C695" i="3"/>
  <c r="D695" i="3"/>
  <c r="F695" i="3"/>
  <c r="L695" i="3"/>
  <c r="C696" i="3"/>
  <c r="D696" i="3"/>
  <c r="F696" i="3"/>
  <c r="L696" i="3"/>
  <c r="C697" i="3"/>
  <c r="D697" i="3"/>
  <c r="F697" i="3"/>
  <c r="L697" i="3"/>
  <c r="C698" i="3"/>
  <c r="D698" i="3"/>
  <c r="F698" i="3"/>
  <c r="L698" i="3"/>
  <c r="C699" i="3"/>
  <c r="D699" i="3"/>
  <c r="F699" i="3"/>
  <c r="L699" i="3"/>
  <c r="C700" i="3"/>
  <c r="D700" i="3"/>
  <c r="F700" i="3"/>
  <c r="L700" i="3"/>
  <c r="C701" i="3"/>
  <c r="D701" i="3"/>
  <c r="F701" i="3"/>
  <c r="L701" i="3"/>
  <c r="C702" i="3"/>
  <c r="D702" i="3"/>
  <c r="F702" i="3"/>
  <c r="L702" i="3"/>
  <c r="C703" i="3"/>
  <c r="D703" i="3"/>
  <c r="F703" i="3"/>
  <c r="L703" i="3"/>
  <c r="C704" i="3"/>
  <c r="D704" i="3"/>
  <c r="F704" i="3"/>
  <c r="L704" i="3"/>
  <c r="C705" i="3"/>
  <c r="D705" i="3"/>
  <c r="F705" i="3"/>
  <c r="L705" i="3"/>
  <c r="C706" i="3"/>
  <c r="D706" i="3"/>
  <c r="F706" i="3"/>
  <c r="L706" i="3"/>
  <c r="C707" i="3"/>
  <c r="D707" i="3"/>
  <c r="F707" i="3"/>
  <c r="L707" i="3"/>
  <c r="C708" i="3"/>
  <c r="D708" i="3"/>
  <c r="F708" i="3"/>
  <c r="L708" i="3"/>
  <c r="C709" i="3"/>
  <c r="D709" i="3"/>
  <c r="F709" i="3"/>
  <c r="L709" i="3"/>
  <c r="C710" i="3"/>
  <c r="D710" i="3"/>
  <c r="F710" i="3"/>
  <c r="L710" i="3"/>
  <c r="C711" i="3"/>
  <c r="D711" i="3"/>
  <c r="F711" i="3"/>
  <c r="L711" i="3"/>
  <c r="C712" i="3"/>
  <c r="D712" i="3"/>
  <c r="F712" i="3"/>
  <c r="L712" i="3"/>
  <c r="C713" i="3"/>
  <c r="D713" i="3"/>
  <c r="F713" i="3"/>
  <c r="L713" i="3"/>
  <c r="C714" i="3"/>
  <c r="D714" i="3"/>
  <c r="F714" i="3"/>
  <c r="L714" i="3"/>
  <c r="C715" i="3"/>
  <c r="D715" i="3"/>
  <c r="F715" i="3"/>
  <c r="L715" i="3"/>
  <c r="C716" i="3"/>
  <c r="D716" i="3"/>
  <c r="F716" i="3"/>
  <c r="L716" i="3"/>
  <c r="C717" i="3"/>
  <c r="D717" i="3"/>
  <c r="F717" i="3"/>
  <c r="L717" i="3"/>
  <c r="C718" i="3"/>
  <c r="D718" i="3"/>
  <c r="F718" i="3"/>
  <c r="L718" i="3"/>
  <c r="C719" i="3"/>
  <c r="D719" i="3"/>
  <c r="F719" i="3"/>
  <c r="L719" i="3"/>
  <c r="C720" i="3"/>
  <c r="D720" i="3"/>
  <c r="F720" i="3"/>
  <c r="L720" i="3"/>
  <c r="C721" i="3"/>
  <c r="D721" i="3"/>
  <c r="F721" i="3"/>
  <c r="L721" i="3"/>
  <c r="C722" i="3"/>
  <c r="D722" i="3"/>
  <c r="F722" i="3"/>
  <c r="L722" i="3"/>
  <c r="C723" i="3"/>
  <c r="D723" i="3"/>
  <c r="F723" i="3"/>
  <c r="L723" i="3"/>
  <c r="C724" i="3"/>
  <c r="D724" i="3"/>
  <c r="F724" i="3"/>
  <c r="L724" i="3"/>
  <c r="C725" i="3"/>
  <c r="D725" i="3"/>
  <c r="F725" i="3"/>
  <c r="L725" i="3"/>
  <c r="C726" i="3"/>
  <c r="D726" i="3"/>
  <c r="F726" i="3"/>
  <c r="L726" i="3"/>
  <c r="C727" i="3"/>
  <c r="D727" i="3"/>
  <c r="F727" i="3"/>
  <c r="L727" i="3"/>
  <c r="C728" i="3"/>
  <c r="D728" i="3"/>
  <c r="F728" i="3"/>
  <c r="L728" i="3"/>
  <c r="J21" i="5" l="1"/>
  <c r="F21" i="5"/>
  <c r="D21" i="5"/>
  <c r="C21" i="5"/>
  <c r="J20" i="5"/>
  <c r="F20" i="5"/>
  <c r="D20" i="5"/>
  <c r="C20" i="5"/>
  <c r="J19" i="5"/>
  <c r="F19" i="5"/>
  <c r="D19" i="5"/>
  <c r="C19" i="5"/>
  <c r="J18" i="5"/>
  <c r="F18" i="5"/>
  <c r="D18" i="5"/>
  <c r="C18" i="5"/>
  <c r="J17" i="5"/>
  <c r="F17" i="5"/>
  <c r="D17" i="5"/>
  <c r="C17" i="5"/>
  <c r="J16" i="5"/>
  <c r="F16" i="5"/>
  <c r="D16" i="5"/>
  <c r="C16" i="5"/>
  <c r="J15" i="5"/>
  <c r="F15" i="5"/>
  <c r="D15" i="5"/>
  <c r="C15" i="5"/>
  <c r="J14" i="5"/>
  <c r="F14" i="5"/>
  <c r="D14" i="5"/>
  <c r="C14" i="5"/>
  <c r="J13" i="5"/>
  <c r="F13" i="5"/>
  <c r="D13" i="5"/>
  <c r="C13" i="5"/>
  <c r="J12" i="5"/>
  <c r="F12" i="5"/>
  <c r="D12" i="5"/>
  <c r="C12" i="5"/>
  <c r="J11" i="5"/>
  <c r="F11" i="5"/>
  <c r="D11" i="5"/>
  <c r="C11" i="5"/>
  <c r="J10" i="5"/>
  <c r="F10" i="5"/>
  <c r="D10" i="5"/>
  <c r="C10" i="5"/>
  <c r="J9" i="5"/>
  <c r="F9" i="5"/>
  <c r="D9" i="5"/>
  <c r="C9" i="5"/>
  <c r="J8" i="5"/>
  <c r="F8" i="5"/>
  <c r="D8" i="5"/>
  <c r="C8" i="5"/>
  <c r="J7" i="5"/>
  <c r="F7" i="5"/>
  <c r="D7" i="5"/>
  <c r="C7" i="5"/>
  <c r="J6" i="5"/>
  <c r="F6" i="5"/>
  <c r="D6" i="5"/>
  <c r="C6" i="5"/>
  <c r="J5" i="5"/>
  <c r="F5" i="5"/>
  <c r="D5" i="5"/>
  <c r="C5" i="5"/>
  <c r="J4" i="5"/>
  <c r="F4" i="5"/>
  <c r="D4" i="5"/>
  <c r="C4" i="5"/>
  <c r="J3" i="5"/>
  <c r="F3" i="5"/>
  <c r="D3" i="5"/>
  <c r="C3" i="5"/>
  <c r="J2" i="5"/>
  <c r="F2" i="5"/>
  <c r="D2" i="5"/>
  <c r="C2" i="5"/>
  <c r="B23" i="4"/>
  <c r="D21" i="4"/>
  <c r="D20" i="4"/>
  <c r="D19" i="4"/>
  <c r="D23" i="4" s="1"/>
  <c r="G16" i="4"/>
  <c r="I15" i="4"/>
  <c r="B15" i="4"/>
  <c r="K13" i="4"/>
  <c r="H13" i="4"/>
  <c r="G13" i="4"/>
  <c r="D13" i="4"/>
  <c r="H12" i="4"/>
  <c r="G12" i="4"/>
  <c r="D12" i="4"/>
  <c r="K11" i="4"/>
  <c r="H11" i="4"/>
  <c r="H14" i="4" s="1"/>
  <c r="G11" i="4"/>
  <c r="D11" i="4"/>
  <c r="B7" i="4"/>
  <c r="I6" i="4"/>
  <c r="G5" i="4"/>
  <c r="D5" i="4"/>
  <c r="G4" i="4"/>
  <c r="D4" i="4"/>
  <c r="G3" i="4"/>
  <c r="D3" i="4"/>
  <c r="L595" i="3"/>
  <c r="F595" i="3"/>
  <c r="D595" i="3"/>
  <c r="C595" i="3"/>
  <c r="L594" i="3"/>
  <c r="D594" i="3"/>
  <c r="C594" i="3"/>
  <c r="L592" i="3"/>
  <c r="F592" i="3"/>
  <c r="D592" i="3"/>
  <c r="C592" i="3"/>
  <c r="L591" i="3"/>
  <c r="F591" i="3"/>
  <c r="D591" i="3"/>
  <c r="C591" i="3"/>
  <c r="L590" i="3"/>
  <c r="F590" i="3"/>
  <c r="D590" i="3"/>
  <c r="C590" i="3"/>
  <c r="L589" i="3"/>
  <c r="F589" i="3"/>
  <c r="C589" i="3"/>
  <c r="L588" i="3"/>
  <c r="F588" i="3"/>
  <c r="D588" i="3"/>
  <c r="C588" i="3"/>
  <c r="L587" i="3"/>
  <c r="F587" i="3"/>
  <c r="D587" i="3"/>
  <c r="C587" i="3"/>
  <c r="L586" i="3"/>
  <c r="F586" i="3"/>
  <c r="D586" i="3"/>
  <c r="C586" i="3"/>
  <c r="L585" i="3"/>
  <c r="F585" i="3"/>
  <c r="D585" i="3"/>
  <c r="C585" i="3"/>
  <c r="L584" i="3"/>
  <c r="F584" i="3"/>
  <c r="D584" i="3"/>
  <c r="C584" i="3"/>
  <c r="L583" i="3"/>
  <c r="F583" i="3"/>
  <c r="D583" i="3"/>
  <c r="C583" i="3"/>
  <c r="L582" i="3"/>
  <c r="F582" i="3"/>
  <c r="D582" i="3"/>
  <c r="C582" i="3"/>
  <c r="L581" i="3"/>
  <c r="F581" i="3"/>
  <c r="D581" i="3"/>
  <c r="C581" i="3"/>
  <c r="L580" i="3"/>
  <c r="F580" i="3"/>
  <c r="D580" i="3"/>
  <c r="C580" i="3"/>
  <c r="L579" i="3"/>
  <c r="F579" i="3"/>
  <c r="D579" i="3"/>
  <c r="C579" i="3"/>
  <c r="L578" i="3"/>
  <c r="F578" i="3"/>
  <c r="D578" i="3"/>
  <c r="C578" i="3"/>
  <c r="L577" i="3"/>
  <c r="F577" i="3"/>
  <c r="D577" i="3"/>
  <c r="C577" i="3"/>
  <c r="L576" i="3"/>
  <c r="F576" i="3"/>
  <c r="D576" i="3"/>
  <c r="C576" i="3"/>
  <c r="L575" i="3"/>
  <c r="F575" i="3"/>
  <c r="D575" i="3"/>
  <c r="C575" i="3"/>
  <c r="L574" i="3"/>
  <c r="F574" i="3"/>
  <c r="D574" i="3"/>
  <c r="C574" i="3"/>
  <c r="L573" i="3"/>
  <c r="F573" i="3"/>
  <c r="D573" i="3"/>
  <c r="C573" i="3"/>
  <c r="L572" i="3"/>
  <c r="F572" i="3"/>
  <c r="D572" i="3"/>
  <c r="C572" i="3"/>
  <c r="L571" i="3"/>
  <c r="F571" i="3"/>
  <c r="D571" i="3"/>
  <c r="C571" i="3"/>
  <c r="L570" i="3"/>
  <c r="F570" i="3"/>
  <c r="D570" i="3"/>
  <c r="C570" i="3"/>
  <c r="L569" i="3"/>
  <c r="F569" i="3"/>
  <c r="D569" i="3"/>
  <c r="C569" i="3"/>
  <c r="L568" i="3"/>
  <c r="F568" i="3"/>
  <c r="D568" i="3"/>
  <c r="C568" i="3"/>
  <c r="L567" i="3"/>
  <c r="F567" i="3"/>
  <c r="D567" i="3"/>
  <c r="C567" i="3"/>
  <c r="L566" i="3"/>
  <c r="F566" i="3"/>
  <c r="D566" i="3"/>
  <c r="C566" i="3"/>
  <c r="L565" i="3"/>
  <c r="F565" i="3"/>
  <c r="D565" i="3"/>
  <c r="C565" i="3"/>
  <c r="L564" i="3"/>
  <c r="F564" i="3"/>
  <c r="D564" i="3"/>
  <c r="C564" i="3"/>
  <c r="L563" i="3"/>
  <c r="F563" i="3"/>
  <c r="D563" i="3"/>
  <c r="C563" i="3"/>
  <c r="L562" i="3"/>
  <c r="F562" i="3"/>
  <c r="D562" i="3"/>
  <c r="C562" i="3"/>
  <c r="L561" i="3"/>
  <c r="F561" i="3"/>
  <c r="D561" i="3"/>
  <c r="C561" i="3"/>
  <c r="L560" i="3"/>
  <c r="F560" i="3"/>
  <c r="D560" i="3"/>
  <c r="C560" i="3"/>
  <c r="L559" i="3"/>
  <c r="F559" i="3"/>
  <c r="D559" i="3"/>
  <c r="C559" i="3"/>
  <c r="L558" i="3"/>
  <c r="F558" i="3"/>
  <c r="D558" i="3"/>
  <c r="C558" i="3"/>
  <c r="L557" i="3"/>
  <c r="F557" i="3"/>
  <c r="D557" i="3"/>
  <c r="C557" i="3"/>
  <c r="L556" i="3"/>
  <c r="F556" i="3"/>
  <c r="D556" i="3"/>
  <c r="C556" i="3"/>
  <c r="L555" i="3"/>
  <c r="F555" i="3"/>
  <c r="D555" i="3"/>
  <c r="C555" i="3"/>
  <c r="L554" i="3"/>
  <c r="F554" i="3"/>
  <c r="D554" i="3"/>
  <c r="C554" i="3"/>
  <c r="L553" i="3"/>
  <c r="F553" i="3"/>
  <c r="D553" i="3"/>
  <c r="C553" i="3"/>
  <c r="L552" i="3"/>
  <c r="F552" i="3"/>
  <c r="D552" i="3"/>
  <c r="C552" i="3"/>
  <c r="L551" i="3"/>
  <c r="F551" i="3"/>
  <c r="D551" i="3"/>
  <c r="C551" i="3"/>
  <c r="L550" i="3"/>
  <c r="F550" i="3"/>
  <c r="D550" i="3"/>
  <c r="C550" i="3"/>
  <c r="L549" i="3"/>
  <c r="F549" i="3"/>
  <c r="D549" i="3"/>
  <c r="C549" i="3"/>
  <c r="L548" i="3"/>
  <c r="F548" i="3"/>
  <c r="D548" i="3"/>
  <c r="C548" i="3"/>
  <c r="L547" i="3"/>
  <c r="F547" i="3"/>
  <c r="D547" i="3"/>
  <c r="C547" i="3"/>
  <c r="L546" i="3"/>
  <c r="F546" i="3"/>
  <c r="D546" i="3"/>
  <c r="C546" i="3"/>
  <c r="L545" i="3"/>
  <c r="F545" i="3"/>
  <c r="D545" i="3"/>
  <c r="C545" i="3"/>
  <c r="L544" i="3"/>
  <c r="F544" i="3"/>
  <c r="D544" i="3"/>
  <c r="C544" i="3"/>
  <c r="L543" i="3"/>
  <c r="F543" i="3"/>
  <c r="D543" i="3"/>
  <c r="C543" i="3"/>
  <c r="L542" i="3"/>
  <c r="F542" i="3"/>
  <c r="D542" i="3"/>
  <c r="C542" i="3"/>
  <c r="L541" i="3"/>
  <c r="F541" i="3"/>
  <c r="D541" i="3"/>
  <c r="C541" i="3"/>
  <c r="L540" i="3"/>
  <c r="F540" i="3"/>
  <c r="D540" i="3"/>
  <c r="C540" i="3"/>
  <c r="L539" i="3"/>
  <c r="F539" i="3"/>
  <c r="D539" i="3"/>
  <c r="C539" i="3"/>
  <c r="L538" i="3"/>
  <c r="F538" i="3"/>
  <c r="D538" i="3"/>
  <c r="C538" i="3"/>
  <c r="L537" i="3"/>
  <c r="F537" i="3"/>
  <c r="D537" i="3"/>
  <c r="C537" i="3"/>
  <c r="L536" i="3"/>
  <c r="F536" i="3"/>
  <c r="D536" i="3"/>
  <c r="C536" i="3"/>
  <c r="L535" i="3"/>
  <c r="F535" i="3"/>
  <c r="D535" i="3"/>
  <c r="C535" i="3"/>
  <c r="L534" i="3"/>
  <c r="F534" i="3"/>
  <c r="D534" i="3"/>
  <c r="C534" i="3"/>
  <c r="L533" i="3"/>
  <c r="F533" i="3"/>
  <c r="D533" i="3"/>
  <c r="C533" i="3"/>
  <c r="L532" i="3"/>
  <c r="F532" i="3"/>
  <c r="D532" i="3"/>
  <c r="C532" i="3"/>
  <c r="L531" i="3"/>
  <c r="F531" i="3"/>
  <c r="D531" i="3"/>
  <c r="C531" i="3"/>
  <c r="L530" i="3"/>
  <c r="F530" i="3"/>
  <c r="D530" i="3"/>
  <c r="C530" i="3"/>
  <c r="L529" i="3"/>
  <c r="F529" i="3"/>
  <c r="D529" i="3"/>
  <c r="C529" i="3"/>
  <c r="L528" i="3"/>
  <c r="F528" i="3"/>
  <c r="D528" i="3"/>
  <c r="C528" i="3"/>
  <c r="L527" i="3"/>
  <c r="F527" i="3"/>
  <c r="D527" i="3"/>
  <c r="C527" i="3"/>
  <c r="L526" i="3"/>
  <c r="F526" i="3"/>
  <c r="D526" i="3"/>
  <c r="C526" i="3"/>
  <c r="L525" i="3"/>
  <c r="F525" i="3"/>
  <c r="D525" i="3"/>
  <c r="C525" i="3"/>
  <c r="L524" i="3"/>
  <c r="F524" i="3"/>
  <c r="D524" i="3"/>
  <c r="C524" i="3"/>
  <c r="L523" i="3"/>
  <c r="F523" i="3"/>
  <c r="D523" i="3"/>
  <c r="C523" i="3"/>
  <c r="L522" i="3"/>
  <c r="F522" i="3"/>
  <c r="D522" i="3"/>
  <c r="C522" i="3"/>
  <c r="L521" i="3"/>
  <c r="F521" i="3"/>
  <c r="D521" i="3"/>
  <c r="C521" i="3"/>
  <c r="L520" i="3"/>
  <c r="F520" i="3"/>
  <c r="D520" i="3"/>
  <c r="C520" i="3"/>
  <c r="L519" i="3"/>
  <c r="F519" i="3"/>
  <c r="D519" i="3"/>
  <c r="C519" i="3"/>
  <c r="L518" i="3"/>
  <c r="F518" i="3"/>
  <c r="D518" i="3"/>
  <c r="C518" i="3"/>
  <c r="L517" i="3"/>
  <c r="F517" i="3"/>
  <c r="D517" i="3"/>
  <c r="C517" i="3"/>
  <c r="L516" i="3"/>
  <c r="F516" i="3"/>
  <c r="D516" i="3"/>
  <c r="C516" i="3"/>
  <c r="L515" i="3"/>
  <c r="F515" i="3"/>
  <c r="D515" i="3"/>
  <c r="C515" i="3"/>
  <c r="L514" i="3"/>
  <c r="F514" i="3"/>
  <c r="D514" i="3"/>
  <c r="C514" i="3"/>
  <c r="L513" i="3"/>
  <c r="F513" i="3"/>
  <c r="D513" i="3"/>
  <c r="C513" i="3"/>
  <c r="L512" i="3"/>
  <c r="F512" i="3"/>
  <c r="D512" i="3"/>
  <c r="C512" i="3"/>
  <c r="L511" i="3"/>
  <c r="F511" i="3"/>
  <c r="D511" i="3"/>
  <c r="C511" i="3"/>
  <c r="L510" i="3"/>
  <c r="F510" i="3"/>
  <c r="D510" i="3"/>
  <c r="C510" i="3"/>
  <c r="L509" i="3"/>
  <c r="F509" i="3"/>
  <c r="D509" i="3"/>
  <c r="C509" i="3"/>
  <c r="L508" i="3"/>
  <c r="F508" i="3"/>
  <c r="D508" i="3"/>
  <c r="C508" i="3"/>
  <c r="L507" i="3"/>
  <c r="F507" i="3"/>
  <c r="D507" i="3"/>
  <c r="C507" i="3"/>
  <c r="L506" i="3"/>
  <c r="F506" i="3"/>
  <c r="D506" i="3"/>
  <c r="C506" i="3"/>
  <c r="L505" i="3"/>
  <c r="F505" i="3"/>
  <c r="D505" i="3"/>
  <c r="C505" i="3"/>
  <c r="L504" i="3"/>
  <c r="F504" i="3"/>
  <c r="D504" i="3"/>
  <c r="C504" i="3"/>
  <c r="L503" i="3"/>
  <c r="F503" i="3"/>
  <c r="D503" i="3"/>
  <c r="C503" i="3"/>
  <c r="L502" i="3"/>
  <c r="F502" i="3"/>
  <c r="D502" i="3"/>
  <c r="C502" i="3"/>
  <c r="L501" i="3"/>
  <c r="F501" i="3"/>
  <c r="D501" i="3"/>
  <c r="C501" i="3"/>
  <c r="L500" i="3"/>
  <c r="F500" i="3"/>
  <c r="D500" i="3"/>
  <c r="C500" i="3"/>
  <c r="L499" i="3"/>
  <c r="F499" i="3"/>
  <c r="D499" i="3"/>
  <c r="C499" i="3"/>
  <c r="L498" i="3"/>
  <c r="F498" i="3"/>
  <c r="D498" i="3"/>
  <c r="C498" i="3"/>
  <c r="L497" i="3"/>
  <c r="F497" i="3"/>
  <c r="D497" i="3"/>
  <c r="C497" i="3"/>
  <c r="L496" i="3"/>
  <c r="F496" i="3"/>
  <c r="D496" i="3"/>
  <c r="C496" i="3"/>
  <c r="L495" i="3"/>
  <c r="F495" i="3"/>
  <c r="D495" i="3"/>
  <c r="C495" i="3"/>
  <c r="L494" i="3"/>
  <c r="F494" i="3"/>
  <c r="D494" i="3"/>
  <c r="C494" i="3"/>
  <c r="L493" i="3"/>
  <c r="F493" i="3"/>
  <c r="D493" i="3"/>
  <c r="C493" i="3"/>
  <c r="L492" i="3"/>
  <c r="F492" i="3"/>
  <c r="D492" i="3"/>
  <c r="C492" i="3"/>
  <c r="L491" i="3"/>
  <c r="F491" i="3"/>
  <c r="D491" i="3"/>
  <c r="C491" i="3"/>
  <c r="L490" i="3"/>
  <c r="F490" i="3"/>
  <c r="D490" i="3"/>
  <c r="C490" i="3"/>
  <c r="L489" i="3"/>
  <c r="F489" i="3"/>
  <c r="D489" i="3"/>
  <c r="C489" i="3"/>
  <c r="L488" i="3"/>
  <c r="F488" i="3"/>
  <c r="D488" i="3"/>
  <c r="C488" i="3"/>
  <c r="L487" i="3"/>
  <c r="F487" i="3"/>
  <c r="D487" i="3"/>
  <c r="C487" i="3"/>
  <c r="L486" i="3"/>
  <c r="F486" i="3"/>
  <c r="D486" i="3"/>
  <c r="C486" i="3"/>
  <c r="L485" i="3"/>
  <c r="F485" i="3"/>
  <c r="D485" i="3"/>
  <c r="C485" i="3"/>
  <c r="L484" i="3"/>
  <c r="F484" i="3"/>
  <c r="D484" i="3"/>
  <c r="C484" i="3"/>
  <c r="L483" i="3"/>
  <c r="F483" i="3"/>
  <c r="D483" i="3"/>
  <c r="C483" i="3"/>
  <c r="L482" i="3"/>
  <c r="F482" i="3"/>
  <c r="D482" i="3"/>
  <c r="C482" i="3"/>
  <c r="L481" i="3"/>
  <c r="F481" i="3"/>
  <c r="D481" i="3"/>
  <c r="C481" i="3"/>
  <c r="L480" i="3"/>
  <c r="F480" i="3"/>
  <c r="D480" i="3"/>
  <c r="C480" i="3"/>
  <c r="L479" i="3"/>
  <c r="F479" i="3"/>
  <c r="D479" i="3"/>
  <c r="C479" i="3"/>
  <c r="L478" i="3"/>
  <c r="F478" i="3"/>
  <c r="D478" i="3"/>
  <c r="C478" i="3"/>
  <c r="L477" i="3"/>
  <c r="F477" i="3"/>
  <c r="D477" i="3"/>
  <c r="C477" i="3"/>
  <c r="L476" i="3"/>
  <c r="F476" i="3"/>
  <c r="D476" i="3"/>
  <c r="C476" i="3"/>
  <c r="L475" i="3"/>
  <c r="F475" i="3"/>
  <c r="D475" i="3"/>
  <c r="C475" i="3"/>
  <c r="L474" i="3"/>
  <c r="F474" i="3"/>
  <c r="D474" i="3"/>
  <c r="C474" i="3"/>
  <c r="L473" i="3"/>
  <c r="F473" i="3"/>
  <c r="D473" i="3"/>
  <c r="C473" i="3"/>
  <c r="L472" i="3"/>
  <c r="F472" i="3"/>
  <c r="D472" i="3"/>
  <c r="C472" i="3"/>
  <c r="L471" i="3"/>
  <c r="F471" i="3"/>
  <c r="D471" i="3"/>
  <c r="C471" i="3"/>
  <c r="L470" i="3"/>
  <c r="F470" i="3"/>
  <c r="D470" i="3"/>
  <c r="C470" i="3"/>
  <c r="L469" i="3"/>
  <c r="F469" i="3"/>
  <c r="D469" i="3"/>
  <c r="C469" i="3"/>
  <c r="L468" i="3"/>
  <c r="F468" i="3"/>
  <c r="D468" i="3"/>
  <c r="C468" i="3"/>
  <c r="L467" i="3"/>
  <c r="F467" i="3"/>
  <c r="D467" i="3"/>
  <c r="C467" i="3"/>
  <c r="L466" i="3"/>
  <c r="F466" i="3"/>
  <c r="D466" i="3"/>
  <c r="C466" i="3"/>
  <c r="L465" i="3"/>
  <c r="F465" i="3"/>
  <c r="D465" i="3"/>
  <c r="C465" i="3"/>
  <c r="L464" i="3"/>
  <c r="F464" i="3"/>
  <c r="D464" i="3"/>
  <c r="C464" i="3"/>
  <c r="L463" i="3"/>
  <c r="F463" i="3"/>
  <c r="D463" i="3"/>
  <c r="C463" i="3"/>
  <c r="L462" i="3"/>
  <c r="F462" i="3"/>
  <c r="D462" i="3"/>
  <c r="C462" i="3"/>
  <c r="L461" i="3"/>
  <c r="F461" i="3"/>
  <c r="D461" i="3"/>
  <c r="C461" i="3"/>
  <c r="L460" i="3"/>
  <c r="F460" i="3"/>
  <c r="D460" i="3"/>
  <c r="C460" i="3"/>
  <c r="L459" i="3"/>
  <c r="F459" i="3"/>
  <c r="D459" i="3"/>
  <c r="C459" i="3"/>
  <c r="L458" i="3"/>
  <c r="F458" i="3"/>
  <c r="D458" i="3"/>
  <c r="C458" i="3"/>
  <c r="L457" i="3"/>
  <c r="F457" i="3"/>
  <c r="D457" i="3"/>
  <c r="C457" i="3"/>
  <c r="L456" i="3"/>
  <c r="F456" i="3"/>
  <c r="D456" i="3"/>
  <c r="C456" i="3"/>
  <c r="L455" i="3"/>
  <c r="F455" i="3"/>
  <c r="D455" i="3"/>
  <c r="C455" i="3"/>
  <c r="L454" i="3"/>
  <c r="F454" i="3"/>
  <c r="D454" i="3"/>
  <c r="C454" i="3"/>
  <c r="L453" i="3"/>
  <c r="F453" i="3"/>
  <c r="D453" i="3"/>
  <c r="C453" i="3"/>
  <c r="L452" i="3"/>
  <c r="F452" i="3"/>
  <c r="D452" i="3"/>
  <c r="C452" i="3"/>
  <c r="L451" i="3"/>
  <c r="F451" i="3"/>
  <c r="D451" i="3"/>
  <c r="C451" i="3"/>
  <c r="L450" i="3"/>
  <c r="F450" i="3"/>
  <c r="D450" i="3"/>
  <c r="C450" i="3"/>
  <c r="L449" i="3"/>
  <c r="F449" i="3"/>
  <c r="D449" i="3"/>
  <c r="C449" i="3"/>
  <c r="L448" i="3"/>
  <c r="F448" i="3"/>
  <c r="D448" i="3"/>
  <c r="C448" i="3"/>
  <c r="L447" i="3"/>
  <c r="F447" i="3"/>
  <c r="D447" i="3"/>
  <c r="C447" i="3"/>
  <c r="L446" i="3"/>
  <c r="F446" i="3"/>
  <c r="D446" i="3"/>
  <c r="C446" i="3"/>
  <c r="L445" i="3"/>
  <c r="F445" i="3"/>
  <c r="D445" i="3"/>
  <c r="C445" i="3"/>
  <c r="L444" i="3"/>
  <c r="F444" i="3"/>
  <c r="D444" i="3"/>
  <c r="C444" i="3"/>
  <c r="L443" i="3"/>
  <c r="F443" i="3"/>
  <c r="D443" i="3"/>
  <c r="C443" i="3"/>
  <c r="L442" i="3"/>
  <c r="F442" i="3"/>
  <c r="D442" i="3"/>
  <c r="C442" i="3"/>
  <c r="L441" i="3"/>
  <c r="F441" i="3"/>
  <c r="D441" i="3"/>
  <c r="C441" i="3"/>
  <c r="L440" i="3"/>
  <c r="F440" i="3"/>
  <c r="D440" i="3"/>
  <c r="C440" i="3"/>
  <c r="L439" i="3"/>
  <c r="F439" i="3"/>
  <c r="D439" i="3"/>
  <c r="C439" i="3"/>
  <c r="L438" i="3"/>
  <c r="F438" i="3"/>
  <c r="D438" i="3"/>
  <c r="C438" i="3"/>
  <c r="L437" i="3"/>
  <c r="F437" i="3"/>
  <c r="D437" i="3"/>
  <c r="C437" i="3"/>
  <c r="L436" i="3"/>
  <c r="F436" i="3"/>
  <c r="D436" i="3"/>
  <c r="C436" i="3"/>
  <c r="L435" i="3"/>
  <c r="F435" i="3"/>
  <c r="D435" i="3"/>
  <c r="C435" i="3"/>
  <c r="L434" i="3"/>
  <c r="F434" i="3"/>
  <c r="D434" i="3"/>
  <c r="C434" i="3"/>
  <c r="L433" i="3"/>
  <c r="F433" i="3"/>
  <c r="D433" i="3"/>
  <c r="C433" i="3"/>
  <c r="L432" i="3"/>
  <c r="F432" i="3"/>
  <c r="D432" i="3"/>
  <c r="C432" i="3"/>
  <c r="L431" i="3"/>
  <c r="F431" i="3"/>
  <c r="D431" i="3"/>
  <c r="C431" i="3"/>
  <c r="L430" i="3"/>
  <c r="F430" i="3"/>
  <c r="D430" i="3"/>
  <c r="C430" i="3"/>
  <c r="L429" i="3"/>
  <c r="F429" i="3"/>
  <c r="D429" i="3"/>
  <c r="C429" i="3"/>
  <c r="L428" i="3"/>
  <c r="F428" i="3"/>
  <c r="D428" i="3"/>
  <c r="C428" i="3"/>
  <c r="L427" i="3"/>
  <c r="F427" i="3"/>
  <c r="D427" i="3"/>
  <c r="C427" i="3"/>
  <c r="L426" i="3"/>
  <c r="F426" i="3"/>
  <c r="D426" i="3"/>
  <c r="C426" i="3"/>
  <c r="L425" i="3"/>
  <c r="F425" i="3"/>
  <c r="D425" i="3"/>
  <c r="C425" i="3"/>
  <c r="L424" i="3"/>
  <c r="F424" i="3"/>
  <c r="D424" i="3"/>
  <c r="C424" i="3"/>
  <c r="L423" i="3"/>
  <c r="F423" i="3"/>
  <c r="D423" i="3"/>
  <c r="C423" i="3"/>
  <c r="L422" i="3"/>
  <c r="F422" i="3"/>
  <c r="D422" i="3"/>
  <c r="C422" i="3"/>
  <c r="L421" i="3"/>
  <c r="F421" i="3"/>
  <c r="D421" i="3"/>
  <c r="C421" i="3"/>
  <c r="L420" i="3"/>
  <c r="F420" i="3"/>
  <c r="D420" i="3"/>
  <c r="C420" i="3"/>
  <c r="L419" i="3"/>
  <c r="F419" i="3"/>
  <c r="D419" i="3"/>
  <c r="C419" i="3"/>
  <c r="L418" i="3"/>
  <c r="F418" i="3"/>
  <c r="D418" i="3"/>
  <c r="C418" i="3"/>
  <c r="L417" i="3"/>
  <c r="F417" i="3"/>
  <c r="D417" i="3"/>
  <c r="C417" i="3"/>
  <c r="L416" i="3"/>
  <c r="F416" i="3"/>
  <c r="D416" i="3"/>
  <c r="C416" i="3"/>
  <c r="L415" i="3"/>
  <c r="F415" i="3"/>
  <c r="D415" i="3"/>
  <c r="C415" i="3"/>
  <c r="L414" i="3"/>
  <c r="F414" i="3"/>
  <c r="D414" i="3"/>
  <c r="C414" i="3"/>
  <c r="L413" i="3"/>
  <c r="F413" i="3"/>
  <c r="D413" i="3"/>
  <c r="C413" i="3"/>
  <c r="L412" i="3"/>
  <c r="F412" i="3"/>
  <c r="D412" i="3"/>
  <c r="C412" i="3"/>
  <c r="L411" i="3"/>
  <c r="F411" i="3"/>
  <c r="D411" i="3"/>
  <c r="C411" i="3"/>
  <c r="L410" i="3"/>
  <c r="F410" i="3"/>
  <c r="D410" i="3"/>
  <c r="C410" i="3"/>
  <c r="L409" i="3"/>
  <c r="F409" i="3"/>
  <c r="D409" i="3"/>
  <c r="C409" i="3"/>
  <c r="L408" i="3"/>
  <c r="F408" i="3"/>
  <c r="D408" i="3"/>
  <c r="C408" i="3"/>
  <c r="L407" i="3"/>
  <c r="F407" i="3"/>
  <c r="D407" i="3"/>
  <c r="C407" i="3"/>
  <c r="L406" i="3"/>
  <c r="F406" i="3"/>
  <c r="D406" i="3"/>
  <c r="C406" i="3"/>
  <c r="L405" i="3"/>
  <c r="F405" i="3"/>
  <c r="D405" i="3"/>
  <c r="C405" i="3"/>
  <c r="L404" i="3"/>
  <c r="F404" i="3"/>
  <c r="D404" i="3"/>
  <c r="C404" i="3"/>
  <c r="L403" i="3"/>
  <c r="F403" i="3"/>
  <c r="D403" i="3"/>
  <c r="C403" i="3"/>
  <c r="L402" i="3"/>
  <c r="F402" i="3"/>
  <c r="D402" i="3"/>
  <c r="C402" i="3"/>
  <c r="L401" i="3"/>
  <c r="F401" i="3"/>
  <c r="D401" i="3"/>
  <c r="C401" i="3"/>
  <c r="L400" i="3"/>
  <c r="F400" i="3"/>
  <c r="D400" i="3"/>
  <c r="C400" i="3"/>
  <c r="L399" i="3"/>
  <c r="F399" i="3"/>
  <c r="D399" i="3"/>
  <c r="C399" i="3"/>
  <c r="L398" i="3"/>
  <c r="F398" i="3"/>
  <c r="D398" i="3"/>
  <c r="C398" i="3"/>
  <c r="L397" i="3"/>
  <c r="F397" i="3"/>
  <c r="D397" i="3"/>
  <c r="C397" i="3"/>
  <c r="L396" i="3"/>
  <c r="F396" i="3"/>
  <c r="D396" i="3"/>
  <c r="C396" i="3"/>
  <c r="L395" i="3"/>
  <c r="F395" i="3"/>
  <c r="D395" i="3"/>
  <c r="C395" i="3"/>
  <c r="L394" i="3"/>
  <c r="F394" i="3"/>
  <c r="D394" i="3"/>
  <c r="C394" i="3"/>
  <c r="L393" i="3"/>
  <c r="F393" i="3"/>
  <c r="D393" i="3"/>
  <c r="C393" i="3"/>
  <c r="L392" i="3"/>
  <c r="F392" i="3"/>
  <c r="D392" i="3"/>
  <c r="C392" i="3"/>
  <c r="L391" i="3"/>
  <c r="F391" i="3"/>
  <c r="D391" i="3"/>
  <c r="C391" i="3"/>
  <c r="L390" i="3"/>
  <c r="F390" i="3"/>
  <c r="D390" i="3"/>
  <c r="C390" i="3"/>
  <c r="L389" i="3"/>
  <c r="F389" i="3"/>
  <c r="D389" i="3"/>
  <c r="C389" i="3"/>
  <c r="L388" i="3"/>
  <c r="F388" i="3"/>
  <c r="D388" i="3"/>
  <c r="C388" i="3"/>
  <c r="L387" i="3"/>
  <c r="F387" i="3"/>
  <c r="D387" i="3"/>
  <c r="C387" i="3"/>
  <c r="L386" i="3"/>
  <c r="F386" i="3"/>
  <c r="D386" i="3"/>
  <c r="C386" i="3"/>
  <c r="L385" i="3"/>
  <c r="F385" i="3"/>
  <c r="D385" i="3"/>
  <c r="C385" i="3"/>
  <c r="L384" i="3"/>
  <c r="F384" i="3"/>
  <c r="D384" i="3"/>
  <c r="C384" i="3"/>
  <c r="L383" i="3"/>
  <c r="F383" i="3"/>
  <c r="D383" i="3"/>
  <c r="C383" i="3"/>
  <c r="L382" i="3"/>
  <c r="F382" i="3"/>
  <c r="D382" i="3"/>
  <c r="C382" i="3"/>
  <c r="L381" i="3"/>
  <c r="F381" i="3"/>
  <c r="D381" i="3"/>
  <c r="C381" i="3"/>
  <c r="L380" i="3"/>
  <c r="F380" i="3"/>
  <c r="D380" i="3"/>
  <c r="C380" i="3"/>
  <c r="L379" i="3"/>
  <c r="F379" i="3"/>
  <c r="D379" i="3"/>
  <c r="C379" i="3"/>
  <c r="L378" i="3"/>
  <c r="F378" i="3"/>
  <c r="D378" i="3"/>
  <c r="C378" i="3"/>
  <c r="L377" i="3"/>
  <c r="F377" i="3"/>
  <c r="D377" i="3"/>
  <c r="C377" i="3"/>
  <c r="L376" i="3"/>
  <c r="F376" i="3"/>
  <c r="D376" i="3"/>
  <c r="C376" i="3"/>
  <c r="L375" i="3"/>
  <c r="F375" i="3"/>
  <c r="D375" i="3"/>
  <c r="C375" i="3"/>
  <c r="L374" i="3"/>
  <c r="F374" i="3"/>
  <c r="D374" i="3"/>
  <c r="C374" i="3"/>
  <c r="L373" i="3"/>
  <c r="F373" i="3"/>
  <c r="D373" i="3"/>
  <c r="C373" i="3"/>
  <c r="L372" i="3"/>
  <c r="F372" i="3"/>
  <c r="D372" i="3"/>
  <c r="C372" i="3"/>
  <c r="L371" i="3"/>
  <c r="F371" i="3"/>
  <c r="D371" i="3"/>
  <c r="C371" i="3"/>
  <c r="L370" i="3"/>
  <c r="F370" i="3"/>
  <c r="D370" i="3"/>
  <c r="C370" i="3"/>
  <c r="L369" i="3"/>
  <c r="F369" i="3"/>
  <c r="D369" i="3"/>
  <c r="C369" i="3"/>
  <c r="L368" i="3"/>
  <c r="F368" i="3"/>
  <c r="D368" i="3"/>
  <c r="C368" i="3"/>
  <c r="L367" i="3"/>
  <c r="F367" i="3"/>
  <c r="D367" i="3"/>
  <c r="C367" i="3"/>
  <c r="L366" i="3"/>
  <c r="F366" i="3"/>
  <c r="D366" i="3"/>
  <c r="C366" i="3"/>
  <c r="L365" i="3"/>
  <c r="F365" i="3"/>
  <c r="D365" i="3"/>
  <c r="C365" i="3"/>
  <c r="L364" i="3"/>
  <c r="F364" i="3"/>
  <c r="D364" i="3"/>
  <c r="C364" i="3"/>
  <c r="L363" i="3"/>
  <c r="F363" i="3"/>
  <c r="D363" i="3"/>
  <c r="C363" i="3"/>
  <c r="L362" i="3"/>
  <c r="F362" i="3"/>
  <c r="D362" i="3"/>
  <c r="C362" i="3"/>
  <c r="L361" i="3"/>
  <c r="F361" i="3"/>
  <c r="D361" i="3"/>
  <c r="C361" i="3"/>
  <c r="L360" i="3"/>
  <c r="F360" i="3"/>
  <c r="D360" i="3"/>
  <c r="C360" i="3"/>
  <c r="L359" i="3"/>
  <c r="F359" i="3"/>
  <c r="D359" i="3"/>
  <c r="C359" i="3"/>
  <c r="L358" i="3"/>
  <c r="F358" i="3"/>
  <c r="D358" i="3"/>
  <c r="C358" i="3"/>
  <c r="L357" i="3"/>
  <c r="F357" i="3"/>
  <c r="D357" i="3"/>
  <c r="C357" i="3"/>
  <c r="L356" i="3"/>
  <c r="F356" i="3"/>
  <c r="D356" i="3"/>
  <c r="C356" i="3"/>
  <c r="L355" i="3"/>
  <c r="F355" i="3"/>
  <c r="D355" i="3"/>
  <c r="C355" i="3"/>
  <c r="L354" i="3"/>
  <c r="F354" i="3"/>
  <c r="D354" i="3"/>
  <c r="C354" i="3"/>
  <c r="L353" i="3"/>
  <c r="F353" i="3"/>
  <c r="D353" i="3"/>
  <c r="C353" i="3"/>
  <c r="L352" i="3"/>
  <c r="F352" i="3"/>
  <c r="D352" i="3"/>
  <c r="C352" i="3"/>
  <c r="L351" i="3"/>
  <c r="F351" i="3"/>
  <c r="D351" i="3"/>
  <c r="C351" i="3"/>
  <c r="L350" i="3"/>
  <c r="F350" i="3"/>
  <c r="D350" i="3"/>
  <c r="C350" i="3"/>
  <c r="L349" i="3"/>
  <c r="F349" i="3"/>
  <c r="D349" i="3"/>
  <c r="C349" i="3"/>
  <c r="L348" i="3"/>
  <c r="F348" i="3"/>
  <c r="D348" i="3"/>
  <c r="C348" i="3"/>
  <c r="L347" i="3"/>
  <c r="F347" i="3"/>
  <c r="D347" i="3"/>
  <c r="C347" i="3"/>
  <c r="L346" i="3"/>
  <c r="F346" i="3"/>
  <c r="D346" i="3"/>
  <c r="C346" i="3"/>
  <c r="L345" i="3"/>
  <c r="F345" i="3"/>
  <c r="D345" i="3"/>
  <c r="C345" i="3"/>
  <c r="L344" i="3"/>
  <c r="F344" i="3"/>
  <c r="D344" i="3"/>
  <c r="C344" i="3"/>
  <c r="L343" i="3"/>
  <c r="F343" i="3"/>
  <c r="D343" i="3"/>
  <c r="C343" i="3"/>
  <c r="L342" i="3"/>
  <c r="F342" i="3"/>
  <c r="D342" i="3"/>
  <c r="C342" i="3"/>
  <c r="L341" i="3"/>
  <c r="F341" i="3"/>
  <c r="D341" i="3"/>
  <c r="C341" i="3"/>
  <c r="L340" i="3"/>
  <c r="F340" i="3"/>
  <c r="D340" i="3"/>
  <c r="C340" i="3"/>
  <c r="L339" i="3"/>
  <c r="F339" i="3"/>
  <c r="D339" i="3"/>
  <c r="C339" i="3"/>
  <c r="L338" i="3"/>
  <c r="F338" i="3"/>
  <c r="D338" i="3"/>
  <c r="C338" i="3"/>
  <c r="L337" i="3"/>
  <c r="F337" i="3"/>
  <c r="D337" i="3"/>
  <c r="C337" i="3"/>
  <c r="L336" i="3"/>
  <c r="F336" i="3"/>
  <c r="D336" i="3"/>
  <c r="C336" i="3"/>
  <c r="L335" i="3"/>
  <c r="F335" i="3"/>
  <c r="D335" i="3"/>
  <c r="C335" i="3"/>
  <c r="L334" i="3"/>
  <c r="F334" i="3"/>
  <c r="D334" i="3"/>
  <c r="C334" i="3"/>
  <c r="L333" i="3"/>
  <c r="F333" i="3"/>
  <c r="D333" i="3"/>
  <c r="C333" i="3"/>
  <c r="L332" i="3"/>
  <c r="F332" i="3"/>
  <c r="D332" i="3"/>
  <c r="C332" i="3"/>
  <c r="L331" i="3"/>
  <c r="F331" i="3"/>
  <c r="D331" i="3"/>
  <c r="C331" i="3"/>
  <c r="L330" i="3"/>
  <c r="F330" i="3"/>
  <c r="D330" i="3"/>
  <c r="C330" i="3"/>
  <c r="L329" i="3"/>
  <c r="F329" i="3"/>
  <c r="D329" i="3"/>
  <c r="C329" i="3"/>
  <c r="L328" i="3"/>
  <c r="F328" i="3"/>
  <c r="D328" i="3"/>
  <c r="C328" i="3"/>
  <c r="L327" i="3"/>
  <c r="F327" i="3"/>
  <c r="D327" i="3"/>
  <c r="C327" i="3"/>
  <c r="L326" i="3"/>
  <c r="F326" i="3"/>
  <c r="D326" i="3"/>
  <c r="C326" i="3"/>
  <c r="L325" i="3"/>
  <c r="F325" i="3"/>
  <c r="D325" i="3"/>
  <c r="C325" i="3"/>
  <c r="L324" i="3"/>
  <c r="F324" i="3"/>
  <c r="D324" i="3"/>
  <c r="C324" i="3"/>
  <c r="L323" i="3"/>
  <c r="F323" i="3"/>
  <c r="D323" i="3"/>
  <c r="C323" i="3"/>
  <c r="L322" i="3"/>
  <c r="F322" i="3"/>
  <c r="D322" i="3"/>
  <c r="C322" i="3"/>
  <c r="L321" i="3"/>
  <c r="F321" i="3"/>
  <c r="D321" i="3"/>
  <c r="C321" i="3"/>
  <c r="L320" i="3"/>
  <c r="F320" i="3"/>
  <c r="D320" i="3"/>
  <c r="C320" i="3"/>
  <c r="L319" i="3"/>
  <c r="F319" i="3"/>
  <c r="D319" i="3"/>
  <c r="C319" i="3"/>
  <c r="L318" i="3"/>
  <c r="F318" i="3"/>
  <c r="D318" i="3"/>
  <c r="C318" i="3"/>
  <c r="L317" i="3"/>
  <c r="F317" i="3"/>
  <c r="D317" i="3"/>
  <c r="C317" i="3"/>
  <c r="L316" i="3"/>
  <c r="F316" i="3"/>
  <c r="D316" i="3"/>
  <c r="C316" i="3"/>
  <c r="L315" i="3"/>
  <c r="F315" i="3"/>
  <c r="D315" i="3"/>
  <c r="C315" i="3"/>
  <c r="L314" i="3"/>
  <c r="F314" i="3"/>
  <c r="D314" i="3"/>
  <c r="C314" i="3"/>
  <c r="L313" i="3"/>
  <c r="F313" i="3"/>
  <c r="D313" i="3"/>
  <c r="C313" i="3"/>
  <c r="L312" i="3"/>
  <c r="F312" i="3"/>
  <c r="D312" i="3"/>
  <c r="C312" i="3"/>
  <c r="L311" i="3"/>
  <c r="F311" i="3"/>
  <c r="D311" i="3"/>
  <c r="C311" i="3"/>
  <c r="L310" i="3"/>
  <c r="F310" i="3"/>
  <c r="D310" i="3"/>
  <c r="C310" i="3"/>
  <c r="L309" i="3"/>
  <c r="F309" i="3"/>
  <c r="D309" i="3"/>
  <c r="C309" i="3"/>
  <c r="L308" i="3"/>
  <c r="F308" i="3"/>
  <c r="D308" i="3"/>
  <c r="C308" i="3"/>
  <c r="L307" i="3"/>
  <c r="F307" i="3"/>
  <c r="D307" i="3"/>
  <c r="C307" i="3"/>
  <c r="L306" i="3"/>
  <c r="F306" i="3"/>
  <c r="D306" i="3"/>
  <c r="C306" i="3"/>
  <c r="L305" i="3"/>
  <c r="F305" i="3"/>
  <c r="D305" i="3"/>
  <c r="C305" i="3"/>
  <c r="L304" i="3"/>
  <c r="F304" i="3"/>
  <c r="D304" i="3"/>
  <c r="C304" i="3"/>
  <c r="L303" i="3"/>
  <c r="F303" i="3"/>
  <c r="D303" i="3"/>
  <c r="C303" i="3"/>
  <c r="L302" i="3"/>
  <c r="F302" i="3"/>
  <c r="D302" i="3"/>
  <c r="C302" i="3"/>
  <c r="L301" i="3"/>
  <c r="F301" i="3"/>
  <c r="D301" i="3"/>
  <c r="C301" i="3"/>
  <c r="L300" i="3"/>
  <c r="F300" i="3"/>
  <c r="D300" i="3"/>
  <c r="C300" i="3"/>
  <c r="L299" i="3"/>
  <c r="F299" i="3"/>
  <c r="D299" i="3"/>
  <c r="C299" i="3"/>
  <c r="L298" i="3"/>
  <c r="F298" i="3"/>
  <c r="D298" i="3"/>
  <c r="C298" i="3"/>
  <c r="L297" i="3"/>
  <c r="F297" i="3"/>
  <c r="D297" i="3"/>
  <c r="C297" i="3"/>
  <c r="L296" i="3"/>
  <c r="F296" i="3"/>
  <c r="D296" i="3"/>
  <c r="C296" i="3"/>
  <c r="L295" i="3"/>
  <c r="F295" i="3"/>
  <c r="D295" i="3"/>
  <c r="C295" i="3"/>
  <c r="L294" i="3"/>
  <c r="F294" i="3"/>
  <c r="D294" i="3"/>
  <c r="C294" i="3"/>
  <c r="L293" i="3"/>
  <c r="F293" i="3"/>
  <c r="D293" i="3"/>
  <c r="C293" i="3"/>
  <c r="L292" i="3"/>
  <c r="F292" i="3"/>
  <c r="D292" i="3"/>
  <c r="C292" i="3"/>
  <c r="L291" i="3"/>
  <c r="F291" i="3"/>
  <c r="D291" i="3"/>
  <c r="C291" i="3"/>
  <c r="L290" i="3"/>
  <c r="F290" i="3"/>
  <c r="D290" i="3"/>
  <c r="C290" i="3"/>
  <c r="L289" i="3"/>
  <c r="F289" i="3"/>
  <c r="D289" i="3"/>
  <c r="C289" i="3"/>
  <c r="L288" i="3"/>
  <c r="F288" i="3"/>
  <c r="D288" i="3"/>
  <c r="C288" i="3"/>
  <c r="L287" i="3"/>
  <c r="F287" i="3"/>
  <c r="D287" i="3"/>
  <c r="C287" i="3"/>
  <c r="L286" i="3"/>
  <c r="F286" i="3"/>
  <c r="D286" i="3"/>
  <c r="C286" i="3"/>
  <c r="L285" i="3"/>
  <c r="F285" i="3"/>
  <c r="D285" i="3"/>
  <c r="C285" i="3"/>
  <c r="L284" i="3"/>
  <c r="F284" i="3"/>
  <c r="D284" i="3"/>
  <c r="C284" i="3"/>
  <c r="L283" i="3"/>
  <c r="F283" i="3"/>
  <c r="D283" i="3"/>
  <c r="C283" i="3"/>
  <c r="L282" i="3"/>
  <c r="F282" i="3"/>
  <c r="D282" i="3"/>
  <c r="C282" i="3"/>
  <c r="L281" i="3"/>
  <c r="F281" i="3"/>
  <c r="D281" i="3"/>
  <c r="C281" i="3"/>
  <c r="L280" i="3"/>
  <c r="F280" i="3"/>
  <c r="D280" i="3"/>
  <c r="C280" i="3"/>
  <c r="L279" i="3"/>
  <c r="F279" i="3"/>
  <c r="D279" i="3"/>
  <c r="C279" i="3"/>
  <c r="L278" i="3"/>
  <c r="F278" i="3"/>
  <c r="D278" i="3"/>
  <c r="C278" i="3"/>
  <c r="L277" i="3"/>
  <c r="F277" i="3"/>
  <c r="D277" i="3"/>
  <c r="C277" i="3"/>
  <c r="L276" i="3"/>
  <c r="F276" i="3"/>
  <c r="D276" i="3"/>
  <c r="C276" i="3"/>
  <c r="L275" i="3"/>
  <c r="F275" i="3"/>
  <c r="D275" i="3"/>
  <c r="C275" i="3"/>
  <c r="L274" i="3"/>
  <c r="F274" i="3"/>
  <c r="D274" i="3"/>
  <c r="C274" i="3"/>
  <c r="L273" i="3"/>
  <c r="F273" i="3"/>
  <c r="D273" i="3"/>
  <c r="C273" i="3"/>
  <c r="L272" i="3"/>
  <c r="F272" i="3"/>
  <c r="D272" i="3"/>
  <c r="C272" i="3"/>
  <c r="L271" i="3"/>
  <c r="F271" i="3"/>
  <c r="D271" i="3"/>
  <c r="C271" i="3"/>
  <c r="L270" i="3"/>
  <c r="F270" i="3"/>
  <c r="D270" i="3"/>
  <c r="C270" i="3"/>
  <c r="L269" i="3"/>
  <c r="F269" i="3"/>
  <c r="D269" i="3"/>
  <c r="C269" i="3"/>
  <c r="L268" i="3"/>
  <c r="F268" i="3"/>
  <c r="D268" i="3"/>
  <c r="C268" i="3"/>
  <c r="L267" i="3"/>
  <c r="F267" i="3"/>
  <c r="D267" i="3"/>
  <c r="C267" i="3"/>
  <c r="L266" i="3"/>
  <c r="F266" i="3"/>
  <c r="D266" i="3"/>
  <c r="C266" i="3"/>
  <c r="L265" i="3"/>
  <c r="F265" i="3"/>
  <c r="D265" i="3"/>
  <c r="C265" i="3"/>
  <c r="L264" i="3"/>
  <c r="F264" i="3"/>
  <c r="D264" i="3"/>
  <c r="C264" i="3"/>
  <c r="L263" i="3"/>
  <c r="F263" i="3"/>
  <c r="D263" i="3"/>
  <c r="C263" i="3"/>
  <c r="L262" i="3"/>
  <c r="F262" i="3"/>
  <c r="D262" i="3"/>
  <c r="C262" i="3"/>
  <c r="L261" i="3"/>
  <c r="F261" i="3"/>
  <c r="D261" i="3"/>
  <c r="C261" i="3"/>
  <c r="L260" i="3"/>
  <c r="F260" i="3"/>
  <c r="D260" i="3"/>
  <c r="C260" i="3"/>
  <c r="L259" i="3"/>
  <c r="F259" i="3"/>
  <c r="D259" i="3"/>
  <c r="C259" i="3"/>
  <c r="L258" i="3"/>
  <c r="F258" i="3"/>
  <c r="D258" i="3"/>
  <c r="C258" i="3"/>
  <c r="L257" i="3"/>
  <c r="F257" i="3"/>
  <c r="D257" i="3"/>
  <c r="C257" i="3"/>
  <c r="L256" i="3"/>
  <c r="F256" i="3"/>
  <c r="D256" i="3"/>
  <c r="C256" i="3"/>
  <c r="L255" i="3"/>
  <c r="F255" i="3"/>
  <c r="D255" i="3"/>
  <c r="C255" i="3"/>
  <c r="L254" i="3"/>
  <c r="F254" i="3"/>
  <c r="D254" i="3"/>
  <c r="C254" i="3"/>
  <c r="L253" i="3"/>
  <c r="F253" i="3"/>
  <c r="D253" i="3"/>
  <c r="C253" i="3"/>
  <c r="L252" i="3"/>
  <c r="F252" i="3"/>
  <c r="D252" i="3"/>
  <c r="C252" i="3"/>
  <c r="L251" i="3"/>
  <c r="F251" i="3"/>
  <c r="D251" i="3"/>
  <c r="C251" i="3"/>
  <c r="L250" i="3"/>
  <c r="F250" i="3"/>
  <c r="D250" i="3"/>
  <c r="C250" i="3"/>
  <c r="L249" i="3"/>
  <c r="F249" i="3"/>
  <c r="D249" i="3"/>
  <c r="C249" i="3"/>
  <c r="L248" i="3"/>
  <c r="F248" i="3"/>
  <c r="D248" i="3"/>
  <c r="C248" i="3"/>
  <c r="L247" i="3"/>
  <c r="F247" i="3"/>
  <c r="D247" i="3"/>
  <c r="C247" i="3"/>
  <c r="L246" i="3"/>
  <c r="F246" i="3"/>
  <c r="D246" i="3"/>
  <c r="C246" i="3"/>
  <c r="L245" i="3"/>
  <c r="F245" i="3"/>
  <c r="D245" i="3"/>
  <c r="C245" i="3"/>
  <c r="L244" i="3"/>
  <c r="F244" i="3"/>
  <c r="D244" i="3"/>
  <c r="C244" i="3"/>
  <c r="L243" i="3"/>
  <c r="F243" i="3"/>
  <c r="D243" i="3"/>
  <c r="C243" i="3"/>
  <c r="L242" i="3"/>
  <c r="F242" i="3"/>
  <c r="D242" i="3"/>
  <c r="C242" i="3"/>
  <c r="L241" i="3"/>
  <c r="F241" i="3"/>
  <c r="D241" i="3"/>
  <c r="C241" i="3"/>
  <c r="L240" i="3"/>
  <c r="F240" i="3"/>
  <c r="D240" i="3"/>
  <c r="C240" i="3"/>
  <c r="L239" i="3"/>
  <c r="F239" i="3"/>
  <c r="D239" i="3"/>
  <c r="C239" i="3"/>
  <c r="L238" i="3"/>
  <c r="F238" i="3"/>
  <c r="D238" i="3"/>
  <c r="C238" i="3"/>
  <c r="L237" i="3"/>
  <c r="F237" i="3"/>
  <c r="D237" i="3"/>
  <c r="C237" i="3"/>
  <c r="L236" i="3"/>
  <c r="F236" i="3"/>
  <c r="D236" i="3"/>
  <c r="C236" i="3"/>
  <c r="L235" i="3"/>
  <c r="F235" i="3"/>
  <c r="D235" i="3"/>
  <c r="C235" i="3"/>
  <c r="L234" i="3"/>
  <c r="F234" i="3"/>
  <c r="D234" i="3"/>
  <c r="C234" i="3"/>
  <c r="L233" i="3"/>
  <c r="F233" i="3"/>
  <c r="D233" i="3"/>
  <c r="C233" i="3"/>
  <c r="L232" i="3"/>
  <c r="F232" i="3"/>
  <c r="D232" i="3"/>
  <c r="C232" i="3"/>
  <c r="L231" i="3"/>
  <c r="F231" i="3"/>
  <c r="D231" i="3"/>
  <c r="C231" i="3"/>
  <c r="L230" i="3"/>
  <c r="F230" i="3"/>
  <c r="D230" i="3"/>
  <c r="C230" i="3"/>
  <c r="L229" i="3"/>
  <c r="F229" i="3"/>
  <c r="D229" i="3"/>
  <c r="C229" i="3"/>
  <c r="L228" i="3"/>
  <c r="F228" i="3"/>
  <c r="D228" i="3"/>
  <c r="C228" i="3"/>
  <c r="L227" i="3"/>
  <c r="F227" i="3"/>
  <c r="D227" i="3"/>
  <c r="C227" i="3"/>
  <c r="L226" i="3"/>
  <c r="F226" i="3"/>
  <c r="D226" i="3"/>
  <c r="C226" i="3"/>
  <c r="L225" i="3"/>
  <c r="F225" i="3"/>
  <c r="D225" i="3"/>
  <c r="C225" i="3"/>
  <c r="L224" i="3"/>
  <c r="F224" i="3"/>
  <c r="D224" i="3"/>
  <c r="C224" i="3"/>
  <c r="L223" i="3"/>
  <c r="F223" i="3"/>
  <c r="D223" i="3"/>
  <c r="C223" i="3"/>
  <c r="L222" i="3"/>
  <c r="F222" i="3"/>
  <c r="D222" i="3"/>
  <c r="C222" i="3"/>
  <c r="L221" i="3"/>
  <c r="F221" i="3"/>
  <c r="D221" i="3"/>
  <c r="C221" i="3"/>
  <c r="L220" i="3"/>
  <c r="F220" i="3"/>
  <c r="D220" i="3"/>
  <c r="C220" i="3"/>
  <c r="L219" i="3"/>
  <c r="F219" i="3"/>
  <c r="D219" i="3"/>
  <c r="C219" i="3"/>
  <c r="L218" i="3"/>
  <c r="F218" i="3"/>
  <c r="D218" i="3"/>
  <c r="C218" i="3"/>
  <c r="L217" i="3"/>
  <c r="F217" i="3"/>
  <c r="D217" i="3"/>
  <c r="C217" i="3"/>
  <c r="L216" i="3"/>
  <c r="F216" i="3"/>
  <c r="D216" i="3"/>
  <c r="C216" i="3"/>
  <c r="L215" i="3"/>
  <c r="F215" i="3"/>
  <c r="D215" i="3"/>
  <c r="C215" i="3"/>
  <c r="L214" i="3"/>
  <c r="F214" i="3"/>
  <c r="D214" i="3"/>
  <c r="C214" i="3"/>
  <c r="L213" i="3"/>
  <c r="F213" i="3"/>
  <c r="D213" i="3"/>
  <c r="C213" i="3"/>
  <c r="L212" i="3"/>
  <c r="F212" i="3"/>
  <c r="D212" i="3"/>
  <c r="C212" i="3"/>
  <c r="L211" i="3"/>
  <c r="F211" i="3"/>
  <c r="D211" i="3"/>
  <c r="C211" i="3"/>
  <c r="L210" i="3"/>
  <c r="F210" i="3"/>
  <c r="D210" i="3"/>
  <c r="C210" i="3"/>
  <c r="L209" i="3"/>
  <c r="F209" i="3"/>
  <c r="D209" i="3"/>
  <c r="C209" i="3"/>
  <c r="L208" i="3"/>
  <c r="F208" i="3"/>
  <c r="D208" i="3"/>
  <c r="C208" i="3"/>
  <c r="L207" i="3"/>
  <c r="F207" i="3"/>
  <c r="D207" i="3"/>
  <c r="C207" i="3"/>
  <c r="L206" i="3"/>
  <c r="F206" i="3"/>
  <c r="D206" i="3"/>
  <c r="C206" i="3"/>
  <c r="L205" i="3"/>
  <c r="F205" i="3"/>
  <c r="D205" i="3"/>
  <c r="C205" i="3"/>
  <c r="L204" i="3"/>
  <c r="F204" i="3"/>
  <c r="D204" i="3"/>
  <c r="C204" i="3"/>
  <c r="L203" i="3"/>
  <c r="F203" i="3"/>
  <c r="D203" i="3"/>
  <c r="C203" i="3"/>
  <c r="L202" i="3"/>
  <c r="F202" i="3"/>
  <c r="D202" i="3"/>
  <c r="C202" i="3"/>
  <c r="L201" i="3"/>
  <c r="F201" i="3"/>
  <c r="D201" i="3"/>
  <c r="C201" i="3"/>
  <c r="L200" i="3"/>
  <c r="F200" i="3"/>
  <c r="D200" i="3"/>
  <c r="C200" i="3"/>
  <c r="L199" i="3"/>
  <c r="F199" i="3"/>
  <c r="D199" i="3"/>
  <c r="C199" i="3"/>
  <c r="L198" i="3"/>
  <c r="F198" i="3"/>
  <c r="D198" i="3"/>
  <c r="C198" i="3"/>
  <c r="L197" i="3"/>
  <c r="F197" i="3"/>
  <c r="D197" i="3"/>
  <c r="C197" i="3"/>
  <c r="L196" i="3"/>
  <c r="F196" i="3"/>
  <c r="D196" i="3"/>
  <c r="C196" i="3"/>
  <c r="L195" i="3"/>
  <c r="F195" i="3"/>
  <c r="D195" i="3"/>
  <c r="C195" i="3"/>
  <c r="L194" i="3"/>
  <c r="F194" i="3"/>
  <c r="D194" i="3"/>
  <c r="C194" i="3"/>
  <c r="L193" i="3"/>
  <c r="F193" i="3"/>
  <c r="D193" i="3"/>
  <c r="C193" i="3"/>
  <c r="L192" i="3"/>
  <c r="F192" i="3"/>
  <c r="D192" i="3"/>
  <c r="C192" i="3"/>
  <c r="L191" i="3"/>
  <c r="F191" i="3"/>
  <c r="D191" i="3"/>
  <c r="C191" i="3"/>
  <c r="L190" i="3"/>
  <c r="F190" i="3"/>
  <c r="D190" i="3"/>
  <c r="C190" i="3"/>
  <c r="L189" i="3"/>
  <c r="F189" i="3"/>
  <c r="D189" i="3"/>
  <c r="C189" i="3"/>
  <c r="L188" i="3"/>
  <c r="F188" i="3"/>
  <c r="D188" i="3"/>
  <c r="C188" i="3"/>
  <c r="L187" i="3"/>
  <c r="F187" i="3"/>
  <c r="D187" i="3"/>
  <c r="C187" i="3"/>
  <c r="L186" i="3"/>
  <c r="F186" i="3"/>
  <c r="D186" i="3"/>
  <c r="C186" i="3"/>
  <c r="L185" i="3"/>
  <c r="F185" i="3"/>
  <c r="D185" i="3"/>
  <c r="C185" i="3"/>
  <c r="L184" i="3"/>
  <c r="F184" i="3"/>
  <c r="D184" i="3"/>
  <c r="C184" i="3"/>
  <c r="L183" i="3"/>
  <c r="F183" i="3"/>
  <c r="D183" i="3"/>
  <c r="C183" i="3"/>
  <c r="L182" i="3"/>
  <c r="F182" i="3"/>
  <c r="D182" i="3"/>
  <c r="C182" i="3"/>
  <c r="L181" i="3"/>
  <c r="F181" i="3"/>
  <c r="D181" i="3"/>
  <c r="C181" i="3"/>
  <c r="L180" i="3"/>
  <c r="F180" i="3"/>
  <c r="D180" i="3"/>
  <c r="C180" i="3"/>
  <c r="L179" i="3"/>
  <c r="F179" i="3"/>
  <c r="D179" i="3"/>
  <c r="C179" i="3"/>
  <c r="L178" i="3"/>
  <c r="F178" i="3"/>
  <c r="D178" i="3"/>
  <c r="C178" i="3"/>
  <c r="L177" i="3"/>
  <c r="F177" i="3"/>
  <c r="D177" i="3"/>
  <c r="C177" i="3"/>
  <c r="L176" i="3"/>
  <c r="F176" i="3"/>
  <c r="D176" i="3"/>
  <c r="C176" i="3"/>
  <c r="L175" i="3"/>
  <c r="F175" i="3"/>
  <c r="D175" i="3"/>
  <c r="C175" i="3"/>
  <c r="L174" i="3"/>
  <c r="F174" i="3"/>
  <c r="D174" i="3"/>
  <c r="C174" i="3"/>
  <c r="L173" i="3"/>
  <c r="F173" i="3"/>
  <c r="D173" i="3"/>
  <c r="C173" i="3"/>
  <c r="L172" i="3"/>
  <c r="F172" i="3"/>
  <c r="D172" i="3"/>
  <c r="C172" i="3"/>
  <c r="L171" i="3"/>
  <c r="F171" i="3"/>
  <c r="D171" i="3"/>
  <c r="C171" i="3"/>
  <c r="L170" i="3"/>
  <c r="F170" i="3"/>
  <c r="D170" i="3"/>
  <c r="C170" i="3"/>
  <c r="L169" i="3"/>
  <c r="F169" i="3"/>
  <c r="D169" i="3"/>
  <c r="C169" i="3"/>
  <c r="L168" i="3"/>
  <c r="F168" i="3"/>
  <c r="D168" i="3"/>
  <c r="C168" i="3"/>
  <c r="L167" i="3"/>
  <c r="F167" i="3"/>
  <c r="D167" i="3"/>
  <c r="C167" i="3"/>
  <c r="L166" i="3"/>
  <c r="F166" i="3"/>
  <c r="D166" i="3"/>
  <c r="C166" i="3"/>
  <c r="L165" i="3"/>
  <c r="F165" i="3"/>
  <c r="D165" i="3"/>
  <c r="C165" i="3"/>
  <c r="L164" i="3"/>
  <c r="F164" i="3"/>
  <c r="D164" i="3"/>
  <c r="C164" i="3"/>
  <c r="L163" i="3"/>
  <c r="F163" i="3"/>
  <c r="D163" i="3"/>
  <c r="C163" i="3"/>
  <c r="L162" i="3"/>
  <c r="F162" i="3"/>
  <c r="D162" i="3"/>
  <c r="C162" i="3"/>
  <c r="L161" i="3"/>
  <c r="F161" i="3"/>
  <c r="D161" i="3"/>
  <c r="C161" i="3"/>
  <c r="L160" i="3"/>
  <c r="F160" i="3"/>
  <c r="D160" i="3"/>
  <c r="C160" i="3"/>
  <c r="L159" i="3"/>
  <c r="F159" i="3"/>
  <c r="D159" i="3"/>
  <c r="C159" i="3"/>
  <c r="L158" i="3"/>
  <c r="F158" i="3"/>
  <c r="D158" i="3"/>
  <c r="C158" i="3"/>
  <c r="L157" i="3"/>
  <c r="F157" i="3"/>
  <c r="D157" i="3"/>
  <c r="C157" i="3"/>
  <c r="L156" i="3"/>
  <c r="F156" i="3"/>
  <c r="D156" i="3"/>
  <c r="C156" i="3"/>
  <c r="L155" i="3"/>
  <c r="F155" i="3"/>
  <c r="D155" i="3"/>
  <c r="C155" i="3"/>
  <c r="L154" i="3"/>
  <c r="F154" i="3"/>
  <c r="D154" i="3"/>
  <c r="C154" i="3"/>
  <c r="L153" i="3"/>
  <c r="F153" i="3"/>
  <c r="D153" i="3"/>
  <c r="C153" i="3"/>
  <c r="L152" i="3"/>
  <c r="F152" i="3"/>
  <c r="D152" i="3"/>
  <c r="C152" i="3"/>
  <c r="L151" i="3"/>
  <c r="F151" i="3"/>
  <c r="D151" i="3"/>
  <c r="C151" i="3"/>
  <c r="L150" i="3"/>
  <c r="F150" i="3"/>
  <c r="D150" i="3"/>
  <c r="C150" i="3"/>
  <c r="L149" i="3"/>
  <c r="F149" i="3"/>
  <c r="D149" i="3"/>
  <c r="C149" i="3"/>
  <c r="L148" i="3"/>
  <c r="F148" i="3"/>
  <c r="D148" i="3"/>
  <c r="C148" i="3"/>
  <c r="L147" i="3"/>
  <c r="F147" i="3"/>
  <c r="D147" i="3"/>
  <c r="C147" i="3"/>
  <c r="L146" i="3"/>
  <c r="F146" i="3"/>
  <c r="D146" i="3"/>
  <c r="C146" i="3"/>
  <c r="L145" i="3"/>
  <c r="F145" i="3"/>
  <c r="D145" i="3"/>
  <c r="C145" i="3"/>
  <c r="L144" i="3"/>
  <c r="F144" i="3"/>
  <c r="D144" i="3"/>
  <c r="C144" i="3"/>
  <c r="L143" i="3"/>
  <c r="F143" i="3"/>
  <c r="D143" i="3"/>
  <c r="C143" i="3"/>
  <c r="L142" i="3"/>
  <c r="F142" i="3"/>
  <c r="D142" i="3"/>
  <c r="C142" i="3"/>
  <c r="L141" i="3"/>
  <c r="F141" i="3"/>
  <c r="D141" i="3"/>
  <c r="C141" i="3"/>
  <c r="L140" i="3"/>
  <c r="F140" i="3"/>
  <c r="D140" i="3"/>
  <c r="C140" i="3"/>
  <c r="L139" i="3"/>
  <c r="F139" i="3"/>
  <c r="D139" i="3"/>
  <c r="C139" i="3"/>
  <c r="L138" i="3"/>
  <c r="F138" i="3"/>
  <c r="D138" i="3"/>
  <c r="C138" i="3"/>
  <c r="L137" i="3"/>
  <c r="F137" i="3"/>
  <c r="D137" i="3"/>
  <c r="C137" i="3"/>
  <c r="L136" i="3"/>
  <c r="F136" i="3"/>
  <c r="D136" i="3"/>
  <c r="C136" i="3"/>
  <c r="L135" i="3"/>
  <c r="F135" i="3"/>
  <c r="D135" i="3"/>
  <c r="C135" i="3"/>
  <c r="L134" i="3"/>
  <c r="F134" i="3"/>
  <c r="D134" i="3"/>
  <c r="C134" i="3"/>
  <c r="L133" i="3"/>
  <c r="F133" i="3"/>
  <c r="D133" i="3"/>
  <c r="C133" i="3"/>
  <c r="L132" i="3"/>
  <c r="F132" i="3"/>
  <c r="D132" i="3"/>
  <c r="C132" i="3"/>
  <c r="L131" i="3"/>
  <c r="F131" i="3"/>
  <c r="D131" i="3"/>
  <c r="C131" i="3"/>
  <c r="L130" i="3"/>
  <c r="F130" i="3"/>
  <c r="D130" i="3"/>
  <c r="C130" i="3"/>
  <c r="L129" i="3"/>
  <c r="F129" i="3"/>
  <c r="D129" i="3"/>
  <c r="C129" i="3"/>
  <c r="L128" i="3"/>
  <c r="F128" i="3"/>
  <c r="D128" i="3"/>
  <c r="C128" i="3"/>
  <c r="L127" i="3"/>
  <c r="F127" i="3"/>
  <c r="D127" i="3"/>
  <c r="C127" i="3"/>
  <c r="L126" i="3"/>
  <c r="F126" i="3"/>
  <c r="D126" i="3"/>
  <c r="C126" i="3"/>
  <c r="L125" i="3"/>
  <c r="F125" i="3"/>
  <c r="D125" i="3"/>
  <c r="C125" i="3"/>
  <c r="L124" i="3"/>
  <c r="F124" i="3"/>
  <c r="D124" i="3"/>
  <c r="C124" i="3"/>
  <c r="L123" i="3"/>
  <c r="F123" i="3"/>
  <c r="D123" i="3"/>
  <c r="C123" i="3"/>
  <c r="L122" i="3"/>
  <c r="F122" i="3"/>
  <c r="D122" i="3"/>
  <c r="C122" i="3"/>
  <c r="L121" i="3"/>
  <c r="F121" i="3"/>
  <c r="D121" i="3"/>
  <c r="C121" i="3"/>
  <c r="L120" i="3"/>
  <c r="F120" i="3"/>
  <c r="D120" i="3"/>
  <c r="C120" i="3"/>
  <c r="L119" i="3"/>
  <c r="F119" i="3"/>
  <c r="D119" i="3"/>
  <c r="C119" i="3"/>
  <c r="L118" i="3"/>
  <c r="F118" i="3"/>
  <c r="D118" i="3"/>
  <c r="C118" i="3"/>
  <c r="L117" i="3"/>
  <c r="F117" i="3"/>
  <c r="D117" i="3"/>
  <c r="C117" i="3"/>
  <c r="L116" i="3"/>
  <c r="F116" i="3"/>
  <c r="D116" i="3"/>
  <c r="C116" i="3"/>
  <c r="L115" i="3"/>
  <c r="F115" i="3"/>
  <c r="D115" i="3"/>
  <c r="C115" i="3"/>
  <c r="L114" i="3"/>
  <c r="F114" i="3"/>
  <c r="D114" i="3"/>
  <c r="C114" i="3"/>
  <c r="L113" i="3"/>
  <c r="F113" i="3"/>
  <c r="D113" i="3"/>
  <c r="C113" i="3"/>
  <c r="L112" i="3"/>
  <c r="F112" i="3"/>
  <c r="D112" i="3"/>
  <c r="C112" i="3"/>
  <c r="L111" i="3"/>
  <c r="F111" i="3"/>
  <c r="D111" i="3"/>
  <c r="C111" i="3"/>
  <c r="L110" i="3"/>
  <c r="F110" i="3"/>
  <c r="D110" i="3"/>
  <c r="C110" i="3"/>
  <c r="L109" i="3"/>
  <c r="F109" i="3"/>
  <c r="D109" i="3"/>
  <c r="C109" i="3"/>
  <c r="L108" i="3"/>
  <c r="F108" i="3"/>
  <c r="D108" i="3"/>
  <c r="C108" i="3"/>
  <c r="L107" i="3"/>
  <c r="F107" i="3"/>
  <c r="D107" i="3"/>
  <c r="C107" i="3"/>
  <c r="L106" i="3"/>
  <c r="F106" i="3"/>
  <c r="D106" i="3"/>
  <c r="C106" i="3"/>
  <c r="L105" i="3"/>
  <c r="F105" i="3"/>
  <c r="D105" i="3"/>
  <c r="C105" i="3"/>
  <c r="L104" i="3"/>
  <c r="F104" i="3"/>
  <c r="D104" i="3"/>
  <c r="C104" i="3"/>
  <c r="L103" i="3"/>
  <c r="F103" i="3"/>
  <c r="D103" i="3"/>
  <c r="C103" i="3"/>
  <c r="L102" i="3"/>
  <c r="F102" i="3"/>
  <c r="D102" i="3"/>
  <c r="C102" i="3"/>
  <c r="L101" i="3"/>
  <c r="F101" i="3"/>
  <c r="D101" i="3"/>
  <c r="C101" i="3"/>
  <c r="L100" i="3"/>
  <c r="F100" i="3"/>
  <c r="D100" i="3"/>
  <c r="C100" i="3"/>
  <c r="L99" i="3"/>
  <c r="F99" i="3"/>
  <c r="D99" i="3"/>
  <c r="C99" i="3"/>
  <c r="L98" i="3"/>
  <c r="F98" i="3"/>
  <c r="D98" i="3"/>
  <c r="C98" i="3"/>
  <c r="L97" i="3"/>
  <c r="F97" i="3"/>
  <c r="D97" i="3"/>
  <c r="C97" i="3"/>
  <c r="L96" i="3"/>
  <c r="F96" i="3"/>
  <c r="D96" i="3"/>
  <c r="C96" i="3"/>
  <c r="L95" i="3"/>
  <c r="F95" i="3"/>
  <c r="D95" i="3"/>
  <c r="C95" i="3"/>
  <c r="L94" i="3"/>
  <c r="F94" i="3"/>
  <c r="D94" i="3"/>
  <c r="C94" i="3"/>
  <c r="L93" i="3"/>
  <c r="F93" i="3"/>
  <c r="D93" i="3"/>
  <c r="C93" i="3"/>
  <c r="L92" i="3"/>
  <c r="F92" i="3"/>
  <c r="D92" i="3"/>
  <c r="C92" i="3"/>
  <c r="L91" i="3"/>
  <c r="F91" i="3"/>
  <c r="D91" i="3"/>
  <c r="C91" i="3"/>
  <c r="L90" i="3"/>
  <c r="F90" i="3"/>
  <c r="D90" i="3"/>
  <c r="C90" i="3"/>
  <c r="L89" i="3"/>
  <c r="F89" i="3"/>
  <c r="D89" i="3"/>
  <c r="C89" i="3"/>
  <c r="L88" i="3"/>
  <c r="F88" i="3"/>
  <c r="D88" i="3"/>
  <c r="C88" i="3"/>
  <c r="L87" i="3"/>
  <c r="F87" i="3"/>
  <c r="D87" i="3"/>
  <c r="C87" i="3"/>
  <c r="L86" i="3"/>
  <c r="F86" i="3"/>
  <c r="D86" i="3"/>
  <c r="C86" i="3"/>
  <c r="L85" i="3"/>
  <c r="F85" i="3"/>
  <c r="D85" i="3"/>
  <c r="C85" i="3"/>
  <c r="L84" i="3"/>
  <c r="F84" i="3"/>
  <c r="D84" i="3"/>
  <c r="C84" i="3"/>
  <c r="L83" i="3"/>
  <c r="F83" i="3"/>
  <c r="D83" i="3"/>
  <c r="C83" i="3"/>
  <c r="L82" i="3"/>
  <c r="F82" i="3"/>
  <c r="D82" i="3"/>
  <c r="C82" i="3"/>
  <c r="L81" i="3"/>
  <c r="F81" i="3"/>
  <c r="D81" i="3"/>
  <c r="C81" i="3"/>
  <c r="L80" i="3"/>
  <c r="F80" i="3"/>
  <c r="D80" i="3"/>
  <c r="C80" i="3"/>
  <c r="L79" i="3"/>
  <c r="F79" i="3"/>
  <c r="D79" i="3"/>
  <c r="C79" i="3"/>
  <c r="L78" i="3"/>
  <c r="F78" i="3"/>
  <c r="D78" i="3"/>
  <c r="C78" i="3"/>
  <c r="L77" i="3"/>
  <c r="F77" i="3"/>
  <c r="D77" i="3"/>
  <c r="C77" i="3"/>
  <c r="L76" i="3"/>
  <c r="F76" i="3"/>
  <c r="D76" i="3"/>
  <c r="C76" i="3"/>
  <c r="L75" i="3"/>
  <c r="F75" i="3"/>
  <c r="D75" i="3"/>
  <c r="C75" i="3"/>
  <c r="L74" i="3"/>
  <c r="F74" i="3"/>
  <c r="D74" i="3"/>
  <c r="C74" i="3"/>
  <c r="L73" i="3"/>
  <c r="F73" i="3"/>
  <c r="D73" i="3"/>
  <c r="C73" i="3"/>
  <c r="L72" i="3"/>
  <c r="F72" i="3"/>
  <c r="D72" i="3"/>
  <c r="C72" i="3"/>
  <c r="L71" i="3"/>
  <c r="F71" i="3"/>
  <c r="D71" i="3"/>
  <c r="C71" i="3"/>
  <c r="L70" i="3"/>
  <c r="F70" i="3"/>
  <c r="D70" i="3"/>
  <c r="C70" i="3"/>
  <c r="L69" i="3"/>
  <c r="F69" i="3"/>
  <c r="D69" i="3"/>
  <c r="C69" i="3"/>
  <c r="L68" i="3"/>
  <c r="F68" i="3"/>
  <c r="D68" i="3"/>
  <c r="C68" i="3"/>
  <c r="L67" i="3"/>
  <c r="F67" i="3"/>
  <c r="D67" i="3"/>
  <c r="C67" i="3"/>
  <c r="L66" i="3"/>
  <c r="F66" i="3"/>
  <c r="D66" i="3"/>
  <c r="C66" i="3"/>
  <c r="L65" i="3"/>
  <c r="F65" i="3"/>
  <c r="D65" i="3"/>
  <c r="C65" i="3"/>
  <c r="L64" i="3"/>
  <c r="F64" i="3"/>
  <c r="D64" i="3"/>
  <c r="C64" i="3"/>
  <c r="L63" i="3"/>
  <c r="F63" i="3"/>
  <c r="D63" i="3"/>
  <c r="C63" i="3"/>
  <c r="L62" i="3"/>
  <c r="F62" i="3"/>
  <c r="D62" i="3"/>
  <c r="C62" i="3"/>
  <c r="L61" i="3"/>
  <c r="F61" i="3"/>
  <c r="D61" i="3"/>
  <c r="C61" i="3"/>
  <c r="L60" i="3"/>
  <c r="F60" i="3"/>
  <c r="D60" i="3"/>
  <c r="C60" i="3"/>
  <c r="L59" i="3"/>
  <c r="F59" i="3"/>
  <c r="D59" i="3"/>
  <c r="C59" i="3"/>
  <c r="L58" i="3"/>
  <c r="F58" i="3"/>
  <c r="D58" i="3"/>
  <c r="C58" i="3"/>
  <c r="L57" i="3"/>
  <c r="F57" i="3"/>
  <c r="D57" i="3"/>
  <c r="C57" i="3"/>
  <c r="L56" i="3"/>
  <c r="F56" i="3"/>
  <c r="D56" i="3"/>
  <c r="C56" i="3"/>
  <c r="L55" i="3"/>
  <c r="F55" i="3"/>
  <c r="D55" i="3"/>
  <c r="C55" i="3"/>
  <c r="L54" i="3"/>
  <c r="F54" i="3"/>
  <c r="D54" i="3"/>
  <c r="C54" i="3"/>
  <c r="L53" i="3"/>
  <c r="F53" i="3"/>
  <c r="D53" i="3"/>
  <c r="C53" i="3"/>
  <c r="L52" i="3"/>
  <c r="F52" i="3"/>
  <c r="D52" i="3"/>
  <c r="C52" i="3"/>
  <c r="L51" i="3"/>
  <c r="F51" i="3"/>
  <c r="D51" i="3"/>
  <c r="C51" i="3"/>
  <c r="L50" i="3"/>
  <c r="F50" i="3"/>
  <c r="D50" i="3"/>
  <c r="C50" i="3"/>
  <c r="L49" i="3"/>
  <c r="F49" i="3"/>
  <c r="D49" i="3"/>
  <c r="C49" i="3"/>
  <c r="L48" i="3"/>
  <c r="F48" i="3"/>
  <c r="D48" i="3"/>
  <c r="C48" i="3"/>
  <c r="L47" i="3"/>
  <c r="F47" i="3"/>
  <c r="D47" i="3"/>
  <c r="C47" i="3"/>
  <c r="L46" i="3"/>
  <c r="F46" i="3"/>
  <c r="D46" i="3"/>
  <c r="C46" i="3"/>
  <c r="L45" i="3"/>
  <c r="F45" i="3"/>
  <c r="D45" i="3"/>
  <c r="C45" i="3"/>
  <c r="L44" i="3"/>
  <c r="F44" i="3"/>
  <c r="D44" i="3"/>
  <c r="C44" i="3"/>
  <c r="L43" i="3"/>
  <c r="F43" i="3"/>
  <c r="D43" i="3"/>
  <c r="C43" i="3"/>
  <c r="L42" i="3"/>
  <c r="F42" i="3"/>
  <c r="D42" i="3"/>
  <c r="C42" i="3"/>
  <c r="L41" i="3"/>
  <c r="F41" i="3"/>
  <c r="D41" i="3"/>
  <c r="C41" i="3"/>
  <c r="L40" i="3"/>
  <c r="F40" i="3"/>
  <c r="D40" i="3"/>
  <c r="C40" i="3"/>
  <c r="L39" i="3"/>
  <c r="F39" i="3"/>
  <c r="D39" i="3"/>
  <c r="C39" i="3"/>
  <c r="L38" i="3"/>
  <c r="F38" i="3"/>
  <c r="D38" i="3"/>
  <c r="C38" i="3"/>
  <c r="L37" i="3"/>
  <c r="F37" i="3"/>
  <c r="D37" i="3"/>
  <c r="C37" i="3"/>
  <c r="L36" i="3"/>
  <c r="F36" i="3"/>
  <c r="D36" i="3"/>
  <c r="C36" i="3"/>
  <c r="L35" i="3"/>
  <c r="F35" i="3"/>
  <c r="D35" i="3"/>
  <c r="C35" i="3"/>
  <c r="L34" i="3"/>
  <c r="F34" i="3"/>
  <c r="D34" i="3"/>
  <c r="C34" i="3"/>
  <c r="L33" i="3"/>
  <c r="F33" i="3"/>
  <c r="D33" i="3"/>
  <c r="C33" i="3"/>
  <c r="L32" i="3"/>
  <c r="F32" i="3"/>
  <c r="D32" i="3"/>
  <c r="C32" i="3"/>
  <c r="L31" i="3"/>
  <c r="F31" i="3"/>
  <c r="D31" i="3"/>
  <c r="C31" i="3"/>
  <c r="L30" i="3"/>
  <c r="F30" i="3"/>
  <c r="D30" i="3"/>
  <c r="C30" i="3"/>
  <c r="L29" i="3"/>
  <c r="F29" i="3"/>
  <c r="D29" i="3"/>
  <c r="C29" i="3"/>
  <c r="L28" i="3"/>
  <c r="F28" i="3"/>
  <c r="D28" i="3"/>
  <c r="C28" i="3"/>
  <c r="L27" i="3"/>
  <c r="F27" i="3"/>
  <c r="D27" i="3"/>
  <c r="C27" i="3"/>
  <c r="L26" i="3"/>
  <c r="F26" i="3"/>
  <c r="D26" i="3"/>
  <c r="C26" i="3"/>
  <c r="L25" i="3"/>
  <c r="F25" i="3"/>
  <c r="D25" i="3"/>
  <c r="C25" i="3"/>
  <c r="L24" i="3"/>
  <c r="F24" i="3"/>
  <c r="D24" i="3"/>
  <c r="C24" i="3"/>
  <c r="L23" i="3"/>
  <c r="F23" i="3"/>
  <c r="D23" i="3"/>
  <c r="C23" i="3"/>
  <c r="L22" i="3"/>
  <c r="F22" i="3"/>
  <c r="D22" i="3"/>
  <c r="C22" i="3"/>
  <c r="L21" i="3"/>
  <c r="F21" i="3"/>
  <c r="D21" i="3"/>
  <c r="C21" i="3"/>
  <c r="L20" i="3"/>
  <c r="F20" i="3"/>
  <c r="D20" i="3"/>
  <c r="C20" i="3"/>
  <c r="L19" i="3"/>
  <c r="F19" i="3"/>
  <c r="D19" i="3"/>
  <c r="C19" i="3"/>
  <c r="L18" i="3"/>
  <c r="F18" i="3"/>
  <c r="D18" i="3"/>
  <c r="C18" i="3"/>
  <c r="L17" i="3"/>
  <c r="F17" i="3"/>
  <c r="D17" i="3"/>
  <c r="C17" i="3"/>
  <c r="L16" i="3"/>
  <c r="F16" i="3"/>
  <c r="D16" i="3"/>
  <c r="C16" i="3"/>
  <c r="L15" i="3"/>
  <c r="F15" i="3"/>
  <c r="D15" i="3"/>
  <c r="C15" i="3"/>
  <c r="L14" i="3"/>
  <c r="F14" i="3"/>
  <c r="D14" i="3"/>
  <c r="C14" i="3"/>
  <c r="L13" i="3"/>
  <c r="F13" i="3"/>
  <c r="D13" i="3"/>
  <c r="C13" i="3"/>
  <c r="L12" i="3"/>
  <c r="F12" i="3"/>
  <c r="D12" i="3"/>
  <c r="C12" i="3"/>
  <c r="L11" i="3"/>
  <c r="F11" i="3"/>
  <c r="D11" i="3"/>
  <c r="C11" i="3"/>
  <c r="L10" i="3"/>
  <c r="F10" i="3"/>
  <c r="D10" i="3"/>
  <c r="C10" i="3"/>
  <c r="L9" i="3"/>
  <c r="F9" i="3"/>
  <c r="D9" i="3"/>
  <c r="C9" i="3"/>
  <c r="L8" i="3"/>
  <c r="F8" i="3"/>
  <c r="D8" i="3"/>
  <c r="C8" i="3"/>
  <c r="L7" i="3"/>
  <c r="F7" i="3"/>
  <c r="D7" i="3"/>
  <c r="C7" i="3"/>
  <c r="L6" i="3"/>
  <c r="F6" i="3"/>
  <c r="D6" i="3"/>
  <c r="C6" i="3"/>
  <c r="L5" i="3"/>
  <c r="F5" i="3"/>
  <c r="D5" i="3"/>
  <c r="C5" i="3"/>
  <c r="L4" i="3"/>
  <c r="F4" i="3"/>
  <c r="D4" i="3"/>
  <c r="C4" i="3"/>
  <c r="L3" i="3"/>
  <c r="F3" i="3"/>
  <c r="D3" i="3"/>
  <c r="C3" i="3"/>
  <c r="L719" i="2"/>
  <c r="F719" i="2"/>
  <c r="D719" i="2"/>
  <c r="C719" i="2"/>
  <c r="L718" i="2"/>
  <c r="F718" i="2"/>
  <c r="D718" i="2"/>
  <c r="C718" i="2"/>
  <c r="L717" i="2"/>
  <c r="F717" i="2"/>
  <c r="D717" i="2"/>
  <c r="C717" i="2"/>
  <c r="L716" i="2"/>
  <c r="F716" i="2"/>
  <c r="D716" i="2"/>
  <c r="C716" i="2"/>
  <c r="L715" i="2"/>
  <c r="F715" i="2"/>
  <c r="D715" i="2"/>
  <c r="C715" i="2"/>
  <c r="L714" i="2"/>
  <c r="F714" i="2"/>
  <c r="D714" i="2"/>
  <c r="C714" i="2"/>
  <c r="L713" i="2"/>
  <c r="F713" i="2"/>
  <c r="D713" i="2"/>
  <c r="C713" i="2"/>
  <c r="L712" i="2"/>
  <c r="F712" i="2"/>
  <c r="D712" i="2"/>
  <c r="C712" i="2"/>
  <c r="L711" i="2"/>
  <c r="F711" i="2"/>
  <c r="D711" i="2"/>
  <c r="C711" i="2"/>
  <c r="L710" i="2"/>
  <c r="F710" i="2"/>
  <c r="D710" i="2"/>
  <c r="C710" i="2"/>
  <c r="L709" i="2"/>
  <c r="F709" i="2"/>
  <c r="D709" i="2"/>
  <c r="C709" i="2"/>
  <c r="L708" i="2"/>
  <c r="F708" i="2"/>
  <c r="D708" i="2"/>
  <c r="C708" i="2"/>
  <c r="L707" i="2"/>
  <c r="F707" i="2"/>
  <c r="D707" i="2"/>
  <c r="C707" i="2"/>
  <c r="L706" i="2"/>
  <c r="F706" i="2"/>
  <c r="D706" i="2"/>
  <c r="C706" i="2"/>
  <c r="L705" i="2"/>
  <c r="F705" i="2"/>
  <c r="D705" i="2"/>
  <c r="C705" i="2"/>
  <c r="L704" i="2"/>
  <c r="F704" i="2"/>
  <c r="D704" i="2"/>
  <c r="C704" i="2"/>
  <c r="L703" i="2"/>
  <c r="F703" i="2"/>
  <c r="D703" i="2"/>
  <c r="C703" i="2"/>
  <c r="L702" i="2"/>
  <c r="F702" i="2"/>
  <c r="D702" i="2"/>
  <c r="C702" i="2"/>
  <c r="L701" i="2"/>
  <c r="F701" i="2"/>
  <c r="D701" i="2"/>
  <c r="C701" i="2"/>
  <c r="L700" i="2"/>
  <c r="F700" i="2"/>
  <c r="D700" i="2"/>
  <c r="C700" i="2"/>
  <c r="L699" i="2"/>
  <c r="F699" i="2"/>
  <c r="D699" i="2"/>
  <c r="C699" i="2"/>
  <c r="L698" i="2"/>
  <c r="F698" i="2"/>
  <c r="D698" i="2"/>
  <c r="C698" i="2"/>
  <c r="L697" i="2"/>
  <c r="F697" i="2"/>
  <c r="D697" i="2"/>
  <c r="C697" i="2"/>
  <c r="L696" i="2"/>
  <c r="F696" i="2"/>
  <c r="D696" i="2"/>
  <c r="C696" i="2"/>
  <c r="L695" i="2"/>
  <c r="F695" i="2"/>
  <c r="D695" i="2"/>
  <c r="C695" i="2"/>
  <c r="L694" i="2"/>
  <c r="F694" i="2"/>
  <c r="D694" i="2"/>
  <c r="C694" i="2"/>
  <c r="L693" i="2"/>
  <c r="F693" i="2"/>
  <c r="D693" i="2"/>
  <c r="C693" i="2"/>
  <c r="L692" i="2"/>
  <c r="F692" i="2"/>
  <c r="D692" i="2"/>
  <c r="C692" i="2"/>
  <c r="L691" i="2"/>
  <c r="F691" i="2"/>
  <c r="D691" i="2"/>
  <c r="C691" i="2"/>
  <c r="L690" i="2"/>
  <c r="F690" i="2"/>
  <c r="D690" i="2"/>
  <c r="C690" i="2"/>
  <c r="L689" i="2"/>
  <c r="F689" i="2"/>
  <c r="D689" i="2"/>
  <c r="C689" i="2"/>
  <c r="L688" i="2"/>
  <c r="F688" i="2"/>
  <c r="D688" i="2"/>
  <c r="C688" i="2"/>
  <c r="L687" i="2"/>
  <c r="F687" i="2"/>
  <c r="D687" i="2"/>
  <c r="C687" i="2"/>
  <c r="L686" i="2"/>
  <c r="F686" i="2"/>
  <c r="D686" i="2"/>
  <c r="C686" i="2"/>
  <c r="L685" i="2"/>
  <c r="F685" i="2"/>
  <c r="D685" i="2"/>
  <c r="C685" i="2"/>
  <c r="L684" i="2"/>
  <c r="F684" i="2"/>
  <c r="D684" i="2"/>
  <c r="C684" i="2"/>
  <c r="L683" i="2"/>
  <c r="F683" i="2"/>
  <c r="D683" i="2"/>
  <c r="C683" i="2"/>
  <c r="L682" i="2"/>
  <c r="F682" i="2"/>
  <c r="D682" i="2"/>
  <c r="C682" i="2"/>
  <c r="L681" i="2"/>
  <c r="F681" i="2"/>
  <c r="D681" i="2"/>
  <c r="C681" i="2"/>
  <c r="L680" i="2"/>
  <c r="F680" i="2"/>
  <c r="D680" i="2"/>
  <c r="C680" i="2"/>
  <c r="L679" i="2"/>
  <c r="F679" i="2"/>
  <c r="D679" i="2"/>
  <c r="C679" i="2"/>
  <c r="L678" i="2"/>
  <c r="F678" i="2"/>
  <c r="D678" i="2"/>
  <c r="C678" i="2"/>
  <c r="L677" i="2"/>
  <c r="F677" i="2"/>
  <c r="D677" i="2"/>
  <c r="C677" i="2"/>
  <c r="L676" i="2"/>
  <c r="F676" i="2"/>
  <c r="D676" i="2"/>
  <c r="C676" i="2"/>
  <c r="L675" i="2"/>
  <c r="F675" i="2"/>
  <c r="D675" i="2"/>
  <c r="C675" i="2"/>
  <c r="L674" i="2"/>
  <c r="F674" i="2"/>
  <c r="D674" i="2"/>
  <c r="C674" i="2"/>
  <c r="L673" i="2"/>
  <c r="F673" i="2"/>
  <c r="D673" i="2"/>
  <c r="C673" i="2"/>
  <c r="L672" i="2"/>
  <c r="F672" i="2"/>
  <c r="D672" i="2"/>
  <c r="C672" i="2"/>
  <c r="L671" i="2"/>
  <c r="F671" i="2"/>
  <c r="D671" i="2"/>
  <c r="C671" i="2"/>
  <c r="L670" i="2"/>
  <c r="F670" i="2"/>
  <c r="D670" i="2"/>
  <c r="C670" i="2"/>
  <c r="L669" i="2"/>
  <c r="F669" i="2"/>
  <c r="D669" i="2"/>
  <c r="C669" i="2"/>
  <c r="L668" i="2"/>
  <c r="F668" i="2"/>
  <c r="D668" i="2"/>
  <c r="C668" i="2"/>
  <c r="L667" i="2"/>
  <c r="F667" i="2"/>
  <c r="D667" i="2"/>
  <c r="C667" i="2"/>
  <c r="L666" i="2"/>
  <c r="F666" i="2"/>
  <c r="D666" i="2"/>
  <c r="C666" i="2"/>
  <c r="L665" i="2"/>
  <c r="F665" i="2"/>
  <c r="D665" i="2"/>
  <c r="C665" i="2"/>
  <c r="L664" i="2"/>
  <c r="F664" i="2"/>
  <c r="D664" i="2"/>
  <c r="C664" i="2"/>
  <c r="L663" i="2"/>
  <c r="F663" i="2"/>
  <c r="D663" i="2"/>
  <c r="C663" i="2"/>
  <c r="L662" i="2"/>
  <c r="F662" i="2"/>
  <c r="D662" i="2"/>
  <c r="C662" i="2"/>
  <c r="L661" i="2"/>
  <c r="F661" i="2"/>
  <c r="D661" i="2"/>
  <c r="C661" i="2"/>
  <c r="L660" i="2"/>
  <c r="F660" i="2"/>
  <c r="D660" i="2"/>
  <c r="C660" i="2"/>
  <c r="L659" i="2"/>
  <c r="F659" i="2"/>
  <c r="D659" i="2"/>
  <c r="C659" i="2"/>
  <c r="L658" i="2"/>
  <c r="F658" i="2"/>
  <c r="D658" i="2"/>
  <c r="C658" i="2"/>
  <c r="L657" i="2"/>
  <c r="F657" i="2"/>
  <c r="D657" i="2"/>
  <c r="C657" i="2"/>
  <c r="L656" i="2"/>
  <c r="F656" i="2"/>
  <c r="D656" i="2"/>
  <c r="C656" i="2"/>
  <c r="L655" i="2"/>
  <c r="F655" i="2"/>
  <c r="D655" i="2"/>
  <c r="C655" i="2"/>
  <c r="L654" i="2"/>
  <c r="F654" i="2"/>
  <c r="D654" i="2"/>
  <c r="C654" i="2"/>
  <c r="L653" i="2"/>
  <c r="F653" i="2"/>
  <c r="D653" i="2"/>
  <c r="C653" i="2"/>
  <c r="L652" i="2"/>
  <c r="F652" i="2"/>
  <c r="D652" i="2"/>
  <c r="C652" i="2"/>
  <c r="L651" i="2"/>
  <c r="F651" i="2"/>
  <c r="D651" i="2"/>
  <c r="C651" i="2"/>
  <c r="L650" i="2"/>
  <c r="F650" i="2"/>
  <c r="D650" i="2"/>
  <c r="C650" i="2"/>
  <c r="L649" i="2"/>
  <c r="F649" i="2"/>
  <c r="D649" i="2"/>
  <c r="C649" i="2"/>
  <c r="L648" i="2"/>
  <c r="F648" i="2"/>
  <c r="D648" i="2"/>
  <c r="C648" i="2"/>
  <c r="L647" i="2"/>
  <c r="F647" i="2"/>
  <c r="D647" i="2"/>
  <c r="C647" i="2"/>
  <c r="L646" i="2"/>
  <c r="F646" i="2"/>
  <c r="D646" i="2"/>
  <c r="C646" i="2"/>
  <c r="L645" i="2"/>
  <c r="F645" i="2"/>
  <c r="D645" i="2"/>
  <c r="C645" i="2"/>
  <c r="L644" i="2"/>
  <c r="F644" i="2"/>
  <c r="D644" i="2"/>
  <c r="C644" i="2"/>
  <c r="L643" i="2"/>
  <c r="F643" i="2"/>
  <c r="D643" i="2"/>
  <c r="C643" i="2"/>
  <c r="L642" i="2"/>
  <c r="F642" i="2"/>
  <c r="D642" i="2"/>
  <c r="C642" i="2"/>
  <c r="L641" i="2"/>
  <c r="F641" i="2"/>
  <c r="D641" i="2"/>
  <c r="C641" i="2"/>
  <c r="L640" i="2"/>
  <c r="F640" i="2"/>
  <c r="D640" i="2"/>
  <c r="C640" i="2"/>
  <c r="L639" i="2"/>
  <c r="F639" i="2"/>
  <c r="D639" i="2"/>
  <c r="C639" i="2"/>
  <c r="L638" i="2"/>
  <c r="F638" i="2"/>
  <c r="D638" i="2"/>
  <c r="C638" i="2"/>
  <c r="L637" i="2"/>
  <c r="F637" i="2"/>
  <c r="D637" i="2"/>
  <c r="C637" i="2"/>
  <c r="L636" i="2"/>
  <c r="F636" i="2"/>
  <c r="D636" i="2"/>
  <c r="C636" i="2"/>
  <c r="L635" i="2"/>
  <c r="F635" i="2"/>
  <c r="D635" i="2"/>
  <c r="C635" i="2"/>
  <c r="L634" i="2"/>
  <c r="F634" i="2"/>
  <c r="D634" i="2"/>
  <c r="C634" i="2"/>
  <c r="L633" i="2"/>
  <c r="F633" i="2"/>
  <c r="D633" i="2"/>
  <c r="C633" i="2"/>
  <c r="L632" i="2"/>
  <c r="F632" i="2"/>
  <c r="D632" i="2"/>
  <c r="C632" i="2"/>
  <c r="L631" i="2"/>
  <c r="F631" i="2"/>
  <c r="D631" i="2"/>
  <c r="C631" i="2"/>
  <c r="L630" i="2"/>
  <c r="F630" i="2"/>
  <c r="D630" i="2"/>
  <c r="C630" i="2"/>
  <c r="L629" i="2"/>
  <c r="F629" i="2"/>
  <c r="D629" i="2"/>
  <c r="C629" i="2"/>
  <c r="L628" i="2"/>
  <c r="F628" i="2"/>
  <c r="D628" i="2"/>
  <c r="C628" i="2"/>
  <c r="L627" i="2"/>
  <c r="F627" i="2"/>
  <c r="D627" i="2"/>
  <c r="C627" i="2"/>
  <c r="L626" i="2"/>
  <c r="F626" i="2"/>
  <c r="D626" i="2"/>
  <c r="C626" i="2"/>
  <c r="L625" i="2"/>
  <c r="F625" i="2"/>
  <c r="D625" i="2"/>
  <c r="C625" i="2"/>
  <c r="L624" i="2"/>
  <c r="F624" i="2"/>
  <c r="D624" i="2"/>
  <c r="C624" i="2"/>
  <c r="L623" i="2"/>
  <c r="F623" i="2"/>
  <c r="D623" i="2"/>
  <c r="C623" i="2"/>
  <c r="L622" i="2"/>
  <c r="F622" i="2"/>
  <c r="D622" i="2"/>
  <c r="C622" i="2"/>
  <c r="L621" i="2"/>
  <c r="F621" i="2"/>
  <c r="D621" i="2"/>
  <c r="C621" i="2"/>
  <c r="L620" i="2"/>
  <c r="F620" i="2"/>
  <c r="D620" i="2"/>
  <c r="C620" i="2"/>
  <c r="L619" i="2"/>
  <c r="F619" i="2"/>
  <c r="D619" i="2"/>
  <c r="C619" i="2"/>
  <c r="L618" i="2"/>
  <c r="F618" i="2"/>
  <c r="D618" i="2"/>
  <c r="C618" i="2"/>
  <c r="L617" i="2"/>
  <c r="F617" i="2"/>
  <c r="D617" i="2"/>
  <c r="C617" i="2"/>
  <c r="L616" i="2"/>
  <c r="F616" i="2"/>
  <c r="D616" i="2"/>
  <c r="C616" i="2"/>
  <c r="L615" i="2"/>
  <c r="F615" i="2"/>
  <c r="D615" i="2"/>
  <c r="C615" i="2"/>
  <c r="L614" i="2"/>
  <c r="F614" i="2"/>
  <c r="D614" i="2"/>
  <c r="C614" i="2"/>
  <c r="L613" i="2"/>
  <c r="F613" i="2"/>
  <c r="D613" i="2"/>
  <c r="C613" i="2"/>
  <c r="L612" i="2"/>
  <c r="F612" i="2"/>
  <c r="D612" i="2"/>
  <c r="C612" i="2"/>
  <c r="L611" i="2"/>
  <c r="F611" i="2"/>
  <c r="D611" i="2"/>
  <c r="C611" i="2"/>
  <c r="L610" i="2"/>
  <c r="F610" i="2"/>
  <c r="D610" i="2"/>
  <c r="C610" i="2"/>
  <c r="L609" i="2"/>
  <c r="F609" i="2"/>
  <c r="D609" i="2"/>
  <c r="C609" i="2"/>
  <c r="L608" i="2"/>
  <c r="F608" i="2"/>
  <c r="D608" i="2"/>
  <c r="C608" i="2"/>
  <c r="L607" i="2"/>
  <c r="F607" i="2"/>
  <c r="D607" i="2"/>
  <c r="C607" i="2"/>
  <c r="L606" i="2"/>
  <c r="F606" i="2"/>
  <c r="D606" i="2"/>
  <c r="C606" i="2"/>
  <c r="L605" i="2"/>
  <c r="F605" i="2"/>
  <c r="D605" i="2"/>
  <c r="C605" i="2"/>
  <c r="L604" i="2"/>
  <c r="F604" i="2"/>
  <c r="D604" i="2"/>
  <c r="C604" i="2"/>
  <c r="L603" i="2"/>
  <c r="F603" i="2"/>
  <c r="D603" i="2"/>
  <c r="C603" i="2"/>
  <c r="L602" i="2"/>
  <c r="F602" i="2"/>
  <c r="D602" i="2"/>
  <c r="C602" i="2"/>
  <c r="L601" i="2"/>
  <c r="F601" i="2"/>
  <c r="D601" i="2"/>
  <c r="C601" i="2"/>
  <c r="L600" i="2"/>
  <c r="F600" i="2"/>
  <c r="D600" i="2"/>
  <c r="C600" i="2"/>
  <c r="L599" i="2"/>
  <c r="F599" i="2"/>
  <c r="D599" i="2"/>
  <c r="C599" i="2"/>
  <c r="L598" i="2"/>
  <c r="F598" i="2"/>
  <c r="D598" i="2"/>
  <c r="C598" i="2"/>
  <c r="L597" i="2"/>
  <c r="F597" i="2"/>
  <c r="D597" i="2"/>
  <c r="C597" i="2"/>
  <c r="L596" i="2"/>
  <c r="F596" i="2"/>
  <c r="D596" i="2"/>
  <c r="C596" i="2"/>
  <c r="L595" i="2"/>
  <c r="F595" i="2"/>
  <c r="D595" i="2"/>
  <c r="C595" i="2"/>
  <c r="L594" i="2"/>
  <c r="F594" i="2"/>
  <c r="D594" i="2"/>
  <c r="C594" i="2"/>
  <c r="L593" i="2"/>
  <c r="F593" i="2"/>
  <c r="D593" i="2"/>
  <c r="C593" i="2"/>
  <c r="L592" i="2"/>
  <c r="F592" i="2"/>
  <c r="D592" i="2"/>
  <c r="C592" i="2"/>
  <c r="L591" i="2"/>
  <c r="F591" i="2"/>
  <c r="D591" i="2"/>
  <c r="C591" i="2"/>
  <c r="L590" i="2"/>
  <c r="F590" i="2"/>
  <c r="D590" i="2"/>
  <c r="C590" i="2"/>
  <c r="L589" i="2"/>
  <c r="F589" i="2"/>
  <c r="D589" i="2"/>
  <c r="C589" i="2"/>
  <c r="L588" i="2"/>
  <c r="F588" i="2"/>
  <c r="D588" i="2"/>
  <c r="C588" i="2"/>
  <c r="L587" i="2"/>
  <c r="F587" i="2"/>
  <c r="D587" i="2"/>
  <c r="C587" i="2"/>
  <c r="L586" i="2"/>
  <c r="F586" i="2"/>
  <c r="D586" i="2"/>
  <c r="C586" i="2"/>
  <c r="L585" i="2"/>
  <c r="F585" i="2"/>
  <c r="D585" i="2"/>
  <c r="C585" i="2"/>
  <c r="L584" i="2"/>
  <c r="F584" i="2"/>
  <c r="D584" i="2"/>
  <c r="C584" i="2"/>
  <c r="L583" i="2"/>
  <c r="F583" i="2"/>
  <c r="D583" i="2"/>
  <c r="C583" i="2"/>
  <c r="L582" i="2"/>
  <c r="F582" i="2"/>
  <c r="D582" i="2"/>
  <c r="C582" i="2"/>
  <c r="L581" i="2"/>
  <c r="F581" i="2"/>
  <c r="D581" i="2"/>
  <c r="C581" i="2"/>
  <c r="L580" i="2"/>
  <c r="F580" i="2"/>
  <c r="D580" i="2"/>
  <c r="C580" i="2"/>
  <c r="L579" i="2"/>
  <c r="F579" i="2"/>
  <c r="D579" i="2"/>
  <c r="C579" i="2"/>
  <c r="L578" i="2"/>
  <c r="F578" i="2"/>
  <c r="D578" i="2"/>
  <c r="C578" i="2"/>
  <c r="L577" i="2"/>
  <c r="F577" i="2"/>
  <c r="D577" i="2"/>
  <c r="C577" i="2"/>
  <c r="L576" i="2"/>
  <c r="F576" i="2"/>
  <c r="D576" i="2"/>
  <c r="C576" i="2"/>
  <c r="L575" i="2"/>
  <c r="F575" i="2"/>
  <c r="D575" i="2"/>
  <c r="C575" i="2"/>
  <c r="L574" i="2"/>
  <c r="F574" i="2"/>
  <c r="D574" i="2"/>
  <c r="C574" i="2"/>
  <c r="L573" i="2"/>
  <c r="F573" i="2"/>
  <c r="D573" i="2"/>
  <c r="C573" i="2"/>
  <c r="L572" i="2"/>
  <c r="F572" i="2"/>
  <c r="D572" i="2"/>
  <c r="C572" i="2"/>
  <c r="L571" i="2"/>
  <c r="F571" i="2"/>
  <c r="D571" i="2"/>
  <c r="C571" i="2"/>
  <c r="L570" i="2"/>
  <c r="F570" i="2"/>
  <c r="D570" i="2"/>
  <c r="C570" i="2"/>
  <c r="L569" i="2"/>
  <c r="F569" i="2"/>
  <c r="D569" i="2"/>
  <c r="C569" i="2"/>
  <c r="L568" i="2"/>
  <c r="F568" i="2"/>
  <c r="D568" i="2"/>
  <c r="C568" i="2"/>
  <c r="L567" i="2"/>
  <c r="F567" i="2"/>
  <c r="D567" i="2"/>
  <c r="C567" i="2"/>
  <c r="L566" i="2"/>
  <c r="F566" i="2"/>
  <c r="D566" i="2"/>
  <c r="C566" i="2"/>
  <c r="L565" i="2"/>
  <c r="F565" i="2"/>
  <c r="D565" i="2"/>
  <c r="C565" i="2"/>
  <c r="L564" i="2"/>
  <c r="F564" i="2"/>
  <c r="D564" i="2"/>
  <c r="C564" i="2"/>
  <c r="L563" i="2"/>
  <c r="F563" i="2"/>
  <c r="D563" i="2"/>
  <c r="C563" i="2"/>
  <c r="L562" i="2"/>
  <c r="F562" i="2"/>
  <c r="D562" i="2"/>
  <c r="C562" i="2"/>
  <c r="L561" i="2"/>
  <c r="F561" i="2"/>
  <c r="D561" i="2"/>
  <c r="C561" i="2"/>
  <c r="L560" i="2"/>
  <c r="F560" i="2"/>
  <c r="D560" i="2"/>
  <c r="C560" i="2"/>
  <c r="L559" i="2"/>
  <c r="F559" i="2"/>
  <c r="D559" i="2"/>
  <c r="C559" i="2"/>
  <c r="L558" i="2"/>
  <c r="F558" i="2"/>
  <c r="D558" i="2"/>
  <c r="C558" i="2"/>
  <c r="L557" i="2"/>
  <c r="F557" i="2"/>
  <c r="D557" i="2"/>
  <c r="C557" i="2"/>
  <c r="L556" i="2"/>
  <c r="F556" i="2"/>
  <c r="D556" i="2"/>
  <c r="C556" i="2"/>
  <c r="L555" i="2"/>
  <c r="F555" i="2"/>
  <c r="D555" i="2"/>
  <c r="C555" i="2"/>
  <c r="L554" i="2"/>
  <c r="F554" i="2"/>
  <c r="D554" i="2"/>
  <c r="C554" i="2"/>
  <c r="L553" i="2"/>
  <c r="F553" i="2"/>
  <c r="D553" i="2"/>
  <c r="C553" i="2"/>
  <c r="L552" i="2"/>
  <c r="F552" i="2"/>
  <c r="D552" i="2"/>
  <c r="C552" i="2"/>
  <c r="L551" i="2"/>
  <c r="F551" i="2"/>
  <c r="D551" i="2"/>
  <c r="C551" i="2"/>
  <c r="L550" i="2"/>
  <c r="F550" i="2"/>
  <c r="D550" i="2"/>
  <c r="C550" i="2"/>
  <c r="L549" i="2"/>
  <c r="F549" i="2"/>
  <c r="D549" i="2"/>
  <c r="C549" i="2"/>
  <c r="L548" i="2"/>
  <c r="F548" i="2"/>
  <c r="D548" i="2"/>
  <c r="C548" i="2"/>
  <c r="L547" i="2"/>
  <c r="F547" i="2"/>
  <c r="D547" i="2"/>
  <c r="C547" i="2"/>
  <c r="L546" i="2"/>
  <c r="F546" i="2"/>
  <c r="D546" i="2"/>
  <c r="C546" i="2"/>
  <c r="L545" i="2"/>
  <c r="F545" i="2"/>
  <c r="D545" i="2"/>
  <c r="C545" i="2"/>
  <c r="L544" i="2"/>
  <c r="F544" i="2"/>
  <c r="D544" i="2"/>
  <c r="C544" i="2"/>
  <c r="L543" i="2"/>
  <c r="F543" i="2"/>
  <c r="D543" i="2"/>
  <c r="C543" i="2"/>
  <c r="L542" i="2"/>
  <c r="F542" i="2"/>
  <c r="D542" i="2"/>
  <c r="C542" i="2"/>
  <c r="L541" i="2"/>
  <c r="F541" i="2"/>
  <c r="D541" i="2"/>
  <c r="C541" i="2"/>
  <c r="L540" i="2"/>
  <c r="F540" i="2"/>
  <c r="D540" i="2"/>
  <c r="C540" i="2"/>
  <c r="L539" i="2"/>
  <c r="F539" i="2"/>
  <c r="D539" i="2"/>
  <c r="C539" i="2"/>
  <c r="L538" i="2"/>
  <c r="F538" i="2"/>
  <c r="D538" i="2"/>
  <c r="C538" i="2"/>
  <c r="L537" i="2"/>
  <c r="F537" i="2"/>
  <c r="D537" i="2"/>
  <c r="C537" i="2"/>
  <c r="L536" i="2"/>
  <c r="F536" i="2"/>
  <c r="D536" i="2"/>
  <c r="C536" i="2"/>
  <c r="L535" i="2"/>
  <c r="F535" i="2"/>
  <c r="D535" i="2"/>
  <c r="C535" i="2"/>
  <c r="L534" i="2"/>
  <c r="F534" i="2"/>
  <c r="D534" i="2"/>
  <c r="C534" i="2"/>
  <c r="L533" i="2"/>
  <c r="F533" i="2"/>
  <c r="D533" i="2"/>
  <c r="C533" i="2"/>
  <c r="L532" i="2"/>
  <c r="F532" i="2"/>
  <c r="D532" i="2"/>
  <c r="C532" i="2"/>
  <c r="L531" i="2"/>
  <c r="F531" i="2"/>
  <c r="D531" i="2"/>
  <c r="C531" i="2"/>
  <c r="L530" i="2"/>
  <c r="F530" i="2"/>
  <c r="D530" i="2"/>
  <c r="C530" i="2"/>
  <c r="L529" i="2"/>
  <c r="F529" i="2"/>
  <c r="D529" i="2"/>
  <c r="C529" i="2"/>
  <c r="L528" i="2"/>
  <c r="F528" i="2"/>
  <c r="D528" i="2"/>
  <c r="C528" i="2"/>
  <c r="L527" i="2"/>
  <c r="F527" i="2"/>
  <c r="D527" i="2"/>
  <c r="C527" i="2"/>
  <c r="L526" i="2"/>
  <c r="F526" i="2"/>
  <c r="D526" i="2"/>
  <c r="C526" i="2"/>
  <c r="L525" i="2"/>
  <c r="F525" i="2"/>
  <c r="D525" i="2"/>
  <c r="C525" i="2"/>
  <c r="L524" i="2"/>
  <c r="F524" i="2"/>
  <c r="D524" i="2"/>
  <c r="C524" i="2"/>
  <c r="L523" i="2"/>
  <c r="F523" i="2"/>
  <c r="D523" i="2"/>
  <c r="C523" i="2"/>
  <c r="L522" i="2"/>
  <c r="F522" i="2"/>
  <c r="D522" i="2"/>
  <c r="C522" i="2"/>
  <c r="L521" i="2"/>
  <c r="F521" i="2"/>
  <c r="D521" i="2"/>
  <c r="C521" i="2"/>
  <c r="L520" i="2"/>
  <c r="F520" i="2"/>
  <c r="D520" i="2"/>
  <c r="C520" i="2"/>
  <c r="L519" i="2"/>
  <c r="F519" i="2"/>
  <c r="D519" i="2"/>
  <c r="C519" i="2"/>
  <c r="L518" i="2"/>
  <c r="F518" i="2"/>
  <c r="D518" i="2"/>
  <c r="C518" i="2"/>
  <c r="L517" i="2"/>
  <c r="F517" i="2"/>
  <c r="D517" i="2"/>
  <c r="C517" i="2"/>
  <c r="L516" i="2"/>
  <c r="F516" i="2"/>
  <c r="D516" i="2"/>
  <c r="C516" i="2"/>
  <c r="L515" i="2"/>
  <c r="F515" i="2"/>
  <c r="D515" i="2"/>
  <c r="C515" i="2"/>
  <c r="L514" i="2"/>
  <c r="F514" i="2"/>
  <c r="D514" i="2"/>
  <c r="C514" i="2"/>
  <c r="L513" i="2"/>
  <c r="F513" i="2"/>
  <c r="D513" i="2"/>
  <c r="C513" i="2"/>
  <c r="L512" i="2"/>
  <c r="F512" i="2"/>
  <c r="D512" i="2"/>
  <c r="C512" i="2"/>
  <c r="L511" i="2"/>
  <c r="F511" i="2"/>
  <c r="D511" i="2"/>
  <c r="C511" i="2"/>
  <c r="L510" i="2"/>
  <c r="F510" i="2"/>
  <c r="D510" i="2"/>
  <c r="C510" i="2"/>
  <c r="L509" i="2"/>
  <c r="F509" i="2"/>
  <c r="D509" i="2"/>
  <c r="C509" i="2"/>
  <c r="L508" i="2"/>
  <c r="F508" i="2"/>
  <c r="D508" i="2"/>
  <c r="C508" i="2"/>
  <c r="L507" i="2"/>
  <c r="F507" i="2"/>
  <c r="D507" i="2"/>
  <c r="C507" i="2"/>
  <c r="L506" i="2"/>
  <c r="F506" i="2"/>
  <c r="D506" i="2"/>
  <c r="C506" i="2"/>
  <c r="L505" i="2"/>
  <c r="F505" i="2"/>
  <c r="D505" i="2"/>
  <c r="C505" i="2"/>
  <c r="L504" i="2"/>
  <c r="F504" i="2"/>
  <c r="D504" i="2"/>
  <c r="C504" i="2"/>
  <c r="L503" i="2"/>
  <c r="F503" i="2"/>
  <c r="D503" i="2"/>
  <c r="C503" i="2"/>
  <c r="L502" i="2"/>
  <c r="F502" i="2"/>
  <c r="D502" i="2"/>
  <c r="C502" i="2"/>
  <c r="L501" i="2"/>
  <c r="F501" i="2"/>
  <c r="D501" i="2"/>
  <c r="C501" i="2"/>
  <c r="L500" i="2"/>
  <c r="F500" i="2"/>
  <c r="D500" i="2"/>
  <c r="C500" i="2"/>
  <c r="L499" i="2"/>
  <c r="F499" i="2"/>
  <c r="D499" i="2"/>
  <c r="C499" i="2"/>
  <c r="L498" i="2"/>
  <c r="F498" i="2"/>
  <c r="D498" i="2"/>
  <c r="C498" i="2"/>
  <c r="L497" i="2"/>
  <c r="F497" i="2"/>
  <c r="D497" i="2"/>
  <c r="C497" i="2"/>
  <c r="L496" i="2"/>
  <c r="F496" i="2"/>
  <c r="D496" i="2"/>
  <c r="C496" i="2"/>
  <c r="L495" i="2"/>
  <c r="F495" i="2"/>
  <c r="D495" i="2"/>
  <c r="C495" i="2"/>
  <c r="L494" i="2"/>
  <c r="F494" i="2"/>
  <c r="D494" i="2"/>
  <c r="C494" i="2"/>
  <c r="L493" i="2"/>
  <c r="F493" i="2"/>
  <c r="D493" i="2"/>
  <c r="C493" i="2"/>
  <c r="L492" i="2"/>
  <c r="F492" i="2"/>
  <c r="D492" i="2"/>
  <c r="C492" i="2"/>
  <c r="L491" i="2"/>
  <c r="F491" i="2"/>
  <c r="D491" i="2"/>
  <c r="C491" i="2"/>
  <c r="L490" i="2"/>
  <c r="F490" i="2"/>
  <c r="D490" i="2"/>
  <c r="C490" i="2"/>
  <c r="L489" i="2"/>
  <c r="F489" i="2"/>
  <c r="D489" i="2"/>
  <c r="C489" i="2"/>
  <c r="L488" i="2"/>
  <c r="F488" i="2"/>
  <c r="D488" i="2"/>
  <c r="C488" i="2"/>
  <c r="L487" i="2"/>
  <c r="F487" i="2"/>
  <c r="D487" i="2"/>
  <c r="C487" i="2"/>
  <c r="L486" i="2"/>
  <c r="F486" i="2"/>
  <c r="D486" i="2"/>
  <c r="C486" i="2"/>
  <c r="L485" i="2"/>
  <c r="F485" i="2"/>
  <c r="D485" i="2"/>
  <c r="C485" i="2"/>
  <c r="L484" i="2"/>
  <c r="F484" i="2"/>
  <c r="D484" i="2"/>
  <c r="C484" i="2"/>
  <c r="L483" i="2"/>
  <c r="F483" i="2"/>
  <c r="D483" i="2"/>
  <c r="C483" i="2"/>
  <c r="L482" i="2"/>
  <c r="F482" i="2"/>
  <c r="D482" i="2"/>
  <c r="C482" i="2"/>
  <c r="L481" i="2"/>
  <c r="F481" i="2"/>
  <c r="D481" i="2"/>
  <c r="C481" i="2"/>
  <c r="L480" i="2"/>
  <c r="F480" i="2"/>
  <c r="D480" i="2"/>
  <c r="C480" i="2"/>
  <c r="L479" i="2"/>
  <c r="F479" i="2"/>
  <c r="D479" i="2"/>
  <c r="C479" i="2"/>
  <c r="L478" i="2"/>
  <c r="F478" i="2"/>
  <c r="D478" i="2"/>
  <c r="C478" i="2"/>
  <c r="L477" i="2"/>
  <c r="F477" i="2"/>
  <c r="D477" i="2"/>
  <c r="C477" i="2"/>
  <c r="L476" i="2"/>
  <c r="F476" i="2"/>
  <c r="D476" i="2"/>
  <c r="C476" i="2"/>
  <c r="L475" i="2"/>
  <c r="F475" i="2"/>
  <c r="D475" i="2"/>
  <c r="C475" i="2"/>
  <c r="L474" i="2"/>
  <c r="F474" i="2"/>
  <c r="D474" i="2"/>
  <c r="C474" i="2"/>
  <c r="L473" i="2"/>
  <c r="F473" i="2"/>
  <c r="D473" i="2"/>
  <c r="C473" i="2"/>
  <c r="L472" i="2"/>
  <c r="F472" i="2"/>
  <c r="D472" i="2"/>
  <c r="C472" i="2"/>
  <c r="L471" i="2"/>
  <c r="F471" i="2"/>
  <c r="D471" i="2"/>
  <c r="C471" i="2"/>
  <c r="L470" i="2"/>
  <c r="F470" i="2"/>
  <c r="D470" i="2"/>
  <c r="C470" i="2"/>
  <c r="L469" i="2"/>
  <c r="F469" i="2"/>
  <c r="D469" i="2"/>
  <c r="C469" i="2"/>
  <c r="L468" i="2"/>
  <c r="F468" i="2"/>
  <c r="D468" i="2"/>
  <c r="C468" i="2"/>
  <c r="L467" i="2"/>
  <c r="F467" i="2"/>
  <c r="D467" i="2"/>
  <c r="C467" i="2"/>
  <c r="L466" i="2"/>
  <c r="F466" i="2"/>
  <c r="D466" i="2"/>
  <c r="C466" i="2"/>
  <c r="L465" i="2"/>
  <c r="F465" i="2"/>
  <c r="D465" i="2"/>
  <c r="C465" i="2"/>
  <c r="L464" i="2"/>
  <c r="F464" i="2"/>
  <c r="D464" i="2"/>
  <c r="C464" i="2"/>
  <c r="L463" i="2"/>
  <c r="F463" i="2"/>
  <c r="D463" i="2"/>
  <c r="C463" i="2"/>
  <c r="L462" i="2"/>
  <c r="F462" i="2"/>
  <c r="D462" i="2"/>
  <c r="C462" i="2"/>
  <c r="L461" i="2"/>
  <c r="F461" i="2"/>
  <c r="D461" i="2"/>
  <c r="C461" i="2"/>
  <c r="L460" i="2"/>
  <c r="F460" i="2"/>
  <c r="D460" i="2"/>
  <c r="C460" i="2"/>
  <c r="L459" i="2"/>
  <c r="F459" i="2"/>
  <c r="D459" i="2"/>
  <c r="C459" i="2"/>
  <c r="L458" i="2"/>
  <c r="F458" i="2"/>
  <c r="D458" i="2"/>
  <c r="C458" i="2"/>
  <c r="L457" i="2"/>
  <c r="F457" i="2"/>
  <c r="D457" i="2"/>
  <c r="C457" i="2"/>
  <c r="L456" i="2"/>
  <c r="F456" i="2"/>
  <c r="D456" i="2"/>
  <c r="C456" i="2"/>
  <c r="L455" i="2"/>
  <c r="F455" i="2"/>
  <c r="D455" i="2"/>
  <c r="C455" i="2"/>
  <c r="L454" i="2"/>
  <c r="F454" i="2"/>
  <c r="D454" i="2"/>
  <c r="C454" i="2"/>
  <c r="L453" i="2"/>
  <c r="F453" i="2"/>
  <c r="D453" i="2"/>
  <c r="C453" i="2"/>
  <c r="L452" i="2"/>
  <c r="F452" i="2"/>
  <c r="D452" i="2"/>
  <c r="C452" i="2"/>
  <c r="L451" i="2"/>
  <c r="F451" i="2"/>
  <c r="D451" i="2"/>
  <c r="C451" i="2"/>
  <c r="L450" i="2"/>
  <c r="F450" i="2"/>
  <c r="D450" i="2"/>
  <c r="C450" i="2"/>
  <c r="L449" i="2"/>
  <c r="F449" i="2"/>
  <c r="D449" i="2"/>
  <c r="C449" i="2"/>
  <c r="L448" i="2"/>
  <c r="F448" i="2"/>
  <c r="D448" i="2"/>
  <c r="C448" i="2"/>
  <c r="L447" i="2"/>
  <c r="F447" i="2"/>
  <c r="D447" i="2"/>
  <c r="C447" i="2"/>
  <c r="L446" i="2"/>
  <c r="F446" i="2"/>
  <c r="D446" i="2"/>
  <c r="C446" i="2"/>
  <c r="L445" i="2"/>
  <c r="F445" i="2"/>
  <c r="D445" i="2"/>
  <c r="C445" i="2"/>
  <c r="L444" i="2"/>
  <c r="F444" i="2"/>
  <c r="D444" i="2"/>
  <c r="C444" i="2"/>
  <c r="L443" i="2"/>
  <c r="F443" i="2"/>
  <c r="D443" i="2"/>
  <c r="C443" i="2"/>
  <c r="L442" i="2"/>
  <c r="F442" i="2"/>
  <c r="D442" i="2"/>
  <c r="C442" i="2"/>
  <c r="L441" i="2"/>
  <c r="F441" i="2"/>
  <c r="D441" i="2"/>
  <c r="C441" i="2"/>
  <c r="L440" i="2"/>
  <c r="F440" i="2"/>
  <c r="D440" i="2"/>
  <c r="C440" i="2"/>
  <c r="L439" i="2"/>
  <c r="F439" i="2"/>
  <c r="D439" i="2"/>
  <c r="C439" i="2"/>
  <c r="L438" i="2"/>
  <c r="F438" i="2"/>
  <c r="D438" i="2"/>
  <c r="C438" i="2"/>
  <c r="L437" i="2"/>
  <c r="F437" i="2"/>
  <c r="D437" i="2"/>
  <c r="C437" i="2"/>
  <c r="L436" i="2"/>
  <c r="F436" i="2"/>
  <c r="D436" i="2"/>
  <c r="C436" i="2"/>
  <c r="L435" i="2"/>
  <c r="F435" i="2"/>
  <c r="D435" i="2"/>
  <c r="C435" i="2"/>
  <c r="L434" i="2"/>
  <c r="F434" i="2"/>
  <c r="D434" i="2"/>
  <c r="C434" i="2"/>
  <c r="L433" i="2"/>
  <c r="F433" i="2"/>
  <c r="D433" i="2"/>
  <c r="C433" i="2"/>
  <c r="L432" i="2"/>
  <c r="F432" i="2"/>
  <c r="D432" i="2"/>
  <c r="C432" i="2"/>
  <c r="L431" i="2"/>
  <c r="F431" i="2"/>
  <c r="D431" i="2"/>
  <c r="C431" i="2"/>
  <c r="L430" i="2"/>
  <c r="F430" i="2"/>
  <c r="D430" i="2"/>
  <c r="C430" i="2"/>
  <c r="L429" i="2"/>
  <c r="F429" i="2"/>
  <c r="D429" i="2"/>
  <c r="C429" i="2"/>
  <c r="L428" i="2"/>
  <c r="F428" i="2"/>
  <c r="D428" i="2"/>
  <c r="C428" i="2"/>
  <c r="L427" i="2"/>
  <c r="F427" i="2"/>
  <c r="D427" i="2"/>
  <c r="C427" i="2"/>
  <c r="L426" i="2"/>
  <c r="F426" i="2"/>
  <c r="D426" i="2"/>
  <c r="C426" i="2"/>
  <c r="L425" i="2"/>
  <c r="F425" i="2"/>
  <c r="D425" i="2"/>
  <c r="C425" i="2"/>
  <c r="L424" i="2"/>
  <c r="F424" i="2"/>
  <c r="D424" i="2"/>
  <c r="C424" i="2"/>
  <c r="L423" i="2"/>
  <c r="F423" i="2"/>
  <c r="D423" i="2"/>
  <c r="C423" i="2"/>
  <c r="L422" i="2"/>
  <c r="F422" i="2"/>
  <c r="D422" i="2"/>
  <c r="C422" i="2"/>
  <c r="L421" i="2"/>
  <c r="F421" i="2"/>
  <c r="D421" i="2"/>
  <c r="C421" i="2"/>
  <c r="L420" i="2"/>
  <c r="F420" i="2"/>
  <c r="D420" i="2"/>
  <c r="C420" i="2"/>
  <c r="L419" i="2"/>
  <c r="F419" i="2"/>
  <c r="D419" i="2"/>
  <c r="C419" i="2"/>
  <c r="L418" i="2"/>
  <c r="F418" i="2"/>
  <c r="D418" i="2"/>
  <c r="C418" i="2"/>
  <c r="L417" i="2"/>
  <c r="F417" i="2"/>
  <c r="D417" i="2"/>
  <c r="C417" i="2"/>
  <c r="L416" i="2"/>
  <c r="F416" i="2"/>
  <c r="D416" i="2"/>
  <c r="C416" i="2"/>
  <c r="L415" i="2"/>
  <c r="F415" i="2"/>
  <c r="D415" i="2"/>
  <c r="C415" i="2"/>
  <c r="L414" i="2"/>
  <c r="F414" i="2"/>
  <c r="D414" i="2"/>
  <c r="C414" i="2"/>
  <c r="L413" i="2"/>
  <c r="F413" i="2"/>
  <c r="D413" i="2"/>
  <c r="C413" i="2"/>
  <c r="L412" i="2"/>
  <c r="F412" i="2"/>
  <c r="D412" i="2"/>
  <c r="C412" i="2"/>
  <c r="L411" i="2"/>
  <c r="F411" i="2"/>
  <c r="D411" i="2"/>
  <c r="C411" i="2"/>
  <c r="L410" i="2"/>
  <c r="F410" i="2"/>
  <c r="D410" i="2"/>
  <c r="C410" i="2"/>
  <c r="L409" i="2"/>
  <c r="F409" i="2"/>
  <c r="D409" i="2"/>
  <c r="C409" i="2"/>
  <c r="L408" i="2"/>
  <c r="F408" i="2"/>
  <c r="D408" i="2"/>
  <c r="C408" i="2"/>
  <c r="L407" i="2"/>
  <c r="F407" i="2"/>
  <c r="D407" i="2"/>
  <c r="C407" i="2"/>
  <c r="L406" i="2"/>
  <c r="F406" i="2"/>
  <c r="D406" i="2"/>
  <c r="C406" i="2"/>
  <c r="L405" i="2"/>
  <c r="F405" i="2"/>
  <c r="D405" i="2"/>
  <c r="C405" i="2"/>
  <c r="L404" i="2"/>
  <c r="F404" i="2"/>
  <c r="D404" i="2"/>
  <c r="C404" i="2"/>
  <c r="L403" i="2"/>
  <c r="F403" i="2"/>
  <c r="D403" i="2"/>
  <c r="C403" i="2"/>
  <c r="L402" i="2"/>
  <c r="F402" i="2"/>
  <c r="D402" i="2"/>
  <c r="C402" i="2"/>
  <c r="L401" i="2"/>
  <c r="F401" i="2"/>
  <c r="D401" i="2"/>
  <c r="C401" i="2"/>
  <c r="L400" i="2"/>
  <c r="F400" i="2"/>
  <c r="D400" i="2"/>
  <c r="C400" i="2"/>
  <c r="L399" i="2"/>
  <c r="F399" i="2"/>
  <c r="D399" i="2"/>
  <c r="C399" i="2"/>
  <c r="L398" i="2"/>
  <c r="F398" i="2"/>
  <c r="D398" i="2"/>
  <c r="C398" i="2"/>
  <c r="L397" i="2"/>
  <c r="F397" i="2"/>
  <c r="D397" i="2"/>
  <c r="C397" i="2"/>
  <c r="L396" i="2"/>
  <c r="F396" i="2"/>
  <c r="D396" i="2"/>
  <c r="C396" i="2"/>
  <c r="L395" i="2"/>
  <c r="F395" i="2"/>
  <c r="D395" i="2"/>
  <c r="C395" i="2"/>
  <c r="L394" i="2"/>
  <c r="F394" i="2"/>
  <c r="D394" i="2"/>
  <c r="C394" i="2"/>
  <c r="L393" i="2"/>
  <c r="F393" i="2"/>
  <c r="D393" i="2"/>
  <c r="C393" i="2"/>
  <c r="L392" i="2"/>
  <c r="F392" i="2"/>
  <c r="D392" i="2"/>
  <c r="C392" i="2"/>
  <c r="L391" i="2"/>
  <c r="F391" i="2"/>
  <c r="D391" i="2"/>
  <c r="C391" i="2"/>
  <c r="L390" i="2"/>
  <c r="F390" i="2"/>
  <c r="D390" i="2"/>
  <c r="C390" i="2"/>
  <c r="L389" i="2"/>
  <c r="F389" i="2"/>
  <c r="D389" i="2"/>
  <c r="C389" i="2"/>
  <c r="L388" i="2"/>
  <c r="F388" i="2"/>
  <c r="D388" i="2"/>
  <c r="C388" i="2"/>
  <c r="L387" i="2"/>
  <c r="F387" i="2"/>
  <c r="D387" i="2"/>
  <c r="C387" i="2"/>
  <c r="L386" i="2"/>
  <c r="F386" i="2"/>
  <c r="D386" i="2"/>
  <c r="C386" i="2"/>
  <c r="L385" i="2"/>
  <c r="F385" i="2"/>
  <c r="D385" i="2"/>
  <c r="C385" i="2"/>
  <c r="L384" i="2"/>
  <c r="F384" i="2"/>
  <c r="D384" i="2"/>
  <c r="C384" i="2"/>
  <c r="L383" i="2"/>
  <c r="F383" i="2"/>
  <c r="D383" i="2"/>
  <c r="C383" i="2"/>
  <c r="L382" i="2"/>
  <c r="F382" i="2"/>
  <c r="D382" i="2"/>
  <c r="C382" i="2"/>
  <c r="L381" i="2"/>
  <c r="F381" i="2"/>
  <c r="D381" i="2"/>
  <c r="C381" i="2"/>
  <c r="L380" i="2"/>
  <c r="F380" i="2"/>
  <c r="D380" i="2"/>
  <c r="C380" i="2"/>
  <c r="L379" i="2"/>
  <c r="F379" i="2"/>
  <c r="D379" i="2"/>
  <c r="C379" i="2"/>
  <c r="L378" i="2"/>
  <c r="F378" i="2"/>
  <c r="D378" i="2"/>
  <c r="C378" i="2"/>
  <c r="L377" i="2"/>
  <c r="F377" i="2"/>
  <c r="D377" i="2"/>
  <c r="C377" i="2"/>
  <c r="L376" i="2"/>
  <c r="F376" i="2"/>
  <c r="D376" i="2"/>
  <c r="C376" i="2"/>
  <c r="L375" i="2"/>
  <c r="F375" i="2"/>
  <c r="D375" i="2"/>
  <c r="C375" i="2"/>
  <c r="L374" i="2"/>
  <c r="F374" i="2"/>
  <c r="D374" i="2"/>
  <c r="C374" i="2"/>
  <c r="L373" i="2"/>
  <c r="F373" i="2"/>
  <c r="D373" i="2"/>
  <c r="C373" i="2"/>
  <c r="L372" i="2"/>
  <c r="F372" i="2"/>
  <c r="D372" i="2"/>
  <c r="C372" i="2"/>
  <c r="L371" i="2"/>
  <c r="F371" i="2"/>
  <c r="D371" i="2"/>
  <c r="C371" i="2"/>
  <c r="L370" i="2"/>
  <c r="F370" i="2"/>
  <c r="D370" i="2"/>
  <c r="C370" i="2"/>
  <c r="L369" i="2"/>
  <c r="F369" i="2"/>
  <c r="D369" i="2"/>
  <c r="C369" i="2"/>
  <c r="L368" i="2"/>
  <c r="F368" i="2"/>
  <c r="D368" i="2"/>
  <c r="C368" i="2"/>
  <c r="L367" i="2"/>
  <c r="F367" i="2"/>
  <c r="D367" i="2"/>
  <c r="C367" i="2"/>
  <c r="L366" i="2"/>
  <c r="F366" i="2"/>
  <c r="D366" i="2"/>
  <c r="C366" i="2"/>
  <c r="L365" i="2"/>
  <c r="F365" i="2"/>
  <c r="D365" i="2"/>
  <c r="C365" i="2"/>
  <c r="L364" i="2"/>
  <c r="F364" i="2"/>
  <c r="D364" i="2"/>
  <c r="C364" i="2"/>
  <c r="L363" i="2"/>
  <c r="F363" i="2"/>
  <c r="D363" i="2"/>
  <c r="C363" i="2"/>
  <c r="L362" i="2"/>
  <c r="F362" i="2"/>
  <c r="D362" i="2"/>
  <c r="C362" i="2"/>
  <c r="L361" i="2"/>
  <c r="F361" i="2"/>
  <c r="D361" i="2"/>
  <c r="C361" i="2"/>
  <c r="L360" i="2"/>
  <c r="F360" i="2"/>
  <c r="D360" i="2"/>
  <c r="C360" i="2"/>
  <c r="L359" i="2"/>
  <c r="F359" i="2"/>
  <c r="D359" i="2"/>
  <c r="C359" i="2"/>
  <c r="L358" i="2"/>
  <c r="F358" i="2"/>
  <c r="D358" i="2"/>
  <c r="C358" i="2"/>
  <c r="L357" i="2"/>
  <c r="F357" i="2"/>
  <c r="D357" i="2"/>
  <c r="C357" i="2"/>
  <c r="L356" i="2"/>
  <c r="F356" i="2"/>
  <c r="D356" i="2"/>
  <c r="C356" i="2"/>
  <c r="L355" i="2"/>
  <c r="F355" i="2"/>
  <c r="D355" i="2"/>
  <c r="C355" i="2"/>
  <c r="L354" i="2"/>
  <c r="F354" i="2"/>
  <c r="D354" i="2"/>
  <c r="C354" i="2"/>
  <c r="L353" i="2"/>
  <c r="F353" i="2"/>
  <c r="D353" i="2"/>
  <c r="C353" i="2"/>
  <c r="L352" i="2"/>
  <c r="F352" i="2"/>
  <c r="D352" i="2"/>
  <c r="C352" i="2"/>
  <c r="L351" i="2"/>
  <c r="F351" i="2"/>
  <c r="D351" i="2"/>
  <c r="C351" i="2"/>
  <c r="L350" i="2"/>
  <c r="F350" i="2"/>
  <c r="D350" i="2"/>
  <c r="C350" i="2"/>
  <c r="L349" i="2"/>
  <c r="F349" i="2"/>
  <c r="D349" i="2"/>
  <c r="C349" i="2"/>
  <c r="L348" i="2"/>
  <c r="F348" i="2"/>
  <c r="D348" i="2"/>
  <c r="C348" i="2"/>
  <c r="L347" i="2"/>
  <c r="F347" i="2"/>
  <c r="D347" i="2"/>
  <c r="C347" i="2"/>
  <c r="L346" i="2"/>
  <c r="F346" i="2"/>
  <c r="D346" i="2"/>
  <c r="C346" i="2"/>
  <c r="L345" i="2"/>
  <c r="F345" i="2"/>
  <c r="D345" i="2"/>
  <c r="C345" i="2"/>
  <c r="L344" i="2"/>
  <c r="F344" i="2"/>
  <c r="D344" i="2"/>
  <c r="C344" i="2"/>
  <c r="L343" i="2"/>
  <c r="F343" i="2"/>
  <c r="D343" i="2"/>
  <c r="C343" i="2"/>
  <c r="L342" i="2"/>
  <c r="F342" i="2"/>
  <c r="D342" i="2"/>
  <c r="C342" i="2"/>
  <c r="L341" i="2"/>
  <c r="F341" i="2"/>
  <c r="D341" i="2"/>
  <c r="C341" i="2"/>
  <c r="L340" i="2"/>
  <c r="F340" i="2"/>
  <c r="D340" i="2"/>
  <c r="C340" i="2"/>
  <c r="L339" i="2"/>
  <c r="F339" i="2"/>
  <c r="D339" i="2"/>
  <c r="C339" i="2"/>
  <c r="L338" i="2"/>
  <c r="F338" i="2"/>
  <c r="D338" i="2"/>
  <c r="C338" i="2"/>
  <c r="L337" i="2"/>
  <c r="F337" i="2"/>
  <c r="D337" i="2"/>
  <c r="C337" i="2"/>
  <c r="L336" i="2"/>
  <c r="F336" i="2"/>
  <c r="D336" i="2"/>
  <c r="C336" i="2"/>
  <c r="L335" i="2"/>
  <c r="F335" i="2"/>
  <c r="D335" i="2"/>
  <c r="C335" i="2"/>
  <c r="L334" i="2"/>
  <c r="F334" i="2"/>
  <c r="D334" i="2"/>
  <c r="C334" i="2"/>
  <c r="L333" i="2"/>
  <c r="F333" i="2"/>
  <c r="D333" i="2"/>
  <c r="C333" i="2"/>
  <c r="L332" i="2"/>
  <c r="F332" i="2"/>
  <c r="D332" i="2"/>
  <c r="C332" i="2"/>
  <c r="L331" i="2"/>
  <c r="F331" i="2"/>
  <c r="D331" i="2"/>
  <c r="C331" i="2"/>
  <c r="L330" i="2"/>
  <c r="F330" i="2"/>
  <c r="D330" i="2"/>
  <c r="C330" i="2"/>
  <c r="L329" i="2"/>
  <c r="F329" i="2"/>
  <c r="D329" i="2"/>
  <c r="C329" i="2"/>
  <c r="L328" i="2"/>
  <c r="F328" i="2"/>
  <c r="D328" i="2"/>
  <c r="C328" i="2"/>
  <c r="L327" i="2"/>
  <c r="F327" i="2"/>
  <c r="D327" i="2"/>
  <c r="C327" i="2"/>
  <c r="L326" i="2"/>
  <c r="F326" i="2"/>
  <c r="D326" i="2"/>
  <c r="C326" i="2"/>
  <c r="L325" i="2"/>
  <c r="F325" i="2"/>
  <c r="D325" i="2"/>
  <c r="C325" i="2"/>
  <c r="L324" i="2"/>
  <c r="F324" i="2"/>
  <c r="D324" i="2"/>
  <c r="C324" i="2"/>
  <c r="L323" i="2"/>
  <c r="F323" i="2"/>
  <c r="D323" i="2"/>
  <c r="C323" i="2"/>
  <c r="L322" i="2"/>
  <c r="F322" i="2"/>
  <c r="D322" i="2"/>
  <c r="C322" i="2"/>
  <c r="L321" i="2"/>
  <c r="F321" i="2"/>
  <c r="D321" i="2"/>
  <c r="C321" i="2"/>
  <c r="L320" i="2"/>
  <c r="F320" i="2"/>
  <c r="D320" i="2"/>
  <c r="C320" i="2"/>
  <c r="L319" i="2"/>
  <c r="F319" i="2"/>
  <c r="D319" i="2"/>
  <c r="C319" i="2"/>
  <c r="L318" i="2"/>
  <c r="F318" i="2"/>
  <c r="D318" i="2"/>
  <c r="C318" i="2"/>
  <c r="L317" i="2"/>
  <c r="F317" i="2"/>
  <c r="D317" i="2"/>
  <c r="C317" i="2"/>
  <c r="L316" i="2"/>
  <c r="F316" i="2"/>
  <c r="D316" i="2"/>
  <c r="C316" i="2"/>
  <c r="L315" i="2"/>
  <c r="F315" i="2"/>
  <c r="D315" i="2"/>
  <c r="C315" i="2"/>
  <c r="L314" i="2"/>
  <c r="F314" i="2"/>
  <c r="D314" i="2"/>
  <c r="C314" i="2"/>
  <c r="L313" i="2"/>
  <c r="F313" i="2"/>
  <c r="D313" i="2"/>
  <c r="C313" i="2"/>
  <c r="L312" i="2"/>
  <c r="F312" i="2"/>
  <c r="D312" i="2"/>
  <c r="C312" i="2"/>
  <c r="L311" i="2"/>
  <c r="F311" i="2"/>
  <c r="D311" i="2"/>
  <c r="C311" i="2"/>
  <c r="L310" i="2"/>
  <c r="F310" i="2"/>
  <c r="D310" i="2"/>
  <c r="C310" i="2"/>
  <c r="L309" i="2"/>
  <c r="F309" i="2"/>
  <c r="D309" i="2"/>
  <c r="C309" i="2"/>
  <c r="L308" i="2"/>
  <c r="F308" i="2"/>
  <c r="D308" i="2"/>
  <c r="C308" i="2"/>
  <c r="L307" i="2"/>
  <c r="F307" i="2"/>
  <c r="D307" i="2"/>
  <c r="C307" i="2"/>
  <c r="L306" i="2"/>
  <c r="F306" i="2"/>
  <c r="D306" i="2"/>
  <c r="C306" i="2"/>
  <c r="L305" i="2"/>
  <c r="F305" i="2"/>
  <c r="D305" i="2"/>
  <c r="C305" i="2"/>
  <c r="L304" i="2"/>
  <c r="F304" i="2"/>
  <c r="D304" i="2"/>
  <c r="C304" i="2"/>
  <c r="L303" i="2"/>
  <c r="F303" i="2"/>
  <c r="D303" i="2"/>
  <c r="C303" i="2"/>
  <c r="L302" i="2"/>
  <c r="F302" i="2"/>
  <c r="D302" i="2"/>
  <c r="C302" i="2"/>
  <c r="L301" i="2"/>
  <c r="F301" i="2"/>
  <c r="D301" i="2"/>
  <c r="C301" i="2"/>
  <c r="L300" i="2"/>
  <c r="F300" i="2"/>
  <c r="D300" i="2"/>
  <c r="C300" i="2"/>
  <c r="L299" i="2"/>
  <c r="F299" i="2"/>
  <c r="D299" i="2"/>
  <c r="C299" i="2"/>
  <c r="L298" i="2"/>
  <c r="F298" i="2"/>
  <c r="D298" i="2"/>
  <c r="C298" i="2"/>
  <c r="L297" i="2"/>
  <c r="F297" i="2"/>
  <c r="D297" i="2"/>
  <c r="C297" i="2"/>
  <c r="L296" i="2"/>
  <c r="F296" i="2"/>
  <c r="D296" i="2"/>
  <c r="C296" i="2"/>
  <c r="L295" i="2"/>
  <c r="F295" i="2"/>
  <c r="D295" i="2"/>
  <c r="C295" i="2"/>
  <c r="L294" i="2"/>
  <c r="F294" i="2"/>
  <c r="D294" i="2"/>
  <c r="C294" i="2"/>
  <c r="L293" i="2"/>
  <c r="F293" i="2"/>
  <c r="D293" i="2"/>
  <c r="C293" i="2"/>
  <c r="L292" i="2"/>
  <c r="F292" i="2"/>
  <c r="D292" i="2"/>
  <c r="C292" i="2"/>
  <c r="L291" i="2"/>
  <c r="F291" i="2"/>
  <c r="D291" i="2"/>
  <c r="C291" i="2"/>
  <c r="L290" i="2"/>
  <c r="F290" i="2"/>
  <c r="D290" i="2"/>
  <c r="C290" i="2"/>
  <c r="L289" i="2"/>
  <c r="F289" i="2"/>
  <c r="D289" i="2"/>
  <c r="C289" i="2"/>
  <c r="L288" i="2"/>
  <c r="F288" i="2"/>
  <c r="D288" i="2"/>
  <c r="C288" i="2"/>
  <c r="L287" i="2"/>
  <c r="F287" i="2"/>
  <c r="D287" i="2"/>
  <c r="C287" i="2"/>
  <c r="L286" i="2"/>
  <c r="F286" i="2"/>
  <c r="D286" i="2"/>
  <c r="C286" i="2"/>
  <c r="L285" i="2"/>
  <c r="F285" i="2"/>
  <c r="D285" i="2"/>
  <c r="C285" i="2"/>
  <c r="L284" i="2"/>
  <c r="F284" i="2"/>
  <c r="D284" i="2"/>
  <c r="C284" i="2"/>
  <c r="L283" i="2"/>
  <c r="F283" i="2"/>
  <c r="D283" i="2"/>
  <c r="C283" i="2"/>
  <c r="L282" i="2"/>
  <c r="F282" i="2"/>
  <c r="D282" i="2"/>
  <c r="C282" i="2"/>
  <c r="L281" i="2"/>
  <c r="F281" i="2"/>
  <c r="D281" i="2"/>
  <c r="C281" i="2"/>
  <c r="L280" i="2"/>
  <c r="F280" i="2"/>
  <c r="D280" i="2"/>
  <c r="C280" i="2"/>
  <c r="L279" i="2"/>
  <c r="F279" i="2"/>
  <c r="D279" i="2"/>
  <c r="C279" i="2"/>
  <c r="L278" i="2"/>
  <c r="F278" i="2"/>
  <c r="D278" i="2"/>
  <c r="C278" i="2"/>
  <c r="L277" i="2"/>
  <c r="F277" i="2"/>
  <c r="D277" i="2"/>
  <c r="C277" i="2"/>
  <c r="L276" i="2"/>
  <c r="F276" i="2"/>
  <c r="D276" i="2"/>
  <c r="C276" i="2"/>
  <c r="L275" i="2"/>
  <c r="F275" i="2"/>
  <c r="D275" i="2"/>
  <c r="C275" i="2"/>
  <c r="L274" i="2"/>
  <c r="F274" i="2"/>
  <c r="D274" i="2"/>
  <c r="C274" i="2"/>
  <c r="L273" i="2"/>
  <c r="F273" i="2"/>
  <c r="D273" i="2"/>
  <c r="C273" i="2"/>
  <c r="L272" i="2"/>
  <c r="F272" i="2"/>
  <c r="D272" i="2"/>
  <c r="C272" i="2"/>
  <c r="L271" i="2"/>
  <c r="F271" i="2"/>
  <c r="D271" i="2"/>
  <c r="C271" i="2"/>
  <c r="L270" i="2"/>
  <c r="F270" i="2"/>
  <c r="D270" i="2"/>
  <c r="C270" i="2"/>
  <c r="L269" i="2"/>
  <c r="F269" i="2"/>
  <c r="D269" i="2"/>
  <c r="C269" i="2"/>
  <c r="L268" i="2"/>
  <c r="F268" i="2"/>
  <c r="D268" i="2"/>
  <c r="C268" i="2"/>
  <c r="L267" i="2"/>
  <c r="F267" i="2"/>
  <c r="D267" i="2"/>
  <c r="C267" i="2"/>
  <c r="L266" i="2"/>
  <c r="F266" i="2"/>
  <c r="D266" i="2"/>
  <c r="C266" i="2"/>
  <c r="L265" i="2"/>
  <c r="F265" i="2"/>
  <c r="D265" i="2"/>
  <c r="C265" i="2"/>
  <c r="L264" i="2"/>
  <c r="F264" i="2"/>
  <c r="D264" i="2"/>
  <c r="C264" i="2"/>
  <c r="L263" i="2"/>
  <c r="F263" i="2"/>
  <c r="D263" i="2"/>
  <c r="C263" i="2"/>
  <c r="L262" i="2"/>
  <c r="F262" i="2"/>
  <c r="D262" i="2"/>
  <c r="C262" i="2"/>
  <c r="L261" i="2"/>
  <c r="F261" i="2"/>
  <c r="D261" i="2"/>
  <c r="C261" i="2"/>
  <c r="L260" i="2"/>
  <c r="F260" i="2"/>
  <c r="D260" i="2"/>
  <c r="C260" i="2"/>
  <c r="L259" i="2"/>
  <c r="F259" i="2"/>
  <c r="D259" i="2"/>
  <c r="C259" i="2"/>
  <c r="L258" i="2"/>
  <c r="F258" i="2"/>
  <c r="D258" i="2"/>
  <c r="C258" i="2"/>
  <c r="L257" i="2"/>
  <c r="F257" i="2"/>
  <c r="D257" i="2"/>
  <c r="C257" i="2"/>
  <c r="L256" i="2"/>
  <c r="F256" i="2"/>
  <c r="D256" i="2"/>
  <c r="C256" i="2"/>
  <c r="L255" i="2"/>
  <c r="F255" i="2"/>
  <c r="D255" i="2"/>
  <c r="C255" i="2"/>
  <c r="L254" i="2"/>
  <c r="F254" i="2"/>
  <c r="D254" i="2"/>
  <c r="C254" i="2"/>
  <c r="L253" i="2"/>
  <c r="F253" i="2"/>
  <c r="D253" i="2"/>
  <c r="C253" i="2"/>
  <c r="L252" i="2"/>
  <c r="F252" i="2"/>
  <c r="D252" i="2"/>
  <c r="C252" i="2"/>
  <c r="L251" i="2"/>
  <c r="F251" i="2"/>
  <c r="D251" i="2"/>
  <c r="C251" i="2"/>
  <c r="L250" i="2"/>
  <c r="F250" i="2"/>
  <c r="D250" i="2"/>
  <c r="C250" i="2"/>
  <c r="L249" i="2"/>
  <c r="F249" i="2"/>
  <c r="D249" i="2"/>
  <c r="C249" i="2"/>
  <c r="L248" i="2"/>
  <c r="F248" i="2"/>
  <c r="D248" i="2"/>
  <c r="C248" i="2"/>
  <c r="L247" i="2"/>
  <c r="F247" i="2"/>
  <c r="D247" i="2"/>
  <c r="C247" i="2"/>
  <c r="L246" i="2"/>
  <c r="F246" i="2"/>
  <c r="D246" i="2"/>
  <c r="C246" i="2"/>
  <c r="L245" i="2"/>
  <c r="F245" i="2"/>
  <c r="D245" i="2"/>
  <c r="C245" i="2"/>
  <c r="L244" i="2"/>
  <c r="F244" i="2"/>
  <c r="D244" i="2"/>
  <c r="C244" i="2"/>
  <c r="L243" i="2"/>
  <c r="F243" i="2"/>
  <c r="D243" i="2"/>
  <c r="C243" i="2"/>
  <c r="L242" i="2"/>
  <c r="F242" i="2"/>
  <c r="D242" i="2"/>
  <c r="C242" i="2"/>
  <c r="L241" i="2"/>
  <c r="F241" i="2"/>
  <c r="D241" i="2"/>
  <c r="C241" i="2"/>
  <c r="L240" i="2"/>
  <c r="F240" i="2"/>
  <c r="D240" i="2"/>
  <c r="C240" i="2"/>
  <c r="L239" i="2"/>
  <c r="F239" i="2"/>
  <c r="D239" i="2"/>
  <c r="C239" i="2"/>
  <c r="L238" i="2"/>
  <c r="F238" i="2"/>
  <c r="D238" i="2"/>
  <c r="C238" i="2"/>
  <c r="L237" i="2"/>
  <c r="F237" i="2"/>
  <c r="D237" i="2"/>
  <c r="C237" i="2"/>
  <c r="L236" i="2"/>
  <c r="F236" i="2"/>
  <c r="D236" i="2"/>
  <c r="C236" i="2"/>
  <c r="L235" i="2"/>
  <c r="F235" i="2"/>
  <c r="D235" i="2"/>
  <c r="C235" i="2"/>
  <c r="L234" i="2"/>
  <c r="F234" i="2"/>
  <c r="D234" i="2"/>
  <c r="C234" i="2"/>
  <c r="L233" i="2"/>
  <c r="F233" i="2"/>
  <c r="D233" i="2"/>
  <c r="C233" i="2"/>
  <c r="L232" i="2"/>
  <c r="F232" i="2"/>
  <c r="D232" i="2"/>
  <c r="C232" i="2"/>
  <c r="L231" i="2"/>
  <c r="F231" i="2"/>
  <c r="D231" i="2"/>
  <c r="C231" i="2"/>
  <c r="L230" i="2"/>
  <c r="F230" i="2"/>
  <c r="D230" i="2"/>
  <c r="C230" i="2"/>
  <c r="L229" i="2"/>
  <c r="F229" i="2"/>
  <c r="D229" i="2"/>
  <c r="C229" i="2"/>
  <c r="L228" i="2"/>
  <c r="F228" i="2"/>
  <c r="D228" i="2"/>
  <c r="C228" i="2"/>
  <c r="L227" i="2"/>
  <c r="F227" i="2"/>
  <c r="D227" i="2"/>
  <c r="C227" i="2"/>
  <c r="L226" i="2"/>
  <c r="F226" i="2"/>
  <c r="D226" i="2"/>
  <c r="C226" i="2"/>
  <c r="L225" i="2"/>
  <c r="F225" i="2"/>
  <c r="D225" i="2"/>
  <c r="C225" i="2"/>
  <c r="L224" i="2"/>
  <c r="F224" i="2"/>
  <c r="D224" i="2"/>
  <c r="C224" i="2"/>
  <c r="L223" i="2"/>
  <c r="F223" i="2"/>
  <c r="D223" i="2"/>
  <c r="C223" i="2"/>
  <c r="L222" i="2"/>
  <c r="F222" i="2"/>
  <c r="D222" i="2"/>
  <c r="C222" i="2"/>
  <c r="L221" i="2"/>
  <c r="F221" i="2"/>
  <c r="D221" i="2"/>
  <c r="C221" i="2"/>
  <c r="L220" i="2"/>
  <c r="F220" i="2"/>
  <c r="D220" i="2"/>
  <c r="C220" i="2"/>
  <c r="L219" i="2"/>
  <c r="F219" i="2"/>
  <c r="D219" i="2"/>
  <c r="C219" i="2"/>
  <c r="L218" i="2"/>
  <c r="F218" i="2"/>
  <c r="D218" i="2"/>
  <c r="C218" i="2"/>
  <c r="L217" i="2"/>
  <c r="F217" i="2"/>
  <c r="D217" i="2"/>
  <c r="C217" i="2"/>
  <c r="L216" i="2"/>
  <c r="F216" i="2"/>
  <c r="D216" i="2"/>
  <c r="C216" i="2"/>
  <c r="L215" i="2"/>
  <c r="F215" i="2"/>
  <c r="D215" i="2"/>
  <c r="C215" i="2"/>
  <c r="L214" i="2"/>
  <c r="F214" i="2"/>
  <c r="D214" i="2"/>
  <c r="C214" i="2"/>
  <c r="L213" i="2"/>
  <c r="F213" i="2"/>
  <c r="D213" i="2"/>
  <c r="C213" i="2"/>
  <c r="L212" i="2"/>
  <c r="F212" i="2"/>
  <c r="D212" i="2"/>
  <c r="C212" i="2"/>
  <c r="L211" i="2"/>
  <c r="F211" i="2"/>
  <c r="D211" i="2"/>
  <c r="C211" i="2"/>
  <c r="L210" i="2"/>
  <c r="F210" i="2"/>
  <c r="D210" i="2"/>
  <c r="C210" i="2"/>
  <c r="L209" i="2"/>
  <c r="F209" i="2"/>
  <c r="D209" i="2"/>
  <c r="C209" i="2"/>
  <c r="L208" i="2"/>
  <c r="F208" i="2"/>
  <c r="D208" i="2"/>
  <c r="C208" i="2"/>
  <c r="L207" i="2"/>
  <c r="F207" i="2"/>
  <c r="D207" i="2"/>
  <c r="C207" i="2"/>
  <c r="L206" i="2"/>
  <c r="F206" i="2"/>
  <c r="D206" i="2"/>
  <c r="C206" i="2"/>
  <c r="L205" i="2"/>
  <c r="F205" i="2"/>
  <c r="D205" i="2"/>
  <c r="C205" i="2"/>
  <c r="L204" i="2"/>
  <c r="F204" i="2"/>
  <c r="D204" i="2"/>
  <c r="C204" i="2"/>
  <c r="L203" i="2"/>
  <c r="F203" i="2"/>
  <c r="D203" i="2"/>
  <c r="C203" i="2"/>
  <c r="L202" i="2"/>
  <c r="F202" i="2"/>
  <c r="D202" i="2"/>
  <c r="C202" i="2"/>
  <c r="L201" i="2"/>
  <c r="F201" i="2"/>
  <c r="D201" i="2"/>
  <c r="C201" i="2"/>
  <c r="L200" i="2"/>
  <c r="F200" i="2"/>
  <c r="D200" i="2"/>
  <c r="C200" i="2"/>
  <c r="L199" i="2"/>
  <c r="F199" i="2"/>
  <c r="D199" i="2"/>
  <c r="C199" i="2"/>
  <c r="L198" i="2"/>
  <c r="F198" i="2"/>
  <c r="D198" i="2"/>
  <c r="C198" i="2"/>
  <c r="L197" i="2"/>
  <c r="F197" i="2"/>
  <c r="D197" i="2"/>
  <c r="C197" i="2"/>
  <c r="L196" i="2"/>
  <c r="F196" i="2"/>
  <c r="D196" i="2"/>
  <c r="C196" i="2"/>
  <c r="L195" i="2"/>
  <c r="F195" i="2"/>
  <c r="D195" i="2"/>
  <c r="C195" i="2"/>
  <c r="L194" i="2"/>
  <c r="F194" i="2"/>
  <c r="D194" i="2"/>
  <c r="C194" i="2"/>
  <c r="L193" i="2"/>
  <c r="F193" i="2"/>
  <c r="D193" i="2"/>
  <c r="C193" i="2"/>
  <c r="L192" i="2"/>
  <c r="F192" i="2"/>
  <c r="D192" i="2"/>
  <c r="C192" i="2"/>
  <c r="L191" i="2"/>
  <c r="F191" i="2"/>
  <c r="D191" i="2"/>
  <c r="C191" i="2"/>
  <c r="L190" i="2"/>
  <c r="F190" i="2"/>
  <c r="D190" i="2"/>
  <c r="C190" i="2"/>
  <c r="L189" i="2"/>
  <c r="F189" i="2"/>
  <c r="D189" i="2"/>
  <c r="C189" i="2"/>
  <c r="L188" i="2"/>
  <c r="F188" i="2"/>
  <c r="D188" i="2"/>
  <c r="C188" i="2"/>
  <c r="L187" i="2"/>
  <c r="F187" i="2"/>
  <c r="D187" i="2"/>
  <c r="C187" i="2"/>
  <c r="L186" i="2"/>
  <c r="F186" i="2"/>
  <c r="D186" i="2"/>
  <c r="C186" i="2"/>
  <c r="L185" i="2"/>
  <c r="F185" i="2"/>
  <c r="D185" i="2"/>
  <c r="C185" i="2"/>
  <c r="L184" i="2"/>
  <c r="F184" i="2"/>
  <c r="D184" i="2"/>
  <c r="C184" i="2"/>
  <c r="L183" i="2"/>
  <c r="F183" i="2"/>
  <c r="D183" i="2"/>
  <c r="C183" i="2"/>
  <c r="L182" i="2"/>
  <c r="F182" i="2"/>
  <c r="D182" i="2"/>
  <c r="C182" i="2"/>
  <c r="L181" i="2"/>
  <c r="F181" i="2"/>
  <c r="D181" i="2"/>
  <c r="C181" i="2"/>
  <c r="L180" i="2"/>
  <c r="F180" i="2"/>
  <c r="D180" i="2"/>
  <c r="C180" i="2"/>
  <c r="L179" i="2"/>
  <c r="F179" i="2"/>
  <c r="D179" i="2"/>
  <c r="C179" i="2"/>
  <c r="L178" i="2"/>
  <c r="F178" i="2"/>
  <c r="D178" i="2"/>
  <c r="C178" i="2"/>
  <c r="L177" i="2"/>
  <c r="F177" i="2"/>
  <c r="D177" i="2"/>
  <c r="C177" i="2"/>
  <c r="L176" i="2"/>
  <c r="F176" i="2"/>
  <c r="D176" i="2"/>
  <c r="C176" i="2"/>
  <c r="L175" i="2"/>
  <c r="F175" i="2"/>
  <c r="D175" i="2"/>
  <c r="C175" i="2"/>
  <c r="L174" i="2"/>
  <c r="F174" i="2"/>
  <c r="D174" i="2"/>
  <c r="C174" i="2"/>
  <c r="L173" i="2"/>
  <c r="F173" i="2"/>
  <c r="D173" i="2"/>
  <c r="C173" i="2"/>
  <c r="L172" i="2"/>
  <c r="F172" i="2"/>
  <c r="D172" i="2"/>
  <c r="C172" i="2"/>
  <c r="L171" i="2"/>
  <c r="F171" i="2"/>
  <c r="D171" i="2"/>
  <c r="C171" i="2"/>
  <c r="L170" i="2"/>
  <c r="F170" i="2"/>
  <c r="D170" i="2"/>
  <c r="C170" i="2"/>
  <c r="L169" i="2"/>
  <c r="F169" i="2"/>
  <c r="D169" i="2"/>
  <c r="C169" i="2"/>
  <c r="L168" i="2"/>
  <c r="F168" i="2"/>
  <c r="D168" i="2"/>
  <c r="C168" i="2"/>
  <c r="L167" i="2"/>
  <c r="F167" i="2"/>
  <c r="D167" i="2"/>
  <c r="C167" i="2"/>
  <c r="L166" i="2"/>
  <c r="F166" i="2"/>
  <c r="D166" i="2"/>
  <c r="C166" i="2"/>
  <c r="L165" i="2"/>
  <c r="F165" i="2"/>
  <c r="D165" i="2"/>
  <c r="C165" i="2"/>
  <c r="L164" i="2"/>
  <c r="F164" i="2"/>
  <c r="D164" i="2"/>
  <c r="C164" i="2"/>
  <c r="L163" i="2"/>
  <c r="F163" i="2"/>
  <c r="D163" i="2"/>
  <c r="C163" i="2"/>
  <c r="L162" i="2"/>
  <c r="F162" i="2"/>
  <c r="D162" i="2"/>
  <c r="C162" i="2"/>
  <c r="L161" i="2"/>
  <c r="F161" i="2"/>
  <c r="D161" i="2"/>
  <c r="C161" i="2"/>
  <c r="L160" i="2"/>
  <c r="F160" i="2"/>
  <c r="D160" i="2"/>
  <c r="C160" i="2"/>
  <c r="L159" i="2"/>
  <c r="F159" i="2"/>
  <c r="D159" i="2"/>
  <c r="C159" i="2"/>
  <c r="L158" i="2"/>
  <c r="F158" i="2"/>
  <c r="D158" i="2"/>
  <c r="C158" i="2"/>
  <c r="L157" i="2"/>
  <c r="F157" i="2"/>
  <c r="D157" i="2"/>
  <c r="C157" i="2"/>
  <c r="L156" i="2"/>
  <c r="F156" i="2"/>
  <c r="D156" i="2"/>
  <c r="C156" i="2"/>
  <c r="L155" i="2"/>
  <c r="F155" i="2"/>
  <c r="D155" i="2"/>
  <c r="C155" i="2"/>
  <c r="L154" i="2"/>
  <c r="F154" i="2"/>
  <c r="D154" i="2"/>
  <c r="C154" i="2"/>
  <c r="L153" i="2"/>
  <c r="F153" i="2"/>
  <c r="D153" i="2"/>
  <c r="C153" i="2"/>
  <c r="L152" i="2"/>
  <c r="F152" i="2"/>
  <c r="D152" i="2"/>
  <c r="C152" i="2"/>
  <c r="L151" i="2"/>
  <c r="F151" i="2"/>
  <c r="D151" i="2"/>
  <c r="C151" i="2"/>
  <c r="L150" i="2"/>
  <c r="F150" i="2"/>
  <c r="D150" i="2"/>
  <c r="C150" i="2"/>
  <c r="L149" i="2"/>
  <c r="F149" i="2"/>
  <c r="D149" i="2"/>
  <c r="C149" i="2"/>
  <c r="L148" i="2"/>
  <c r="F148" i="2"/>
  <c r="D148" i="2"/>
  <c r="C148" i="2"/>
  <c r="L147" i="2"/>
  <c r="F147" i="2"/>
  <c r="D147" i="2"/>
  <c r="C147" i="2"/>
  <c r="L146" i="2"/>
  <c r="F146" i="2"/>
  <c r="D146" i="2"/>
  <c r="C146" i="2"/>
  <c r="L145" i="2"/>
  <c r="F145" i="2"/>
  <c r="D145" i="2"/>
  <c r="C145" i="2"/>
  <c r="L144" i="2"/>
  <c r="F144" i="2"/>
  <c r="D144" i="2"/>
  <c r="C144" i="2"/>
  <c r="L143" i="2"/>
  <c r="F143" i="2"/>
  <c r="D143" i="2"/>
  <c r="C143" i="2"/>
  <c r="L142" i="2"/>
  <c r="F142" i="2"/>
  <c r="D142" i="2"/>
  <c r="C142" i="2"/>
  <c r="L141" i="2"/>
  <c r="F141" i="2"/>
  <c r="D141" i="2"/>
  <c r="C141" i="2"/>
  <c r="L140" i="2"/>
  <c r="F140" i="2"/>
  <c r="D140" i="2"/>
  <c r="C140" i="2"/>
  <c r="L139" i="2"/>
  <c r="F139" i="2"/>
  <c r="D139" i="2"/>
  <c r="C139" i="2"/>
  <c r="L138" i="2"/>
  <c r="F138" i="2"/>
  <c r="D138" i="2"/>
  <c r="C138" i="2"/>
  <c r="L137" i="2"/>
  <c r="F137" i="2"/>
  <c r="D137" i="2"/>
  <c r="C137" i="2"/>
  <c r="L136" i="2"/>
  <c r="F136" i="2"/>
  <c r="D136" i="2"/>
  <c r="C136" i="2"/>
  <c r="L135" i="2"/>
  <c r="F135" i="2"/>
  <c r="D135" i="2"/>
  <c r="C135" i="2"/>
  <c r="L134" i="2"/>
  <c r="F134" i="2"/>
  <c r="D134" i="2"/>
  <c r="C134" i="2"/>
  <c r="L133" i="2"/>
  <c r="F133" i="2"/>
  <c r="D133" i="2"/>
  <c r="C133" i="2"/>
  <c r="L132" i="2"/>
  <c r="F132" i="2"/>
  <c r="D132" i="2"/>
  <c r="C132" i="2"/>
  <c r="L131" i="2"/>
  <c r="F131" i="2"/>
  <c r="D131" i="2"/>
  <c r="C131" i="2"/>
  <c r="L130" i="2"/>
  <c r="F130" i="2"/>
  <c r="D130" i="2"/>
  <c r="C130" i="2"/>
  <c r="L129" i="2"/>
  <c r="F129" i="2"/>
  <c r="D129" i="2"/>
  <c r="C129" i="2"/>
  <c r="L128" i="2"/>
  <c r="F128" i="2"/>
  <c r="D128" i="2"/>
  <c r="C128" i="2"/>
  <c r="L127" i="2"/>
  <c r="F127" i="2"/>
  <c r="D127" i="2"/>
  <c r="C127" i="2"/>
  <c r="L126" i="2"/>
  <c r="F126" i="2"/>
  <c r="D126" i="2"/>
  <c r="C126" i="2"/>
  <c r="L125" i="2"/>
  <c r="F125" i="2"/>
  <c r="D125" i="2"/>
  <c r="C125" i="2"/>
  <c r="L124" i="2"/>
  <c r="F124" i="2"/>
  <c r="D124" i="2"/>
  <c r="C124" i="2"/>
  <c r="L123" i="2"/>
  <c r="F123" i="2"/>
  <c r="D123" i="2"/>
  <c r="C123" i="2"/>
  <c r="L122" i="2"/>
  <c r="F122" i="2"/>
  <c r="D122" i="2"/>
  <c r="C122" i="2"/>
  <c r="L121" i="2"/>
  <c r="F121" i="2"/>
  <c r="D121" i="2"/>
  <c r="C121" i="2"/>
  <c r="L120" i="2"/>
  <c r="F120" i="2"/>
  <c r="D120" i="2"/>
  <c r="C120" i="2"/>
  <c r="L119" i="2"/>
  <c r="F119" i="2"/>
  <c r="D119" i="2"/>
  <c r="C119" i="2"/>
  <c r="L118" i="2"/>
  <c r="F118" i="2"/>
  <c r="D118" i="2"/>
  <c r="C118" i="2"/>
  <c r="L117" i="2"/>
  <c r="F117" i="2"/>
  <c r="D117" i="2"/>
  <c r="C117" i="2"/>
  <c r="L116" i="2"/>
  <c r="F116" i="2"/>
  <c r="D116" i="2"/>
  <c r="C116" i="2"/>
  <c r="L115" i="2"/>
  <c r="F115" i="2"/>
  <c r="D115" i="2"/>
  <c r="C115" i="2"/>
  <c r="L114" i="2"/>
  <c r="F114" i="2"/>
  <c r="D114" i="2"/>
  <c r="C114" i="2"/>
  <c r="L113" i="2"/>
  <c r="F113" i="2"/>
  <c r="D113" i="2"/>
  <c r="C113" i="2"/>
  <c r="L112" i="2"/>
  <c r="F112" i="2"/>
  <c r="D112" i="2"/>
  <c r="C112" i="2"/>
  <c r="L111" i="2"/>
  <c r="F111" i="2"/>
  <c r="D111" i="2"/>
  <c r="C111" i="2"/>
  <c r="L110" i="2"/>
  <c r="F110" i="2"/>
  <c r="D110" i="2"/>
  <c r="C110" i="2"/>
  <c r="L109" i="2"/>
  <c r="F109" i="2"/>
  <c r="D109" i="2"/>
  <c r="C109" i="2"/>
  <c r="L108" i="2"/>
  <c r="F108" i="2"/>
  <c r="D108" i="2"/>
  <c r="C108" i="2"/>
  <c r="L107" i="2"/>
  <c r="F107" i="2"/>
  <c r="D107" i="2"/>
  <c r="C107" i="2"/>
  <c r="L106" i="2"/>
  <c r="F106" i="2"/>
  <c r="D106" i="2"/>
  <c r="C106" i="2"/>
  <c r="L105" i="2"/>
  <c r="F105" i="2"/>
  <c r="D105" i="2"/>
  <c r="C105" i="2"/>
  <c r="L104" i="2"/>
  <c r="F104" i="2"/>
  <c r="D104" i="2"/>
  <c r="C104" i="2"/>
  <c r="L103" i="2"/>
  <c r="F103" i="2"/>
  <c r="D103" i="2"/>
  <c r="C103" i="2"/>
  <c r="L102" i="2"/>
  <c r="F102" i="2"/>
  <c r="D102" i="2"/>
  <c r="C102" i="2"/>
  <c r="L101" i="2"/>
  <c r="F101" i="2"/>
  <c r="D101" i="2"/>
  <c r="C101" i="2"/>
  <c r="L100" i="2"/>
  <c r="F100" i="2"/>
  <c r="D100" i="2"/>
  <c r="C100" i="2"/>
  <c r="L99" i="2"/>
  <c r="F99" i="2"/>
  <c r="D99" i="2"/>
  <c r="C99" i="2"/>
  <c r="L98" i="2"/>
  <c r="F98" i="2"/>
  <c r="D98" i="2"/>
  <c r="C98" i="2"/>
  <c r="L97" i="2"/>
  <c r="F97" i="2"/>
  <c r="D97" i="2"/>
  <c r="C97" i="2"/>
  <c r="L96" i="2"/>
  <c r="F96" i="2"/>
  <c r="D96" i="2"/>
  <c r="C96" i="2"/>
  <c r="L95" i="2"/>
  <c r="F95" i="2"/>
  <c r="D95" i="2"/>
  <c r="C95" i="2"/>
  <c r="L94" i="2"/>
  <c r="F94" i="2"/>
  <c r="D94" i="2"/>
  <c r="C94" i="2"/>
  <c r="L93" i="2"/>
  <c r="F93" i="2"/>
  <c r="D93" i="2"/>
  <c r="C93" i="2"/>
  <c r="L92" i="2"/>
  <c r="F92" i="2"/>
  <c r="D92" i="2"/>
  <c r="C92" i="2"/>
  <c r="L91" i="2"/>
  <c r="F91" i="2"/>
  <c r="D91" i="2"/>
  <c r="C91" i="2"/>
  <c r="L90" i="2"/>
  <c r="F90" i="2"/>
  <c r="D90" i="2"/>
  <c r="C90" i="2"/>
  <c r="L89" i="2"/>
  <c r="F89" i="2"/>
  <c r="D89" i="2"/>
  <c r="C89" i="2"/>
  <c r="L88" i="2"/>
  <c r="F88" i="2"/>
  <c r="D88" i="2"/>
  <c r="C88" i="2"/>
  <c r="L87" i="2"/>
  <c r="F87" i="2"/>
  <c r="D87" i="2"/>
  <c r="C87" i="2"/>
  <c r="L86" i="2"/>
  <c r="F86" i="2"/>
  <c r="D86" i="2"/>
  <c r="C86" i="2"/>
  <c r="L85" i="2"/>
  <c r="F85" i="2"/>
  <c r="D85" i="2"/>
  <c r="C85" i="2"/>
  <c r="L84" i="2"/>
  <c r="F84" i="2"/>
  <c r="D84" i="2"/>
  <c r="C84" i="2"/>
  <c r="L83" i="2"/>
  <c r="F83" i="2"/>
  <c r="D83" i="2"/>
  <c r="C83" i="2"/>
  <c r="L82" i="2"/>
  <c r="F82" i="2"/>
  <c r="D82" i="2"/>
  <c r="C82" i="2"/>
  <c r="L81" i="2"/>
  <c r="F81" i="2"/>
  <c r="D81" i="2"/>
  <c r="C81" i="2"/>
  <c r="L80" i="2"/>
  <c r="F80" i="2"/>
  <c r="D80" i="2"/>
  <c r="C80" i="2"/>
  <c r="L79" i="2"/>
  <c r="F79" i="2"/>
  <c r="D79" i="2"/>
  <c r="C79" i="2"/>
  <c r="L78" i="2"/>
  <c r="F78" i="2"/>
  <c r="D78" i="2"/>
  <c r="C78" i="2"/>
  <c r="L77" i="2"/>
  <c r="F77" i="2"/>
  <c r="D77" i="2"/>
  <c r="C77" i="2"/>
  <c r="L76" i="2"/>
  <c r="F76" i="2"/>
  <c r="D76" i="2"/>
  <c r="C76" i="2"/>
  <c r="L75" i="2"/>
  <c r="F75" i="2"/>
  <c r="D75" i="2"/>
  <c r="C75" i="2"/>
  <c r="L74" i="2"/>
  <c r="F74" i="2"/>
  <c r="D74" i="2"/>
  <c r="C74" i="2"/>
  <c r="L73" i="2"/>
  <c r="F73" i="2"/>
  <c r="D73" i="2"/>
  <c r="C73" i="2"/>
  <c r="L72" i="2"/>
  <c r="F72" i="2"/>
  <c r="D72" i="2"/>
  <c r="C72" i="2"/>
  <c r="L71" i="2"/>
  <c r="F71" i="2"/>
  <c r="D71" i="2"/>
  <c r="C71" i="2"/>
  <c r="L70" i="2"/>
  <c r="F70" i="2"/>
  <c r="D70" i="2"/>
  <c r="C70" i="2"/>
  <c r="L69" i="2"/>
  <c r="F69" i="2"/>
  <c r="D69" i="2"/>
  <c r="C69" i="2"/>
  <c r="L68" i="2"/>
  <c r="F68" i="2"/>
  <c r="D68" i="2"/>
  <c r="C68" i="2"/>
  <c r="L67" i="2"/>
  <c r="F67" i="2"/>
  <c r="D67" i="2"/>
  <c r="C67" i="2"/>
  <c r="L66" i="2"/>
  <c r="F66" i="2"/>
  <c r="D66" i="2"/>
  <c r="C66" i="2"/>
  <c r="L65" i="2"/>
  <c r="F65" i="2"/>
  <c r="D65" i="2"/>
  <c r="C65" i="2"/>
  <c r="L64" i="2"/>
  <c r="F64" i="2"/>
  <c r="D64" i="2"/>
  <c r="C64" i="2"/>
  <c r="L63" i="2"/>
  <c r="F63" i="2"/>
  <c r="D63" i="2"/>
  <c r="C63" i="2"/>
  <c r="L62" i="2"/>
  <c r="F62" i="2"/>
  <c r="D62" i="2"/>
  <c r="C62" i="2"/>
  <c r="L61" i="2"/>
  <c r="F61" i="2"/>
  <c r="D61" i="2"/>
  <c r="C61" i="2"/>
  <c r="L60" i="2"/>
  <c r="F60" i="2"/>
  <c r="D60" i="2"/>
  <c r="C60" i="2"/>
  <c r="L59" i="2"/>
  <c r="F59" i="2"/>
  <c r="D59" i="2"/>
  <c r="C59" i="2"/>
  <c r="L58" i="2"/>
  <c r="F58" i="2"/>
  <c r="D58" i="2"/>
  <c r="C58" i="2"/>
  <c r="L57" i="2"/>
  <c r="F57" i="2"/>
  <c r="D57" i="2"/>
  <c r="C57" i="2"/>
  <c r="L56" i="2"/>
  <c r="F56" i="2"/>
  <c r="D56" i="2"/>
  <c r="C56" i="2"/>
  <c r="L55" i="2"/>
  <c r="F55" i="2"/>
  <c r="D55" i="2"/>
  <c r="C55" i="2"/>
  <c r="L54" i="2"/>
  <c r="F54" i="2"/>
  <c r="D54" i="2"/>
  <c r="C54" i="2"/>
  <c r="L53" i="2"/>
  <c r="F53" i="2"/>
  <c r="D53" i="2"/>
  <c r="C53" i="2"/>
  <c r="L52" i="2"/>
  <c r="F52" i="2"/>
  <c r="D52" i="2"/>
  <c r="C52" i="2"/>
  <c r="L51" i="2"/>
  <c r="F51" i="2"/>
  <c r="D51" i="2"/>
  <c r="C51" i="2"/>
  <c r="L50" i="2"/>
  <c r="F50" i="2"/>
  <c r="D50" i="2"/>
  <c r="C50" i="2"/>
  <c r="L49" i="2"/>
  <c r="F49" i="2"/>
  <c r="D49" i="2"/>
  <c r="C49" i="2"/>
  <c r="L48" i="2"/>
  <c r="F48" i="2"/>
  <c r="D48" i="2"/>
  <c r="C48" i="2"/>
  <c r="L47" i="2"/>
  <c r="F47" i="2"/>
  <c r="D47" i="2"/>
  <c r="C47" i="2"/>
  <c r="L46" i="2"/>
  <c r="F46" i="2"/>
  <c r="D46" i="2"/>
  <c r="C46" i="2"/>
  <c r="L45" i="2"/>
  <c r="F45" i="2"/>
  <c r="D45" i="2"/>
  <c r="C45" i="2"/>
  <c r="L44" i="2"/>
  <c r="F44" i="2"/>
  <c r="D44" i="2"/>
  <c r="C44" i="2"/>
  <c r="L43" i="2"/>
  <c r="F43" i="2"/>
  <c r="D43" i="2"/>
  <c r="C43" i="2"/>
  <c r="L42" i="2"/>
  <c r="F42" i="2"/>
  <c r="D42" i="2"/>
  <c r="C42" i="2"/>
  <c r="L41" i="2"/>
  <c r="F41" i="2"/>
  <c r="D41" i="2"/>
  <c r="C41" i="2"/>
  <c r="L40" i="2"/>
  <c r="F40" i="2"/>
  <c r="D40" i="2"/>
  <c r="C40" i="2"/>
  <c r="L39" i="2"/>
  <c r="F39" i="2"/>
  <c r="D39" i="2"/>
  <c r="C39" i="2"/>
  <c r="L38" i="2"/>
  <c r="F38" i="2"/>
  <c r="D38" i="2"/>
  <c r="C38" i="2"/>
  <c r="L37" i="2"/>
  <c r="F37" i="2"/>
  <c r="D37" i="2"/>
  <c r="C37" i="2"/>
  <c r="L36" i="2"/>
  <c r="F36" i="2"/>
  <c r="D36" i="2"/>
  <c r="C36" i="2"/>
  <c r="L35" i="2"/>
  <c r="F35" i="2"/>
  <c r="D35" i="2"/>
  <c r="C35" i="2"/>
  <c r="L34" i="2"/>
  <c r="F34" i="2"/>
  <c r="D34" i="2"/>
  <c r="C34" i="2"/>
  <c r="L33" i="2"/>
  <c r="F33" i="2"/>
  <c r="D33" i="2"/>
  <c r="C33" i="2"/>
  <c r="L32" i="2"/>
  <c r="F32" i="2"/>
  <c r="D32" i="2"/>
  <c r="C32" i="2"/>
  <c r="L31" i="2"/>
  <c r="F31" i="2"/>
  <c r="D31" i="2"/>
  <c r="C31" i="2"/>
  <c r="L30" i="2"/>
  <c r="F30" i="2"/>
  <c r="D30" i="2"/>
  <c r="C30" i="2"/>
  <c r="L29" i="2"/>
  <c r="F29" i="2"/>
  <c r="D29" i="2"/>
  <c r="C29" i="2"/>
  <c r="L28" i="2"/>
  <c r="F28" i="2"/>
  <c r="D28" i="2"/>
  <c r="C28" i="2"/>
  <c r="L27" i="2"/>
  <c r="F27" i="2"/>
  <c r="D27" i="2"/>
  <c r="C27" i="2"/>
  <c r="L26" i="2"/>
  <c r="F26" i="2"/>
  <c r="D26" i="2"/>
  <c r="C26" i="2"/>
  <c r="L25" i="2"/>
  <c r="F25" i="2"/>
  <c r="D25" i="2"/>
  <c r="C25" i="2"/>
  <c r="L24" i="2"/>
  <c r="F24" i="2"/>
  <c r="D24" i="2"/>
  <c r="C24" i="2"/>
  <c r="L23" i="2"/>
  <c r="F23" i="2"/>
  <c r="D23" i="2"/>
  <c r="C23" i="2"/>
  <c r="L22" i="2"/>
  <c r="F22" i="2"/>
  <c r="D22" i="2"/>
  <c r="C22" i="2"/>
  <c r="L21" i="2"/>
  <c r="F21" i="2"/>
  <c r="D21" i="2"/>
  <c r="C21" i="2"/>
  <c r="L20" i="2"/>
  <c r="F20" i="2"/>
  <c r="D20" i="2"/>
  <c r="C20" i="2"/>
  <c r="L19" i="2"/>
  <c r="F19" i="2"/>
  <c r="D19" i="2"/>
  <c r="C19" i="2"/>
  <c r="L18" i="2"/>
  <c r="F18" i="2"/>
  <c r="D18" i="2"/>
  <c r="C18" i="2"/>
  <c r="L17" i="2"/>
  <c r="F17" i="2"/>
  <c r="D17" i="2"/>
  <c r="C17" i="2"/>
  <c r="L16" i="2"/>
  <c r="F16" i="2"/>
  <c r="D16" i="2"/>
  <c r="C16" i="2"/>
  <c r="L15" i="2"/>
  <c r="F15" i="2"/>
  <c r="D15" i="2"/>
  <c r="C15" i="2"/>
  <c r="L14" i="2"/>
  <c r="F14" i="2"/>
  <c r="D14" i="2"/>
  <c r="C14" i="2"/>
  <c r="L13" i="2"/>
  <c r="F13" i="2"/>
  <c r="D13" i="2"/>
  <c r="C13" i="2"/>
  <c r="L12" i="2"/>
  <c r="F12" i="2"/>
  <c r="D12" i="2"/>
  <c r="C12" i="2"/>
  <c r="L11" i="2"/>
  <c r="F11" i="2"/>
  <c r="D11" i="2"/>
  <c r="C11" i="2"/>
  <c r="L10" i="2"/>
  <c r="F10" i="2"/>
  <c r="D10" i="2"/>
  <c r="C10" i="2"/>
  <c r="L9" i="2"/>
  <c r="F9" i="2"/>
  <c r="D9" i="2"/>
  <c r="C9" i="2"/>
  <c r="L8" i="2"/>
  <c r="F8" i="2"/>
  <c r="D8" i="2"/>
  <c r="C8" i="2"/>
  <c r="L7" i="2"/>
  <c r="F7" i="2"/>
  <c r="D7" i="2"/>
  <c r="C7" i="2"/>
  <c r="L6" i="2"/>
  <c r="F6" i="2"/>
  <c r="D6" i="2"/>
  <c r="C6" i="2"/>
  <c r="L5" i="2"/>
  <c r="F5" i="2"/>
  <c r="D5" i="2"/>
  <c r="C5" i="2"/>
  <c r="L4" i="2"/>
  <c r="F4" i="2"/>
  <c r="D4" i="2"/>
  <c r="C4" i="2"/>
  <c r="L3" i="2"/>
  <c r="F3" i="2"/>
  <c r="D3" i="2"/>
  <c r="C3" i="2"/>
  <c r="L2" i="2"/>
  <c r="F2" i="2"/>
  <c r="D2" i="2"/>
  <c r="C2" i="2"/>
  <c r="D15" i="4" l="1"/>
  <c r="G7" i="4"/>
  <c r="D7" i="4"/>
</calcChain>
</file>

<file path=xl/sharedStrings.xml><?xml version="1.0" encoding="utf-8"?>
<sst xmlns="http://schemas.openxmlformats.org/spreadsheetml/2006/main" count="2503" uniqueCount="1800">
  <si>
    <t>Tittle Production</t>
  </si>
  <si>
    <t>FAIL SO</t>
  </si>
  <si>
    <t>TAX CERT</t>
  </si>
  <si>
    <t>DELIVER</t>
  </si>
  <si>
    <t>PURCHASE</t>
  </si>
  <si>
    <t>Client #</t>
  </si>
  <si>
    <t>Transaction ID</t>
  </si>
  <si>
    <t>Date &amp; Time (Number Format)</t>
  </si>
  <si>
    <t>Street #</t>
  </si>
  <si>
    <t>RDC/Grade-Title</t>
  </si>
  <si>
    <t>Tax-Cert</t>
  </si>
  <si>
    <t>Deliver</t>
  </si>
  <si>
    <t>Purchase</t>
  </si>
  <si>
    <t>Street Address</t>
  </si>
  <si>
    <t>Order #</t>
  </si>
  <si>
    <t>ZIP Code</t>
  </si>
  <si>
    <t>Secondary Reference</t>
  </si>
  <si>
    <t>Title Typing Tracking</t>
  </si>
  <si>
    <t>Check</t>
  </si>
  <si>
    <t>Borrower 1st Name</t>
  </si>
  <si>
    <t>TBD</t>
  </si>
  <si>
    <t>Borrower Last Name</t>
  </si>
  <si>
    <t>https://atclosedashboards.visionetsystems.com/Reports/Pages/Folder.aspx</t>
  </si>
  <si>
    <t>STATRPTUSER_1</t>
  </si>
  <si>
    <t>$t@tU$01</t>
  </si>
  <si>
    <t xml:space="preserve">Started Date </t>
  </si>
  <si>
    <t>UNI</t>
  </si>
  <si>
    <t>atClose #</t>
  </si>
  <si>
    <t>Client Name</t>
  </si>
  <si>
    <t>Completion Date</t>
  </si>
  <si>
    <t>Pick Time</t>
  </si>
  <si>
    <t>End Time</t>
  </si>
  <si>
    <t>Total Time</t>
  </si>
  <si>
    <t>BSS-NJ-RF-833713</t>
  </si>
  <si>
    <t>BSS-CO-RF-833446</t>
  </si>
  <si>
    <t>BSS-NJ-RF-833715</t>
  </si>
  <si>
    <t>BSS-PA-RF-833746</t>
  </si>
  <si>
    <t>BSS-TN-RF-833782</t>
  </si>
  <si>
    <t>BSS-TN-RF-833792</t>
  </si>
  <si>
    <t>BSS-GA-RF-766605</t>
  </si>
  <si>
    <t>BSS-DC-RF-833462</t>
  </si>
  <si>
    <t>BSS-FL-RF-766577</t>
  </si>
  <si>
    <t>BSS-MT-RF-825986</t>
  </si>
  <si>
    <t>BSS-FL-RF-835153</t>
  </si>
  <si>
    <t>CSS-MI-RF-833895</t>
  </si>
  <si>
    <t>BSS-NJ-RF-819022</t>
  </si>
  <si>
    <t>BSS-TN-RF-823184</t>
  </si>
  <si>
    <t>BSS-NJ-RF-833716</t>
  </si>
  <si>
    <t>BSS-NJ-RF-835342</t>
  </si>
  <si>
    <t>BSS-FL-RF-835171</t>
  </si>
  <si>
    <t>BSS-FL-RF-835138</t>
  </si>
  <si>
    <t>BSS-CO-RF-835118</t>
  </si>
  <si>
    <t>BSS-NJ-RF-827600</t>
  </si>
  <si>
    <t>BSS-FL-RF-835137</t>
  </si>
  <si>
    <t>BSS-NJ-RF-835611</t>
  </si>
  <si>
    <t>BSS-CO-RF-833452</t>
  </si>
  <si>
    <t>BSS-NJ-RF-833699</t>
  </si>
  <si>
    <t>Grade Title</t>
  </si>
  <si>
    <t>BSS-FL-RF-835150</t>
  </si>
  <si>
    <t>BSS-NJ-RF-835347</t>
  </si>
  <si>
    <t>BSS-FL-RF-835167</t>
  </si>
  <si>
    <t>OWN-FL-RF-835427</t>
  </si>
  <si>
    <t>BSS-NJ-RF-835336</t>
  </si>
  <si>
    <t>BSS-FL-RF-833478</t>
  </si>
  <si>
    <t>BSS-NJ-RF-830657</t>
  </si>
  <si>
    <t>BSS-MT-RF-835264</t>
  </si>
  <si>
    <t>BSS-NJ-RF-827560</t>
  </si>
  <si>
    <t>BSS-NJ-RF-835345</t>
  </si>
  <si>
    <t>BSS-NC-RF-833653</t>
  </si>
  <si>
    <t>BSS-NJ-RF-835348</t>
  </si>
  <si>
    <t>BSS-CO-RF-836299</t>
  </si>
  <si>
    <t>BSS-IL-RF-835212</t>
  </si>
  <si>
    <t>BSS-SC-RF-835384</t>
  </si>
  <si>
    <t>BSS-SC-RF-835615</t>
  </si>
  <si>
    <t>BSS-SC-RF-835378</t>
  </si>
  <si>
    <t>BSS-SC-RF-835385</t>
  </si>
  <si>
    <t>BSS-SC-RF-835379</t>
  </si>
  <si>
    <t>BSS-FL-RF-836357</t>
  </si>
  <si>
    <t>BSS-CO-RF-836313</t>
  </si>
  <si>
    <t>rev</t>
  </si>
  <si>
    <t>BSS-CO-RF-836316</t>
  </si>
  <si>
    <t>Grade Title/rev</t>
  </si>
  <si>
    <t>BSS-WI-RF-833803</t>
  </si>
  <si>
    <t>BSS-DC-RF-836325</t>
  </si>
  <si>
    <t>BSS-GA-RF-836459</t>
  </si>
  <si>
    <t>BSS-NC-RF-835270</t>
  </si>
  <si>
    <t>CSS-MI-RF-835619</t>
  </si>
  <si>
    <t>BSS-FL-RF-836341</t>
  </si>
  <si>
    <t>BSS-GA-RF-836452</t>
  </si>
  <si>
    <t>BSS-MI-RF-835244</t>
  </si>
  <si>
    <t>BSS-GA-RF-836479</t>
  </si>
  <si>
    <t>BSS-GA-RF-836424</t>
  </si>
  <si>
    <t>BSS-PA-RF-836684</t>
  </si>
  <si>
    <t>BSS-PA-RF-836911</t>
  </si>
  <si>
    <t>BSS-ME-RF-836912</t>
  </si>
  <si>
    <t>BSS-PA-RF-830727</t>
  </si>
  <si>
    <t>BSS-IL-RF-836516</t>
  </si>
  <si>
    <t>BSS-LA-RF-836528</t>
  </si>
  <si>
    <t>BSS-IL-RF-836509</t>
  </si>
  <si>
    <t>BSS-NJ-RF-826020</t>
  </si>
  <si>
    <t>BSS-FL-RF-836386</t>
  </si>
  <si>
    <t>BSS-NJ-RF-836636</t>
  </si>
  <si>
    <t>BSS-KY-RF-836523</t>
  </si>
  <si>
    <t>LVW-MO-RF-837286</t>
  </si>
  <si>
    <t>BSS-CO-RF-836306</t>
  </si>
  <si>
    <t>BSS-TN-RF-836734</t>
  </si>
  <si>
    <t>OWN-TN-RF-837268</t>
  </si>
  <si>
    <t>LVW-TN-RF-837272</t>
  </si>
  <si>
    <t>BSS-WI-RF-835617</t>
  </si>
  <si>
    <t>BSS-CO-RF-837578</t>
  </si>
  <si>
    <t>BSS-FL-RF-836343</t>
  </si>
  <si>
    <t>BSS-DC-RF-837597</t>
  </si>
  <si>
    <t>BSS-FL-RF-837698</t>
  </si>
  <si>
    <t>BSS-FL-RF-837641</t>
  </si>
  <si>
    <t>BSS-FL-RF-837642</t>
  </si>
  <si>
    <t>BSS-DC-RF-837605</t>
  </si>
  <si>
    <t>BSS-CO-RF-837568</t>
  </si>
  <si>
    <t>BSS-FL-RF-837614</t>
  </si>
  <si>
    <t>BSS-GA-RF-837743</t>
  </si>
  <si>
    <t>BSS-NJ-RF-838002</t>
  </si>
  <si>
    <t>BSS-NJ-RF-838000</t>
  </si>
  <si>
    <t>BSS-NJ-RF-837983</t>
  </si>
  <si>
    <t>BSS-IL-RF-837785</t>
  </si>
  <si>
    <t>BSS-NJ-RF-837985</t>
  </si>
  <si>
    <t>BSS-GA-RF-837718</t>
  </si>
  <si>
    <t>BSS-GA-RF-837756</t>
  </si>
  <si>
    <t>BSS-GA-RF-837753</t>
  </si>
  <si>
    <t>BSS-FL-RF-837634</t>
  </si>
  <si>
    <t>BSS-GA-RF-837745</t>
  </si>
  <si>
    <t>BSS-NJ-RF-837968</t>
  </si>
  <si>
    <t>BSS-PA-RF-838084</t>
  </si>
  <si>
    <t>BSS-PA-RF-838113</t>
  </si>
  <si>
    <t>RDC</t>
  </si>
  <si>
    <t>BSS-GA-RF-837707</t>
  </si>
  <si>
    <t>BSS-CO-RF-837571</t>
  </si>
  <si>
    <t>BSS-NC-RF-835604</t>
  </si>
  <si>
    <t>BSS-DE-RF-837609</t>
  </si>
  <si>
    <t>BSS-SC-RF-838160</t>
  </si>
  <si>
    <t>BSS-SC-RF-838157</t>
  </si>
  <si>
    <t>BSS-SC-RF-838162</t>
  </si>
  <si>
    <t>BSS-SC-RF-838133</t>
  </si>
  <si>
    <t>BSS-SC-RF-838131</t>
  </si>
  <si>
    <t>BSS-SC-RF-838138</t>
  </si>
  <si>
    <t>BSS-SC-RF-838146</t>
  </si>
  <si>
    <t>BSS-SC-RF-838148</t>
  </si>
  <si>
    <t>BSS-DE-RF-837611</t>
  </si>
  <si>
    <t>BSS-NJ-RF-837991</t>
  </si>
  <si>
    <t>BSS-FL-RF-840418</t>
  </si>
  <si>
    <t>BSS-IL-RF-837807</t>
  </si>
  <si>
    <t>BSS-CO-RF-840388</t>
  </si>
  <si>
    <t>BSS-CO-RF-837565</t>
  </si>
  <si>
    <t>BSS-GA-RF-837719</t>
  </si>
  <si>
    <t>BSS-FL-RF-840445</t>
  </si>
  <si>
    <t>BSS-FL-RF-837665</t>
  </si>
  <si>
    <t>BSS-GA-RF-840485</t>
  </si>
  <si>
    <t>BSS-GA-RF-840506</t>
  </si>
  <si>
    <t>BSS-GA-RF-840507</t>
  </si>
  <si>
    <t>BSS-GA-RF-840486</t>
  </si>
  <si>
    <t>BSS-FL-RF-840449</t>
  </si>
  <si>
    <t>BSS-MS-RF-837881</t>
  </si>
  <si>
    <t>BSS-MS-RF-837879</t>
  </si>
  <si>
    <t>BSS-NJ-RF-837994</t>
  </si>
  <si>
    <t>BSS-NJ-RF-837976</t>
  </si>
  <si>
    <t>BSS-NJ-RF-840732</t>
  </si>
  <si>
    <t>BSS-NJ-RF-840699</t>
  </si>
  <si>
    <t>BSS-GA-RF-840465</t>
  </si>
  <si>
    <t>BSS-PA-RF-840885</t>
  </si>
  <si>
    <t>BSS-CO-RF-823342</t>
  </si>
  <si>
    <t>BSS-IL-RF-840549</t>
  </si>
  <si>
    <t>BSS-CO-RF-841542</t>
  </si>
  <si>
    <t>BSS-NC-RF-837915</t>
  </si>
  <si>
    <t>BSS-FL-RF-841602</t>
  </si>
  <si>
    <t>BSS-FL-RF-841609</t>
  </si>
  <si>
    <t>BSS-FL-RF-841564</t>
  </si>
  <si>
    <t>BSS-CO-RF-840391</t>
  </si>
  <si>
    <t>BSS-NC-RF-837953</t>
  </si>
  <si>
    <t>BSS-TN-RF-840828</t>
  </si>
  <si>
    <t>BSS-WI-RF-840833</t>
  </si>
  <si>
    <t>BSS-WV-RF-840837</t>
  </si>
  <si>
    <t>BSS-CO-RF-840396</t>
  </si>
  <si>
    <t>BSS-WV-RF-838246</t>
  </si>
  <si>
    <t>BSS-DC-RF-841557</t>
  </si>
  <si>
    <t>BSS-PA-RF-840753</t>
  </si>
  <si>
    <t>BSS-GA-RF-841650</t>
  </si>
  <si>
    <t>BSS-GA-RF-841640</t>
  </si>
  <si>
    <t>BSS-GA-RF-841620</t>
  </si>
  <si>
    <t>BSS-GA-RF-841613</t>
  </si>
  <si>
    <t>BSS-GA-RF-841629</t>
  </si>
  <si>
    <t>BSS-GA-RF-841618</t>
  </si>
  <si>
    <t>BSS-NC-RF-835298</t>
  </si>
  <si>
    <t>BSS-NJ-RF-841806</t>
  </si>
  <si>
    <t>BSS-NJ-RF-841825</t>
  </si>
  <si>
    <t>BSS-FL-RF-841596</t>
  </si>
  <si>
    <t>BSS-IL-RF-836505</t>
  </si>
  <si>
    <t>BSS-FL-RF-841562</t>
  </si>
  <si>
    <t>BSS-FL-RF-841565</t>
  </si>
  <si>
    <t>BSS-IL-RF-841663</t>
  </si>
  <si>
    <t>BSS-GA-RF-841639</t>
  </si>
  <si>
    <t>BSS-NC-RF-840679</t>
  </si>
  <si>
    <t>BSS-FL-RF-841598</t>
  </si>
  <si>
    <t>BSS-NJ-RF-841804</t>
  </si>
  <si>
    <t>BSS-IL-RF-841675</t>
  </si>
  <si>
    <t>BSS-SC-RF-841886</t>
  </si>
  <si>
    <t>BSS-SC-RF-841879</t>
  </si>
  <si>
    <t>BSS-SC-RF-841884</t>
  </si>
  <si>
    <t>BSS-SC-RF-841873</t>
  </si>
  <si>
    <t>BSS-SC-RF-841883</t>
  </si>
  <si>
    <t>BSS-SC-RF-841880</t>
  </si>
  <si>
    <t>BSS-SC-RF-841871</t>
  </si>
  <si>
    <t>BSS-SC-RF-841870</t>
  </si>
  <si>
    <t>BSS-SC-RF-841865</t>
  </si>
  <si>
    <t>BSS-TN-RF-841892</t>
  </si>
  <si>
    <t>BSS-FL-RF-841576</t>
  </si>
  <si>
    <t>BSS-FL-RF-842695</t>
  </si>
  <si>
    <t>BSS-CO-RF-842675</t>
  </si>
  <si>
    <t>BSS-MI-RF-840618</t>
  </si>
  <si>
    <t>BSS-GA-RF-841615</t>
  </si>
  <si>
    <t>BSS-GA-RF-842757</t>
  </si>
  <si>
    <t>BSS-GA-RF-842765</t>
  </si>
  <si>
    <t>BSS-GA-RF-842766</t>
  </si>
  <si>
    <t>BSS-FL-RF-842729</t>
  </si>
  <si>
    <t>BSS-NJ-RF-841819</t>
  </si>
  <si>
    <t>BSS-CO-RF-842673</t>
  </si>
  <si>
    <t>BSS-CO-RF-842680</t>
  </si>
  <si>
    <t>BSS-FL-RF-842717</t>
  </si>
  <si>
    <t>BSS-FL-RF-841569</t>
  </si>
  <si>
    <t>BSS-FL-RF-841601</t>
  </si>
  <si>
    <t>BSS-NJ-RF-842878</t>
  </si>
  <si>
    <t>BSS-FL-RF-842722</t>
  </si>
  <si>
    <t>BSS-NJ-RF-842906</t>
  </si>
  <si>
    <t>BSS-FL-RF-842708</t>
  </si>
  <si>
    <t>BSS-MS-RF-840631</t>
  </si>
  <si>
    <t>BSS-NJ-RF-842907</t>
  </si>
  <si>
    <t>BSS-TN-RF-833783</t>
  </si>
  <si>
    <t>BSS-NJ-RF-842885</t>
  </si>
  <si>
    <t>BSS-NC-RF-841736</t>
  </si>
  <si>
    <t>BSS-KS-RF-842804</t>
  </si>
  <si>
    <t>BSS-NJ-RF-842891</t>
  </si>
  <si>
    <t>BSS-CO-RF-842676</t>
  </si>
  <si>
    <t>BSS-FL-RF-843888</t>
  </si>
  <si>
    <t>BSS-GA-RF-842749</t>
  </si>
  <si>
    <t>BSS-FL-RF-843844</t>
  </si>
  <si>
    <t>BSS-GA-RF-842750</t>
  </si>
  <si>
    <t>BSS-GA-RF-843921</t>
  </si>
  <si>
    <t>BSS-SC-RF-842944</t>
  </si>
  <si>
    <t>BSS-SC-RF-842954</t>
  </si>
  <si>
    <t>BSS-SC-RF-842945</t>
  </si>
  <si>
    <t>BSS-SC-RF-842957</t>
  </si>
  <si>
    <t>BSS-SC-RF-843178</t>
  </si>
  <si>
    <t>BSS-SC-RF-843175</t>
  </si>
  <si>
    <t>BSS-SC-RF-842948</t>
  </si>
  <si>
    <t>BSS-GA-RF-842764</t>
  </si>
  <si>
    <t>BSS-NC-RF-841726</t>
  </si>
  <si>
    <t>BSS-FL-RF-843853</t>
  </si>
  <si>
    <t>BSS-GA-RF-843936</t>
  </si>
  <si>
    <t>BSS-FL-RF-843867</t>
  </si>
  <si>
    <t>BSS-FL-RF-843865</t>
  </si>
  <si>
    <t>BSS-FL-RF-843846</t>
  </si>
  <si>
    <t>BSS-FL-RF-844335</t>
  </si>
  <si>
    <t>BSS-NJ-RF-844089</t>
  </si>
  <si>
    <t>BSS-TN-RF-844179</t>
  </si>
  <si>
    <t>BSS-PA-RF-842925</t>
  </si>
  <si>
    <t>BSS-NJ-RF-844083</t>
  </si>
  <si>
    <t>BSS-NC-RF-842845</t>
  </si>
  <si>
    <t>BSS-DE-RF-844326</t>
  </si>
  <si>
    <t>BSS-DE-RF-844321</t>
  </si>
  <si>
    <t>BSS-NJ-RF-844072</t>
  </si>
  <si>
    <t>BSS-NJ-RF-844078</t>
  </si>
  <si>
    <t>BSS-NC-RF-840684</t>
  </si>
  <si>
    <t>BSS-WI-RF-844206</t>
  </si>
  <si>
    <t>BSS-WI-RF-844203</t>
  </si>
  <si>
    <t>BSS-FL-RF-837661</t>
  </si>
  <si>
    <t>BSS-LA-RF-843998</t>
  </si>
  <si>
    <t>BSS-WI-RF-844200</t>
  </si>
  <si>
    <t>BSS-NC-RF-844051</t>
  </si>
  <si>
    <t>BSS-NC-RF-844039</t>
  </si>
  <si>
    <t>BSS-IL-RF-845069</t>
  </si>
  <si>
    <t>BSS-TN-RF-844381</t>
  </si>
  <si>
    <t>BSS-FL-RF-845110</t>
  </si>
  <si>
    <t>BSS-GA-RF-845071</t>
  </si>
  <si>
    <t>BSS-NJ-RF-845120</t>
  </si>
  <si>
    <t>BSS-NC-RF-844027</t>
  </si>
  <si>
    <t>BSS-FL-RF-845111</t>
  </si>
  <si>
    <t>BSS-GA-RF-845146</t>
  </si>
  <si>
    <t>BSS-FL-RF-845173</t>
  </si>
  <si>
    <t>BSS-FL-RF-845144</t>
  </si>
  <si>
    <t>BSS-NJ-RF-845285</t>
  </si>
  <si>
    <t>BSS-CO-RF-845219</t>
  </si>
  <si>
    <t>BSS-PA-RF-845182</t>
  </si>
  <si>
    <t>BSS-FL-RF-843851</t>
  </si>
  <si>
    <t>BSS-NJ-RF-845334</t>
  </si>
  <si>
    <t>BSS-NJ-RF-844070</t>
  </si>
  <si>
    <t>BSS-CO-RF-845480</t>
  </si>
  <si>
    <t>BSS-MS-RF-845070</t>
  </si>
  <si>
    <t>BSS-FL-RF-845098</t>
  </si>
  <si>
    <t>BSS-NJ-RF-845684</t>
  </si>
  <si>
    <t>BSS-NJ-RF-844095</t>
  </si>
  <si>
    <t>BSS-FL-RF-845487</t>
  </si>
  <si>
    <t>BSS-GA-RF-843904</t>
  </si>
  <si>
    <t>BSS-NJ-RF-845295</t>
  </si>
  <si>
    <t>BSS-NJ-RF-845615</t>
  </si>
  <si>
    <t>BSS-NJ-RF-845514</t>
  </si>
  <si>
    <t>BSS-DE-RF-845176</t>
  </si>
  <si>
    <t>BSS-GA-RF-845687</t>
  </si>
  <si>
    <t>BSS-FL-RF-845836</t>
  </si>
  <si>
    <t>BSS-FL-RF-845830</t>
  </si>
  <si>
    <t>BSS-NJ-RF-846706</t>
  </si>
  <si>
    <t>BSS-FL-RF-845834</t>
  </si>
  <si>
    <t>BSS-CO-RF-846553</t>
  </si>
  <si>
    <t>BSS-IL-RF-845697</t>
  </si>
  <si>
    <t>BSS-FL-RF-845786</t>
  </si>
  <si>
    <t>BSS-SC-RF-845080</t>
  </si>
  <si>
    <t>BSS-WI-RF-845515</t>
  </si>
  <si>
    <t>BSS-NJ-RF-846680</t>
  </si>
  <si>
    <t>BSS-GA-RF-845512</t>
  </si>
  <si>
    <t>BSS-WI-RF-845744</t>
  </si>
  <si>
    <t>BSS-FL-RF-846556</t>
  </si>
  <si>
    <t>BSS-FL-RF-845773</t>
  </si>
  <si>
    <t>BSS-CO-RF-846572</t>
  </si>
  <si>
    <t>BSS-TN-RF-845872</t>
  </si>
  <si>
    <t>BSS-FL-RF-845082</t>
  </si>
  <si>
    <t>BSS-NJ-RF-846559</t>
  </si>
  <si>
    <t>BSS-MI-RF-846749</t>
  </si>
  <si>
    <t>BSS-GA-RF-845694</t>
  </si>
  <si>
    <t>BSS-IL-RF-845478</t>
  </si>
  <si>
    <t>BSS-MI-RF-846574</t>
  </si>
  <si>
    <t>BSS-GA-RF-845083</t>
  </si>
  <si>
    <t>BSS-GA-RF-845699</t>
  </si>
  <si>
    <t>BSS-FL-RF-845767</t>
  </si>
  <si>
    <t>BSS-GA-RF-845701</t>
  </si>
  <si>
    <t>BSS-GA-RF-847087</t>
  </si>
  <si>
    <t>BSS-GA-RF-847727</t>
  </si>
  <si>
    <t>BSS-SC-RF-846900</t>
  </si>
  <si>
    <t>BSS-GA-RF-847091</t>
  </si>
  <si>
    <t>BSS-SC-RF-846843</t>
  </si>
  <si>
    <t>BSS-SC-RF-846681</t>
  </si>
  <si>
    <t>BSS-MI-RF-845847</t>
  </si>
  <si>
    <t>BSS-NE-RF-845064</t>
  </si>
  <si>
    <t>BSS-NE-RF-846571</t>
  </si>
  <si>
    <t>BSS-FL-RF-846759</t>
  </si>
  <si>
    <t>BSS-CO-RF-846648</t>
  </si>
  <si>
    <t>BSS-CO-RF-845696</t>
  </si>
  <si>
    <t>BSS-NJ-RF-846772</t>
  </si>
  <si>
    <t>BSS-FL-RF-846738</t>
  </si>
  <si>
    <t>BSS-NJ-RF-845364</t>
  </si>
  <si>
    <t>BSS-NJ-RF-845107</t>
  </si>
  <si>
    <t>BSS-NJ-RF-846647</t>
  </si>
  <si>
    <t>BSS-NJ-RF-845726</t>
  </si>
  <si>
    <t>BSS-FL-RF-847695</t>
  </si>
  <si>
    <t>BSS-NJ-RF-847691</t>
  </si>
  <si>
    <t>BSS-GA-RF-846885</t>
  </si>
  <si>
    <t>BSS-NJ-RF-847861</t>
  </si>
  <si>
    <t>BSS-NJ-RF-847769</t>
  </si>
  <si>
    <t>BSS-NJ-RF-845719</t>
  </si>
  <si>
    <t>BSS-GA-RF-847740</t>
  </si>
  <si>
    <t>BSS-GA-RF-847815</t>
  </si>
  <si>
    <t>BSS-GA-RF-847081</t>
  </si>
  <si>
    <t>BSS-SC-RF-845252</t>
  </si>
  <si>
    <t>BSS-DC-RF-847043</t>
  </si>
  <si>
    <t>BSS-FL-RF-847056</t>
  </si>
  <si>
    <t>BSS-SC-RF-845216</t>
  </si>
  <si>
    <t>BSS-NJ-RF-845856</t>
  </si>
  <si>
    <t>BSS-GA-RF-847900</t>
  </si>
  <si>
    <t>BSS-IL-RF-847871</t>
  </si>
  <si>
    <t>BSS-GA-RF-847817</t>
  </si>
  <si>
    <t>BSS-FL-RF-847988</t>
  </si>
  <si>
    <t>BSS-FL-RF-848001</t>
  </si>
  <si>
    <t>BSS-FL-RF-848006</t>
  </si>
  <si>
    <t>BSS-GA-RF-847972</t>
  </si>
  <si>
    <t>BSS-NJ-RF-845148</t>
  </si>
  <si>
    <t>BSS-FL-RF-847960</t>
  </si>
  <si>
    <t>BSS-NJ-RF-847881</t>
  </si>
  <si>
    <t>BSS-TN-RF-844189</t>
  </si>
  <si>
    <t>BSS-GA-RF-848036</t>
  </si>
  <si>
    <t>BSS-FL-RF-849130</t>
  </si>
  <si>
    <t>BSS-NJ-RF-847890</t>
  </si>
  <si>
    <t>BSS-GA-RF-847734</t>
  </si>
  <si>
    <t>BSS-MI-RF-847733</t>
  </si>
  <si>
    <t>BSS-SC-RF-847915</t>
  </si>
  <si>
    <t>BSS-SC-RF-847994</t>
  </si>
  <si>
    <t>BSS-SC-RF-847977</t>
  </si>
  <si>
    <t>BSS-CO-RF-848995</t>
  </si>
  <si>
    <t>BSS-FL-RF-848159</t>
  </si>
  <si>
    <t>BSS-TN-RF-847919</t>
  </si>
  <si>
    <t>BSS-NE-RF-848051</t>
  </si>
  <si>
    <t>BSS-RI-RF-847961</t>
  </si>
  <si>
    <t>BSS-GA-RF-849251</t>
  </si>
  <si>
    <t>BSS-FL-RF-847800</t>
  </si>
  <si>
    <t>BSS-GA-RF-849237</t>
  </si>
  <si>
    <t>BSS-FL-RF-849301</t>
  </si>
  <si>
    <t>BSS-FL-RF-849160</t>
  </si>
  <si>
    <t>BSS-DC-RF-849108</t>
  </si>
  <si>
    <t>BSS-IL-RF-849131</t>
  </si>
  <si>
    <t>BSS-CO-RF-849151</t>
  </si>
  <si>
    <t>BSS-GA-RF-848961</t>
  </si>
  <si>
    <t>BSS-IL-RF-849218</t>
  </si>
  <si>
    <t>BSS-IL-RF-849019</t>
  </si>
  <si>
    <t>LVW-NJ-RF-849648</t>
  </si>
  <si>
    <t>BSS-FL-RF-849013</t>
  </si>
  <si>
    <t>BSS-NJ-RF-847882</t>
  </si>
  <si>
    <t>BSS-NC-RF-847894</t>
  </si>
  <si>
    <t>BSS-IL-RF-850118</t>
  </si>
  <si>
    <t>BSS-GA-RF-850125</t>
  </si>
  <si>
    <t>BSS-FL-RF-849119</t>
  </si>
  <si>
    <t>BSS-FL-RF-850166</t>
  </si>
  <si>
    <t>BSS-NJ-RF-850260</t>
  </si>
  <si>
    <t>BSS-FL-RF-850206</t>
  </si>
  <si>
    <t>BSS-NJ-RF-850208</t>
  </si>
  <si>
    <t>BSS-MI-RF-846907</t>
  </si>
  <si>
    <t>BSS-GA-RF-849188</t>
  </si>
  <si>
    <t>BSS-SC-RF-849483</t>
  </si>
  <si>
    <t>BSS-NC-RF-848049</t>
  </si>
  <si>
    <t>BSS-SC-RF-849179</t>
  </si>
  <si>
    <t>BSS-MS-RF-849295</t>
  </si>
  <si>
    <t>BSS-WV-RF-849223</t>
  </si>
  <si>
    <t>BSS-WI-RF-849207</t>
  </si>
  <si>
    <t>BSS-SC-RF-849480</t>
  </si>
  <si>
    <t>BSS-FL-RF-850107</t>
  </si>
  <si>
    <t>`</t>
  </si>
  <si>
    <t>BSS-GA-RF-850342</t>
  </si>
  <si>
    <t>BSS-GA-RF-850357</t>
  </si>
  <si>
    <t>BSS-IL-RF-850345</t>
  </si>
  <si>
    <t>BSS-IL-RF-850606</t>
  </si>
  <si>
    <t>BSS-IL-RF-850269</t>
  </si>
  <si>
    <t>BSS-GA-RF-850602</t>
  </si>
  <si>
    <t>BSS-TN-RF-846824</t>
  </si>
  <si>
    <t>BSS-KY-RF-849440</t>
  </si>
  <si>
    <t>BSS-DC-RF-850591</t>
  </si>
  <si>
    <t>BSS-FL-RF-850151</t>
  </si>
  <si>
    <t>BSS-GA-RF-850152</t>
  </si>
  <si>
    <t>BSS-NC-RF-849450</t>
  </si>
  <si>
    <t>BSS-NC-RF-849215</t>
  </si>
  <si>
    <t>BSS-IL-RF-851294</t>
  </si>
  <si>
    <t>BSS-FL-RF-851355</t>
  </si>
  <si>
    <t>BSS-PA-RF-851305</t>
  </si>
  <si>
    <t>BSS-NC-RF-849172</t>
  </si>
  <si>
    <t>BSS-TN-RF-846695</t>
  </si>
  <si>
    <t>BSS-NC-RF-849071</t>
  </si>
  <si>
    <t>BSS-NJ-RF-851336</t>
  </si>
  <si>
    <t>BSS-NJ-RF-851425</t>
  </si>
  <si>
    <t>BSS-FL-RF-851358</t>
  </si>
  <si>
    <t>BSS-FL-RF-851412</t>
  </si>
  <si>
    <t>BSS-NC-RF-849145</t>
  </si>
  <si>
    <t>BSS-FL-RF-851318</t>
  </si>
  <si>
    <t>BSS-GA-RF-851296</t>
  </si>
  <si>
    <t>OWN-FL-RF-850953</t>
  </si>
  <si>
    <t>OWN-CO-RF-850959</t>
  </si>
  <si>
    <t>BSS-NJ-RF-851359</t>
  </si>
  <si>
    <t>BSS-NJ-RF-851351</t>
  </si>
  <si>
    <t>LVW-MO-RF-850971</t>
  </si>
  <si>
    <t>BSS-CO-RF-851408</t>
  </si>
  <si>
    <t>BSS-SC-RF-850616</t>
  </si>
  <si>
    <t>BSS-FL-RF-850316</t>
  </si>
  <si>
    <t>BSS-NC-RF-849170</t>
  </si>
  <si>
    <t>BSS-FL-RF-851727</t>
  </si>
  <si>
    <t>BSS-NC-RF-850332</t>
  </si>
  <si>
    <t>BSS-DC-RF-850336</t>
  </si>
  <si>
    <t>BSS-FL-RF-856393</t>
  </si>
  <si>
    <t>BSS-FL-RF-851497</t>
  </si>
  <si>
    <t>BSS-GA-RF-851710</t>
  </si>
  <si>
    <t>BSS-MI-RF-856507</t>
  </si>
  <si>
    <t>BSS-FL-RF-856516</t>
  </si>
  <si>
    <t>BSS-FL-RF-856466</t>
  </si>
  <si>
    <t>BSS-NC-RF-850137</t>
  </si>
  <si>
    <t>BSS-NC-RF-850202</t>
  </si>
  <si>
    <t>BSS-FL-RF-851337</t>
  </si>
  <si>
    <t>BSS-DE-RF-851331</t>
  </si>
  <si>
    <t>BSS-GA-RF-851747</t>
  </si>
  <si>
    <t>BSS-IL-RF-851896</t>
  </si>
  <si>
    <t>BSS-NJ-RF-856447</t>
  </si>
  <si>
    <t>BSS-TN-RF-851538</t>
  </si>
  <si>
    <t>BSS-NJ-RF-851669</t>
  </si>
  <si>
    <t>BSS-GA-RF-851350</t>
  </si>
  <si>
    <t>BSS-ME-RF-849262</t>
  </si>
  <si>
    <t>BSS-NJ-RF-851533</t>
  </si>
  <si>
    <t>BSS-SC-RF-851598</t>
  </si>
  <si>
    <t>BSS-WV-RF-851653</t>
  </si>
  <si>
    <t>BSS-FL-RF-851757</t>
  </si>
  <si>
    <t>BSS-NJ-RF-856860</t>
  </si>
  <si>
    <t>BSS-CO-RF-842668</t>
  </si>
  <si>
    <t>BSS-NJ-RF-856509</t>
  </si>
  <si>
    <t>BSS-PA-RF-851596</t>
  </si>
  <si>
    <t>BSS-MI-RF-856829</t>
  </si>
  <si>
    <t>BSS-FL-RF-848997</t>
  </si>
  <si>
    <t>grade Title</t>
  </si>
  <si>
    <t>BSS-NC-RF-851403</t>
  </si>
  <si>
    <t>BSS-NC-RF-851739</t>
  </si>
  <si>
    <t>BSS-WV-RF-851583</t>
  </si>
  <si>
    <t>BSS-NJ-RF-856859</t>
  </si>
  <si>
    <t>BSS-GA-RF-856492</t>
  </si>
  <si>
    <t>BSS-NJ-RF-851911</t>
  </si>
  <si>
    <t>BSS-TN-RF-856891</t>
  </si>
  <si>
    <t>BSS-TN-RF-857413</t>
  </si>
  <si>
    <t>BSS-FL-RF-856422</t>
  </si>
  <si>
    <t>BSS-GA-RF-857433</t>
  </si>
  <si>
    <t>BSS-GA-RF-856541</t>
  </si>
  <si>
    <t>BSS-NJ-RF-857493</t>
  </si>
  <si>
    <t>BSS-NJ-RF-857478</t>
  </si>
  <si>
    <t>BSS-NJ-RF-857490</t>
  </si>
  <si>
    <t>BSS-GA-RF-856803</t>
  </si>
  <si>
    <t>BSS-TN-RF-851758</t>
  </si>
  <si>
    <t>BSS-MI-RF-851712</t>
  </si>
  <si>
    <t>BSS-NE-RF-851761</t>
  </si>
  <si>
    <t>BSS-KS-RF-851900</t>
  </si>
  <si>
    <t>BSS-FL-RF-856753</t>
  </si>
  <si>
    <t>BSS-FL-RF-856726</t>
  </si>
  <si>
    <t>BSS-SC-RF-856888</t>
  </si>
  <si>
    <t>BSS-NJ-RF-856463</t>
  </si>
  <si>
    <t>BSS-GA-RF-856775</t>
  </si>
  <si>
    <t>BSS-GA-RF-856791</t>
  </si>
  <si>
    <t>BSS-NJ-RF-844074</t>
  </si>
  <si>
    <t>BSS-NJ-RF-857416</t>
  </si>
  <si>
    <t>BSS-NJ-RF-857427</t>
  </si>
  <si>
    <t>BSS-NJ-RF-856864</t>
  </si>
  <si>
    <t>BSS-IL-RF-859868</t>
  </si>
  <si>
    <t>BSS-NJ-RF-857469</t>
  </si>
  <si>
    <t>BSS-IL-RF-857634</t>
  </si>
  <si>
    <t>BSS-NC-RF-856838</t>
  </si>
  <si>
    <t>BSS-GA-RF-859903</t>
  </si>
  <si>
    <t>BSS-IL-RF-859885</t>
  </si>
  <si>
    <t>BSS-GA-RF-859988</t>
  </si>
  <si>
    <t>LVW-AZ-RF-860402</t>
  </si>
  <si>
    <t>BSS-NJ-RF-857530</t>
  </si>
  <si>
    <t>BSS-NJ-RF-859999</t>
  </si>
  <si>
    <t>BSS-NJ-RF-857527</t>
  </si>
  <si>
    <t>BSS-FL-RF-857548</t>
  </si>
  <si>
    <t>BSS-FL-RF-857665</t>
  </si>
  <si>
    <t>BSS-GA-RF-857582</t>
  </si>
  <si>
    <t>BSS-GA-RF-857532</t>
  </si>
  <si>
    <t>BSS-FL-RF-857622</t>
  </si>
  <si>
    <t>BSS-IL-RF-859875</t>
  </si>
  <si>
    <t>BSS-FL-RF-857509</t>
  </si>
  <si>
    <t>BSS-FL-RF-859937</t>
  </si>
  <si>
    <t>BSS-NJ-RF-859994</t>
  </si>
  <si>
    <t>LVW-FL-RF-857716</t>
  </si>
  <si>
    <t>BSS-FL-RF-857578</t>
  </si>
  <si>
    <t>LVW-FL-RF-857698</t>
  </si>
  <si>
    <t>BSS-FL-RF-857516</t>
  </si>
  <si>
    <t>BSS-GA-RF-857503</t>
  </si>
  <si>
    <t>BSS-DC-RF-857666</t>
  </si>
  <si>
    <t>OWN-FL-RF-857708</t>
  </si>
  <si>
    <t>LVW-FL-RF-859600</t>
  </si>
  <si>
    <t>BSS-MI-RF-857661</t>
  </si>
  <si>
    <t>BSS-FL-RF-859880</t>
  </si>
  <si>
    <t>BSS-FL-RF-859946</t>
  </si>
  <si>
    <t>BSS-FL-RF-860014</t>
  </si>
  <si>
    <t>BSS-IL-RF-860025</t>
  </si>
  <si>
    <t>BSS-FL-RF-860061</t>
  </si>
  <si>
    <t>BSS-FL-RF-860002</t>
  </si>
  <si>
    <t>BSS-GA-RF-859882</t>
  </si>
  <si>
    <t>BSS-MI-RF-860301</t>
  </si>
  <si>
    <t>BSS-TN-RF-860057</t>
  </si>
  <si>
    <t>BSS-FL-RF-860093</t>
  </si>
  <si>
    <t>BSS-NJ-RF-857502</t>
  </si>
  <si>
    <t>BSS-GA-RF-861007</t>
  </si>
  <si>
    <t>BSS-FL-RF-860990</t>
  </si>
  <si>
    <t>BSS-GA-RF-856785</t>
  </si>
  <si>
    <t>BSS-NJ-RF-860082</t>
  </si>
  <si>
    <t>BSS-FL-RF-850396</t>
  </si>
  <si>
    <t>BSS-NJ-RF-860106</t>
  </si>
  <si>
    <t>BSS-NJ-RF-859914</t>
  </si>
  <si>
    <t>BSS-NC-RF-859974</t>
  </si>
  <si>
    <t>BSS-NC-RF-859978</t>
  </si>
  <si>
    <t>BSS-FL-RF-860870</t>
  </si>
  <si>
    <t>BSS-TN-RF-860874</t>
  </si>
  <si>
    <t>BSS-GA-RF-860895</t>
  </si>
  <si>
    <t>BSS-NJ-RF-859860</t>
  </si>
  <si>
    <t>BSS-WI-RF-859943</t>
  </si>
  <si>
    <t>BSS-WI-RF-860319</t>
  </si>
  <si>
    <t>BSS-RI-RF-860070</t>
  </si>
  <si>
    <t>BSS-MI-RF-859964</t>
  </si>
  <si>
    <t>LVW-IL-RF-859918</t>
  </si>
  <si>
    <t>OWN-CO-RF-860172</t>
  </si>
  <si>
    <t>OWN-MI-RF-860145</t>
  </si>
  <si>
    <t>BSS-NJ-RF-860948</t>
  </si>
  <si>
    <t>BSS-FL-RF-860886</t>
  </si>
  <si>
    <t>BSS-FL-RF-861034</t>
  </si>
  <si>
    <t>BSS-FL-RF-861068</t>
  </si>
  <si>
    <t>BSS-FL-RF-860862</t>
  </si>
  <si>
    <t>BSS-FL-RF-860944</t>
  </si>
  <si>
    <t>BSS-IL-RF-860970</t>
  </si>
  <si>
    <t>BSS-FL-RF-860979</t>
  </si>
  <si>
    <t>BSS-PA-RF-851651</t>
  </si>
  <si>
    <t>BSS-FL-RF-861028</t>
  </si>
  <si>
    <t>BSS-FL-RF-861033</t>
  </si>
  <si>
    <t>BSS-FL-RF-861107</t>
  </si>
  <si>
    <t>BSS-ME-RF-860936</t>
  </si>
  <si>
    <t>BSS-FL-RF-862130</t>
  </si>
  <si>
    <t>BSS-FL-RF-862008</t>
  </si>
  <si>
    <t>BSS-RI-RF-859954</t>
  </si>
  <si>
    <t>BSS-NC-RF-860099</t>
  </si>
  <si>
    <t>BSS-PA-RF-862343</t>
  </si>
  <si>
    <t>BSS-GA-RF-862391</t>
  </si>
  <si>
    <t>BSS-WI-RF-862385</t>
  </si>
  <si>
    <t>BSS-DC-RF-862311</t>
  </si>
  <si>
    <t>BSS-GA-RF-862559</t>
  </si>
  <si>
    <t>BSS-GA-RF-862383</t>
  </si>
  <si>
    <t>BSS-FL-RF-862043</t>
  </si>
  <si>
    <t>BSS-FL-RF-862059</t>
  </si>
  <si>
    <t>BSS-GA-RF-862071</t>
  </si>
  <si>
    <t>BSS-FL-RF-862120</t>
  </si>
  <si>
    <t>BSS-FL-RF-862129</t>
  </si>
  <si>
    <t>BSS-FL-RF-862209</t>
  </si>
  <si>
    <t>BSS-FL-RF-862197</t>
  </si>
  <si>
    <t>BSS-GA-RF-862214</t>
  </si>
  <si>
    <t>BSS-FL-RF-862083</t>
  </si>
  <si>
    <t>BSS-FL-RF-862103</t>
  </si>
  <si>
    <t>BSS-GA-RF-862092</t>
  </si>
  <si>
    <t>BSS-FL-RF-862110</t>
  </si>
  <si>
    <t>BSS-GA-RF-862081</t>
  </si>
  <si>
    <t>BSS-FL-RF-862105</t>
  </si>
  <si>
    <t>BSS-NJ-RF-862211</t>
  </si>
  <si>
    <t>LVW-MO-RF-861486</t>
  </si>
  <si>
    <t>LVW-MO-RF-861572</t>
  </si>
  <si>
    <t>LVW-OH-RF-861783</t>
  </si>
  <si>
    <t>LVW-OH-RF-861817</t>
  </si>
  <si>
    <t>BSS-SC-RF-862058</t>
  </si>
  <si>
    <t xml:space="preserve">BSS-KY-RF-860905 </t>
  </si>
  <si>
    <t>BSS-FL-RF-862275</t>
  </si>
  <si>
    <t>BSS-FL-RF-862301</t>
  </si>
  <si>
    <t>BSS-FL-RF-862145</t>
  </si>
  <si>
    <t>BSS-FL-RF-862010</t>
  </si>
  <si>
    <t>BSS-FL-RF-862287</t>
  </si>
  <si>
    <t>BSS-FL-RF-862029</t>
  </si>
  <si>
    <t>BSS-FL-RF-862121</t>
  </si>
  <si>
    <t>BSS-FL-RF-862154</t>
  </si>
  <si>
    <t>BSS-FL-RF-862156</t>
  </si>
  <si>
    <t>BSS-SC-RF-862166</t>
  </si>
  <si>
    <t>BSS-FL-RF-862230</t>
  </si>
  <si>
    <t>BSS-SC-RF-862277</t>
  </si>
  <si>
    <t>BSS-TN-RF-862221</t>
  </si>
  <si>
    <t>BSS-GA-RF-862180</t>
  </si>
  <si>
    <t>BSS-FL-RF-862556</t>
  </si>
  <si>
    <t>BSS-PA-RF-862575</t>
  </si>
  <si>
    <t>BSS-PA-RF-862353</t>
  </si>
  <si>
    <t>BSS-GA-RF-862278</t>
  </si>
  <si>
    <t>BSS-NE-RF-862331</t>
  </si>
  <si>
    <t>BSS-TN-RF-862185</t>
  </si>
  <si>
    <t>BSS-WV-RF-862079</t>
  </si>
  <si>
    <t>BSS-NJ-RF-861080</t>
  </si>
  <si>
    <t>BSS-CO-RF-863343</t>
  </si>
  <si>
    <t>BSS-NC-RF-861144</t>
  </si>
  <si>
    <t>BSS-NJ-RF-860982</t>
  </si>
  <si>
    <t>BSS-NJ-RF-862297</t>
  </si>
  <si>
    <t>BSS-FL-RF-862030</t>
  </si>
  <si>
    <t>BSS-NJ-RF-862151</t>
  </si>
  <si>
    <t>BSS-GA-RF-862340</t>
  </si>
  <si>
    <t>BSS-FL-RF-863275</t>
  </si>
  <si>
    <t>BSS-NJ-RF-862568</t>
  </si>
  <si>
    <t>BSS-GA-RF-863299</t>
  </si>
  <si>
    <t>BSS-CO-RF-863248</t>
  </si>
  <si>
    <t>BSS-FL-RF-863253</t>
  </si>
  <si>
    <t>BSS-TN-RF-863345</t>
  </si>
  <si>
    <t>BSS-FL-RF-863360</t>
  </si>
  <si>
    <t>BSS-FL-RF-863336</t>
  </si>
  <si>
    <t>BSS-FL-RF-863461</t>
  </si>
  <si>
    <t>BSS-FL-RF-863193</t>
  </si>
  <si>
    <t>BSS-GA-RF-862039</t>
  </si>
  <si>
    <t>BSS-GA-RF-862212</t>
  </si>
  <si>
    <t>BSS-SC-RF-863342</t>
  </si>
  <si>
    <t>BSS-WI-RF-863213</t>
  </si>
  <si>
    <t>BSS-IL-RF-863187</t>
  </si>
  <si>
    <t>BSS-DC-RF-863347</t>
  </si>
  <si>
    <t>BSS-TN-RF-863246</t>
  </si>
  <si>
    <t>BSS-KS-RF-863502</t>
  </si>
  <si>
    <t>LVW-MO-RF-863605</t>
  </si>
  <si>
    <t>BSS-NJ-RF-863214</t>
  </si>
  <si>
    <t>BSS-PA-RF-863558</t>
  </si>
  <si>
    <t>BSS-NJ-RF-863556</t>
  </si>
  <si>
    <t>BSS-PA-RF-863561</t>
  </si>
  <si>
    <t>BSS-NJ-RF-863753</t>
  </si>
  <si>
    <t>BSS-PA-RF-863494</t>
  </si>
  <si>
    <t>BSS-LA-RF-862011</t>
  </si>
  <si>
    <t>BSS-NC-RF-862375</t>
  </si>
  <si>
    <t>BSS-NC-RF-862107</t>
  </si>
  <si>
    <t>LVW-FL-RF-863685</t>
  </si>
  <si>
    <t>BSS-PA-RF-867004</t>
  </si>
  <si>
    <t>BSS-LA-RF-863183</t>
  </si>
  <si>
    <t>BSS-LA-RF-863355</t>
  </si>
  <si>
    <t>BSS-TN-RF-867133</t>
  </si>
  <si>
    <t>BSS-FL-RF-863186</t>
  </si>
  <si>
    <t>BSS-SC-RF-863763</t>
  </si>
  <si>
    <t>BSS-FL-RF-867008</t>
  </si>
  <si>
    <t>BSS-WI-RF-867130</t>
  </si>
  <si>
    <t>BSS-NJ-RF-867123</t>
  </si>
  <si>
    <t>BSS-FL-RF-867120</t>
  </si>
  <si>
    <t>BSS-GA-RF-866891</t>
  </si>
  <si>
    <t>BSS-CO-RF-867056</t>
  </si>
  <si>
    <t>BSS-GA-RF-867083</t>
  </si>
  <si>
    <t>BSS-GA-RF-798322</t>
  </si>
  <si>
    <t>BSS-SC-RF-863328</t>
  </si>
  <si>
    <t>BSS-GA-RF-866886</t>
  </si>
  <si>
    <t>BSS-PA-RF-867088</t>
  </si>
  <si>
    <t>BSS-CO-RF-866878</t>
  </si>
  <si>
    <t>BSS-TN-RF-867045</t>
  </si>
  <si>
    <t>BSS-WV-RF-863574</t>
  </si>
  <si>
    <t>LVW-FL-RF-863654</t>
  </si>
  <si>
    <t>LVW-MS-RF-863650</t>
  </si>
  <si>
    <t>LVW-FL-RF-863627</t>
  </si>
  <si>
    <t>BSS-FL-RF-863536</t>
  </si>
  <si>
    <t>BSS-TN-RF-863497</t>
  </si>
  <si>
    <t>BSS-MS-RF-863300</t>
  </si>
  <si>
    <t>BSS-SC-RF-863181</t>
  </si>
  <si>
    <t>BSS-RI-RF-863762</t>
  </si>
  <si>
    <t>BSS-TN-RF-863291</t>
  </si>
  <si>
    <t>BSS-GA-RF-863517</t>
  </si>
  <si>
    <t>LVW-CA-RF-863064</t>
  </si>
  <si>
    <t>BSS-SC-RF-863591</t>
  </si>
  <si>
    <t>LVW-MD-RF-864507</t>
  </si>
  <si>
    <t>BSS-GA-RF-863597</t>
  </si>
  <si>
    <t>BSS-FL-RF-863724</t>
  </si>
  <si>
    <t>BSS-LA-RF-867069</t>
  </si>
  <si>
    <t>بسم الله الرحمن الرحيم</t>
  </si>
  <si>
    <t>OWN-FL-RF-865522</t>
  </si>
  <si>
    <t>LVW-FL-RF-867438</t>
  </si>
  <si>
    <t>BSS-IL-RF-867895</t>
  </si>
  <si>
    <t>BSS-NJ-RF-863747</t>
  </si>
  <si>
    <t>BSS-NJ-RF-867890</t>
  </si>
  <si>
    <t>LVW-LA-RF-867262</t>
  </si>
  <si>
    <t>BSS-CO-RF-868035</t>
  </si>
  <si>
    <t>BSS-IL-RF-867944</t>
  </si>
  <si>
    <t>OWN-FL-RF-862855</t>
  </si>
  <si>
    <t>BSS-GA-RF-867855</t>
  </si>
  <si>
    <t>BSS-NJ-RF-867864</t>
  </si>
  <si>
    <t>BSS-FL-RF-867868</t>
  </si>
  <si>
    <t>BSS-FL-RF-867841</t>
  </si>
  <si>
    <t>BSS-FL-RF-867892</t>
  </si>
  <si>
    <t>BSS-GA-RF-867919</t>
  </si>
  <si>
    <t>BSS-MI-RF-867990</t>
  </si>
  <si>
    <t>BSS-NJ-RF-868011</t>
  </si>
  <si>
    <t>BSS-GA-RF-867893</t>
  </si>
  <si>
    <t>BSS-GA-RF-868106</t>
  </si>
  <si>
    <t>BSS-NJ-RF-868172</t>
  </si>
  <si>
    <t>BSS-IL-RF-867096</t>
  </si>
  <si>
    <t>BSS-IL-RF-867095</t>
  </si>
  <si>
    <t>BSS-FL-RF-867885</t>
  </si>
  <si>
    <t>BSS-FL-RF-868024</t>
  </si>
  <si>
    <t>BSS-FL-RF-867888</t>
  </si>
  <si>
    <t>BSS-FL-RF-868200</t>
  </si>
  <si>
    <t>BSS-CO-RF-868084</t>
  </si>
  <si>
    <t>BSS-FL-RF-867984</t>
  </si>
  <si>
    <t>BSS-GA-RF-868057</t>
  </si>
  <si>
    <t>BSS-FL-RF-868059</t>
  </si>
  <si>
    <t>BSS-SC-RF-868089</t>
  </si>
  <si>
    <t>BSS-GA-RF-863223</t>
  </si>
  <si>
    <t>BSS-FL-RF-871855</t>
  </si>
  <si>
    <t>BSS-FL-RF-871858</t>
  </si>
  <si>
    <t>BSS-CO-RF-871897</t>
  </si>
  <si>
    <t>BSS-GA-RF-871896</t>
  </si>
  <si>
    <t>BSS-FL-RF-871916</t>
  </si>
  <si>
    <t>BSS-FL-RF-872007</t>
  </si>
  <si>
    <t>BSS-FL-RF-872071</t>
  </si>
  <si>
    <t>BSS-FL-RF-868208</t>
  </si>
  <si>
    <t>BSS-NJ-RF-868194</t>
  </si>
  <si>
    <t>BSS-NJ-RF-868868</t>
  </si>
  <si>
    <t>BSS-NJ-RF-868877</t>
  </si>
  <si>
    <t>BSS-NC-RF-867040</t>
  </si>
  <si>
    <t>BSS-FL-RF-871870</t>
  </si>
  <si>
    <t>BSS-FL-RF-872048</t>
  </si>
  <si>
    <t>BSS-PA-RF-872038</t>
  </si>
  <si>
    <t>BSS-FL-RF-872052</t>
  </si>
  <si>
    <t>BSS-FL-RF-867975</t>
  </si>
  <si>
    <t>BSS-MS-RF-868181</t>
  </si>
  <si>
    <t>BSS-SC-RF-868086</t>
  </si>
  <si>
    <t>BSS-SC-RF-868163</t>
  </si>
  <si>
    <t>BSS-SC-RF-868157</t>
  </si>
  <si>
    <t>BSS-SC-RF-868178</t>
  </si>
  <si>
    <t>BSS-ME-RF-867896</t>
  </si>
  <si>
    <t>BSS-SC-RF-872121</t>
  </si>
  <si>
    <t>BSS-SC-RF-872085</t>
  </si>
  <si>
    <t>BSS-NJ-RF-863290</t>
  </si>
  <si>
    <t>BSS-PA-RF-872813</t>
  </si>
  <si>
    <t>BSS-IL-RF-872823</t>
  </si>
  <si>
    <t>BSS-IL-RF-872991</t>
  </si>
  <si>
    <t>BSS-FL-RF-872954</t>
  </si>
  <si>
    <t>BSS-FL-RF-873085</t>
  </si>
  <si>
    <t>BSS-WI-RF-872930</t>
  </si>
  <si>
    <t>BSS-IL-RF-867106</t>
  </si>
  <si>
    <t>BSS-ME-RF-868063</t>
  </si>
  <si>
    <t>BSS-FL-RF-872906</t>
  </si>
  <si>
    <t>BSS-FL-RF-872820</t>
  </si>
  <si>
    <t>BSS-FL-RF-872945</t>
  </si>
  <si>
    <t>BSS-GA-RF-872875</t>
  </si>
  <si>
    <t>BSS-FL-RF-872184</t>
  </si>
  <si>
    <t>BSS-PA-RF-863257</t>
  </si>
  <si>
    <t>BSS-SC-RF-871873</t>
  </si>
  <si>
    <t>BSS-FL-RF-872886</t>
  </si>
  <si>
    <t>BSS-PA-RF-872802</t>
  </si>
  <si>
    <t>BSS-GA-RF-873042</t>
  </si>
  <si>
    <t>BSS-NC-RF-872179</t>
  </si>
  <si>
    <t>BSS-TN-RF-872815</t>
  </si>
  <si>
    <t>BSS-TN-RF-872829</t>
  </si>
  <si>
    <t>BSS-TN-RF-872894</t>
  </si>
  <si>
    <t>BSS-DC-RF-872910</t>
  </si>
  <si>
    <t>BSS-GA-RF-872891</t>
  </si>
  <si>
    <t>BSS-FL-RF-872895</t>
  </si>
  <si>
    <t>BSS-FL-RF-872917</t>
  </si>
  <si>
    <t>BSS-GA-RF-872964</t>
  </si>
  <si>
    <t>BSS-IL-RF-873181</t>
  </si>
  <si>
    <t>BSS-FL-RF-873122</t>
  </si>
  <si>
    <t>BSS-GA-RF-873024</t>
  </si>
  <si>
    <t>LVW-CA-RF-873725</t>
  </si>
  <si>
    <t>BSS-FL-RF-874160</t>
  </si>
  <si>
    <t>LVW-CA-RF-873873</t>
  </si>
  <si>
    <t>LVW-PA-RF-873860</t>
  </si>
  <si>
    <t>LVW-NJ-RF-873883</t>
  </si>
  <si>
    <t>BSS-FL-RF-874181</t>
  </si>
  <si>
    <t>BSS-CO-RF-874193</t>
  </si>
  <si>
    <t>BSS-MI-RF-874206</t>
  </si>
  <si>
    <t>BSS-FL-RF-873218</t>
  </si>
  <si>
    <t>BSS-TN-RF-872949</t>
  </si>
  <si>
    <t>BSS-NJ-RF-874224</t>
  </si>
  <si>
    <t>BSS-FL-RF-874147</t>
  </si>
  <si>
    <t>BSS-FL-RF-874179</t>
  </si>
  <si>
    <t>BSS-FL-RF-874350</t>
  </si>
  <si>
    <t>BSS-FL-RF-873036</t>
  </si>
  <si>
    <t>BSS-FL-RF-874238</t>
  </si>
  <si>
    <t>BSS-GA-RF-874434</t>
  </si>
  <si>
    <t>BSS-FL-RF-874262</t>
  </si>
  <si>
    <t>BSS-FL-RF-873119</t>
  </si>
  <si>
    <t>BSS-FL-RF-873050</t>
  </si>
  <si>
    <t>BSS-FL-RF-872979</t>
  </si>
  <si>
    <t>BSS-SC-RF-872972</t>
  </si>
  <si>
    <t>BSS-SC-RF-873075</t>
  </si>
  <si>
    <t>BSS-SC-RF-873171</t>
  </si>
  <si>
    <t>BSS-SC-RF-872986</t>
  </si>
  <si>
    <t>BSS-GA-RF-873559</t>
  </si>
  <si>
    <t>BSS-KY-RF-873476</t>
  </si>
  <si>
    <t>LVW-FL-RF-874388</t>
  </si>
  <si>
    <t>BSS-IL-RF-874162</t>
  </si>
  <si>
    <t>BSS-DE-RF-872862</t>
  </si>
  <si>
    <t>BSS-GA-RF-863338</t>
  </si>
  <si>
    <t>BSS-NC-RF-873144</t>
  </si>
  <si>
    <t>BSS-NC-RF-872914</t>
  </si>
  <si>
    <t>BSS-MI-RF-877108</t>
  </si>
  <si>
    <t>BSS-GA-RF-877119</t>
  </si>
  <si>
    <t>BSS-FL-RF-874668</t>
  </si>
  <si>
    <t>BSS-SC-RF-873241</t>
  </si>
  <si>
    <t>BSS-TN-RF-874433</t>
  </si>
  <si>
    <t>BSS-GA-RF-874408</t>
  </si>
  <si>
    <t>BSS-FL-RF-877115</t>
  </si>
  <si>
    <t>BSS-PA-RF-877132</t>
  </si>
  <si>
    <t>BSS-FL-RF-877131</t>
  </si>
  <si>
    <t>BSS-NJ-RF-877178</t>
  </si>
  <si>
    <t>BSS-FL-RF-877162</t>
  </si>
  <si>
    <t>BSS-GA-RF-877351</t>
  </si>
  <si>
    <t>BSS-GA-RF-877327</t>
  </si>
  <si>
    <t>BSS-FL-RF-877393</t>
  </si>
  <si>
    <t>BSS-FL-RF-866895</t>
  </si>
  <si>
    <t>BSS-KY-RF-872020</t>
  </si>
  <si>
    <t>BSS-NE-RF-873557</t>
  </si>
  <si>
    <t>BSS-SC-RF-874253</t>
  </si>
  <si>
    <t>BSS-RI-RF-874352</t>
  </si>
  <si>
    <t>BSS-KY-RF-874135</t>
  </si>
  <si>
    <t>BSS-MI-RF-874421</t>
  </si>
  <si>
    <t>LVW-MD-RF-875991</t>
  </si>
  <si>
    <t>OWN-CA-RF-875734</t>
  </si>
  <si>
    <t>BSS-ME-RF-873251</t>
  </si>
  <si>
    <t>BSS-IL-RF-877236</t>
  </si>
  <si>
    <t>BSS-PA-RF-878132</t>
  </si>
  <si>
    <t>BSS-FL-RF-878195</t>
  </si>
  <si>
    <t>LVW-FL-RF-877498</t>
  </si>
  <si>
    <t>BSS-NJ-RF-877125</t>
  </si>
  <si>
    <t>BSS-PA-RF-878139</t>
  </si>
  <si>
    <t>BSS-PA-RF-877519</t>
  </si>
  <si>
    <t>BSS-MI-RF-877530</t>
  </si>
  <si>
    <t>LVW-PA-RF-878865</t>
  </si>
  <si>
    <t>BSS-PA-RF-878273</t>
  </si>
  <si>
    <t>BSS-FL-RF-878126</t>
  </si>
  <si>
    <t>BSS-FL-RF-877196</t>
  </si>
  <si>
    <t>BSS-PA-RF-878182</t>
  </si>
  <si>
    <t>BSS-FL-RF-878364</t>
  </si>
  <si>
    <t>BSS-GA-RF-878366</t>
  </si>
  <si>
    <t>BSS-FL-RF-878178</t>
  </si>
  <si>
    <t>BSS-PA-RF-877177</t>
  </si>
  <si>
    <t>BSS-NJ-RF-878349</t>
  </si>
  <si>
    <t>BSS-TN-RF-877346</t>
  </si>
  <si>
    <t>BSS-TN-RF-877379</t>
  </si>
  <si>
    <t>BSS-CO-RF-877363</t>
  </si>
  <si>
    <t>BSS-SC-RF-877201</t>
  </si>
  <si>
    <t>BSS-MI-RF-877159</t>
  </si>
  <si>
    <t>BSS-CO-RF-877334</t>
  </si>
  <si>
    <t>BSS-SC-RF-877298</t>
  </si>
  <si>
    <t>BSS-SC-RF-877258</t>
  </si>
  <si>
    <t>BSS-GA-RF-877203</t>
  </si>
  <si>
    <t>BSS-FL-RF-877385</t>
  </si>
  <si>
    <t>BSS-TN-RF-878141</t>
  </si>
  <si>
    <t>BSS-FL-RF878146</t>
  </si>
  <si>
    <t>BSS-CO-RF-878189</t>
  </si>
  <si>
    <t>BSS-TN-RF-880303</t>
  </si>
  <si>
    <t>BSS-PA-RF-880301</t>
  </si>
  <si>
    <t>BSS-CO-RF-880333</t>
  </si>
  <si>
    <t>OWN-FL-RF-880506</t>
  </si>
  <si>
    <t>LVW-CA-RF-880962</t>
  </si>
  <si>
    <t>LVW-CA-RF-881932</t>
  </si>
  <si>
    <t>BSS-GA-RF-878377</t>
  </si>
  <si>
    <t>BSS-FL-RF-880228</t>
  </si>
  <si>
    <t>BSS-TN-RF-880158</t>
  </si>
  <si>
    <t>BSS-GA-RF-880208</t>
  </si>
  <si>
    <t>BSS-FL-RF-880202</t>
  </si>
  <si>
    <t>BSS-NJ-RF-880171</t>
  </si>
  <si>
    <t>BSS-DC-RF-880223</t>
  </si>
  <si>
    <t>BSS-FL-RF-880148</t>
  </si>
  <si>
    <t>BSS-CO-RF-880204</t>
  </si>
  <si>
    <t>BSS-TN-RF-880193</t>
  </si>
  <si>
    <t>BSS-GA-RF-878316</t>
  </si>
  <si>
    <t>BSS-IL-RF-880108</t>
  </si>
  <si>
    <t>BSS-GA-RF-880273</t>
  </si>
  <si>
    <t>BSS-WV-RF-880112</t>
  </si>
  <si>
    <t>BSS-KS-RF-880147</t>
  </si>
  <si>
    <t>BSS-SC-RF-880124</t>
  </si>
  <si>
    <t>BSS-NJ-RF-880431</t>
  </si>
  <si>
    <t>BSS-WI-RF-880425</t>
  </si>
  <si>
    <t>BSS-FL-RF-880346</t>
  </si>
  <si>
    <t>BSS-DC-RF-880402</t>
  </si>
  <si>
    <t>BSS-NJ-RF-880295</t>
  </si>
  <si>
    <t>BSS-KY-RF-877414</t>
  </si>
  <si>
    <t>BSS-NJ-RF-877374</t>
  </si>
  <si>
    <t>BSS-IL-RF-883362</t>
  </si>
  <si>
    <t>BSS-MI-RF-883158</t>
  </si>
  <si>
    <t>BSS-FL-RF-883212</t>
  </si>
  <si>
    <t>BSS-MI-RF-880379</t>
  </si>
  <si>
    <t>LVW-FL-RF-883421</t>
  </si>
  <si>
    <t>LVW-NJ-RF-883743</t>
  </si>
  <si>
    <t>BSS-FL-RF-883155</t>
  </si>
  <si>
    <t>BSS-FL-RF-883245</t>
  </si>
  <si>
    <t>BSS-KS-RF-883377</t>
  </si>
  <si>
    <t>BSS-NJ-RF-883294</t>
  </si>
  <si>
    <t>BSS-FL-RF-883415</t>
  </si>
  <si>
    <t>BSS-FL-RF-883565</t>
  </si>
  <si>
    <t>BSS-FL-RF-883216</t>
  </si>
  <si>
    <t>BSS-GA-RF-883241</t>
  </si>
  <si>
    <t>BSS-GA-RF-883567</t>
  </si>
  <si>
    <t>BSS-NJ-RF-880400</t>
  </si>
  <si>
    <t>BSS-NJ-RF-883298</t>
  </si>
  <si>
    <t>BSS-NJ-RF-883297</t>
  </si>
  <si>
    <t>BSS-NJ-RF-883287</t>
  </si>
  <si>
    <t>LVW-LA-RF-882943</t>
  </si>
  <si>
    <t>BSS-SC-RF-883376</t>
  </si>
  <si>
    <t>BSS-NJ-RF-883458</t>
  </si>
  <si>
    <t>BSS-NJ-RF-883408</t>
  </si>
  <si>
    <t>BSS-KY-RF-883315</t>
  </si>
  <si>
    <t>BSS-FL-RF-883154</t>
  </si>
  <si>
    <t>BSS-FL-RF-883304</t>
  </si>
  <si>
    <t>BSS-NC-RF-883442</t>
  </si>
  <si>
    <t>BSS-SC-RF-880280</t>
  </si>
  <si>
    <t>BSS-NC-RF-883561</t>
  </si>
  <si>
    <t>BSS-PA-RF-883292</t>
  </si>
  <si>
    <t>BSS-FL-RF-883547</t>
  </si>
  <si>
    <t>BSS-FL-RF-883168</t>
  </si>
  <si>
    <t>BSS-PA-RF-883174</t>
  </si>
  <si>
    <t>BSS-MI-RF-884482</t>
  </si>
  <si>
    <t>BSS-GA-RF-883217</t>
  </si>
  <si>
    <t>BSS-FL-RF-883571</t>
  </si>
  <si>
    <t>BSS-NJ-RF-883167</t>
  </si>
  <si>
    <t>BSS-NJ-RF-884409</t>
  </si>
  <si>
    <t>BSS-GA-RF-884526</t>
  </si>
  <si>
    <t>BSS-GA-RF-884607</t>
  </si>
  <si>
    <t>BSS-TN-RF-883541</t>
  </si>
  <si>
    <t>LVW-FL-RF-884200</t>
  </si>
  <si>
    <t>BSS-MS-RF-883335</t>
  </si>
  <si>
    <t>BSS-GA-RF-884536</t>
  </si>
  <si>
    <t>BSS-SC-RF-884534</t>
  </si>
  <si>
    <t>BSS-SC-RF-884348</t>
  </si>
  <si>
    <t>BSS-GA-RF-884485</t>
  </si>
  <si>
    <t>BSS-TN-RF-884445</t>
  </si>
  <si>
    <t>BSS-SC-RF-884415</t>
  </si>
  <si>
    <t>BSS-SC-RF-884450</t>
  </si>
  <si>
    <t>BSS-PA-RF-880241</t>
  </si>
  <si>
    <t>BSS-TN-RF-884444</t>
  </si>
  <si>
    <t>BSS-GA-RF-884469</t>
  </si>
  <si>
    <t>BSS-TN-RF-884481</t>
  </si>
  <si>
    <t>BSS-GA-RF-884349</t>
  </si>
  <si>
    <t>BSS-NC-RF-883539</t>
  </si>
  <si>
    <t>BSS-NC-RF-883257</t>
  </si>
  <si>
    <t>BSS-CO-RF-885565</t>
  </si>
  <si>
    <t>BSS-NC-RF-884374</t>
  </si>
  <si>
    <t>OWN-FL-RF-885173</t>
  </si>
  <si>
    <t>BSS-NC-RF-883468</t>
  </si>
  <si>
    <t>LVW-AZ-RF-884498</t>
  </si>
  <si>
    <t>BSS-FL-RF-751651</t>
  </si>
  <si>
    <t>LVW-FL-RF-885203</t>
  </si>
  <si>
    <t>LVW-FL-RF-885220</t>
  </si>
  <si>
    <t>BSS-NJ-RF-883192</t>
  </si>
  <si>
    <t>BSS-DC-RF-885666</t>
  </si>
  <si>
    <t>LVW-NJ-RF-884519</t>
  </si>
  <si>
    <t>OWN-PA-RF-885162</t>
  </si>
  <si>
    <t>BSS-NJ-RF-885564</t>
  </si>
  <si>
    <t>BSS-GA-RF-885542</t>
  </si>
  <si>
    <t>BSS-PA-RF-884366</t>
  </si>
  <si>
    <t>BSS-NJ-RF-885462</t>
  </si>
  <si>
    <t>BSS-GA-RF-885556</t>
  </si>
  <si>
    <t>BSS-FL-RF-885595</t>
  </si>
  <si>
    <t>BSS-CO-RF-885466</t>
  </si>
  <si>
    <t>BSS-FL-RF-885656</t>
  </si>
  <si>
    <t>BSS-TN-RF-884355</t>
  </si>
  <si>
    <t>LVW-OH-RF-885232</t>
  </si>
  <si>
    <t>BSS-SC-RF-885416</t>
  </si>
  <si>
    <t>BSS-NJ-RF-885502</t>
  </si>
  <si>
    <t>BSS-GA-RF-885528</t>
  </si>
  <si>
    <t>BSS-GA-RF-885518</t>
  </si>
  <si>
    <t>BSS-FL-RF-885521</t>
  </si>
  <si>
    <t>BSS-FL-RF-885536</t>
  </si>
  <si>
    <t>LVW-FL-RF-885394</t>
  </si>
  <si>
    <t>BSS-GA-RF-885647</t>
  </si>
  <si>
    <t>BSS-CO-RF-885688</t>
  </si>
  <si>
    <t>BSS-FL-RF-885639</t>
  </si>
  <si>
    <t>BSS-KS-RF-885613</t>
  </si>
  <si>
    <t>BSS-GA-RF-885413</t>
  </si>
  <si>
    <t>BSS-FL-RF-885435</t>
  </si>
  <si>
    <t>BSS-KS-RF-885440</t>
  </si>
  <si>
    <t>LVW-NJ-RF-887739</t>
  </si>
  <si>
    <t>LVW-MD-RF-885975</t>
  </si>
  <si>
    <t>BSS-DC-RF-888024</t>
  </si>
  <si>
    <t>BSS-LA-RF-888002</t>
  </si>
  <si>
    <t>BSS-GA-RF-888048</t>
  </si>
  <si>
    <t>LVW-WV-RF-886148</t>
  </si>
  <si>
    <t>BSS-FL-RF-888001</t>
  </si>
  <si>
    <t>LVW-CA-RF-887763</t>
  </si>
  <si>
    <t>LVW-OH-RF-887737</t>
  </si>
  <si>
    <t>LVW-FL-RF-886055</t>
  </si>
  <si>
    <t>OWN-FL-RF-887518</t>
  </si>
  <si>
    <t>BSS-WI-RF-888037</t>
  </si>
  <si>
    <t>BSS-FL-RF-885454</t>
  </si>
  <si>
    <t>LVW-CO-RF-886933</t>
  </si>
  <si>
    <t>BSS-NC-RF-884407</t>
  </si>
  <si>
    <t>LVW-CO-RF-887731</t>
  </si>
  <si>
    <t>BSS-FL-RF-888045</t>
  </si>
  <si>
    <t>LVW-FL-RF-887582</t>
  </si>
  <si>
    <t>OWN-PA-RF-888063</t>
  </si>
  <si>
    <t>BSS-FL-RF-887991</t>
  </si>
  <si>
    <t>BSS-IL-RF-887967</t>
  </si>
  <si>
    <t>BSS-FL-RF-888046</t>
  </si>
  <si>
    <t>BSS-PA-RF-887997</t>
  </si>
  <si>
    <t>BSS-NJ-RF-888096</t>
  </si>
  <si>
    <t>BSS-NJ-RF-885678</t>
  </si>
  <si>
    <t>BSS-GA-RF-884342</t>
  </si>
  <si>
    <t>BSS-NJ-RF-888114</t>
  </si>
  <si>
    <t>LVW-IL-RF-888706</t>
  </si>
  <si>
    <t>BSS-GA-RF-888185</t>
  </si>
  <si>
    <t>LVW-CA-RF-888880</t>
  </si>
  <si>
    <t>LVW-CA-RF-888225</t>
  </si>
  <si>
    <t>BSS-FL-RF-888214</t>
  </si>
  <si>
    <t>LVW-CO-RF-888627</t>
  </si>
  <si>
    <t>LVW-CO-RF-888739</t>
  </si>
  <si>
    <t>LVW-CA-RF-888886</t>
  </si>
  <si>
    <t>BSS-DC-RF-889271</t>
  </si>
  <si>
    <t>BSS-IL-RF-889103</t>
  </si>
  <si>
    <t>BSS-TN-RF-888157</t>
  </si>
  <si>
    <t>BSS-NJ-RF-888076</t>
  </si>
  <si>
    <t>BSS-NJ-RF-889087</t>
  </si>
  <si>
    <t>BSS-NJ-RF-889150</t>
  </si>
  <si>
    <t>BSS-NJ-RF-889334</t>
  </si>
  <si>
    <t>BSS-FL-RF-889149</t>
  </si>
  <si>
    <t>BSS-MT-RF-888166</t>
  </si>
  <si>
    <t>BSS-TN-RF-888106</t>
  </si>
  <si>
    <t>BSS-MI-RF-888184</t>
  </si>
  <si>
    <t>BSS-MS-RF-888146</t>
  </si>
  <si>
    <t>BSS-KS-RF-888156</t>
  </si>
  <si>
    <t>BSS-MI-RF-888239</t>
  </si>
  <si>
    <t>LVW-NC-RF-888775</t>
  </si>
  <si>
    <t>BSS-RI-RF-889255</t>
  </si>
  <si>
    <t>LVW-NJ-RF-888598</t>
  </si>
  <si>
    <t>BSS-CO-RF-889124</t>
  </si>
  <si>
    <t>LVW-FL-RF-888454</t>
  </si>
  <si>
    <t>BSS-NJ-RF-883229</t>
  </si>
  <si>
    <t>BSS-PA-RF-889139</t>
  </si>
  <si>
    <t>BSS-MI-RF-889279</t>
  </si>
  <si>
    <t>BSS-FL-RF-889268</t>
  </si>
  <si>
    <t>LVW-WV-RF-885192</t>
  </si>
  <si>
    <t>LVW-AZ-RF-891046</t>
  </si>
  <si>
    <t>OWN-PA-RF-889825</t>
  </si>
  <si>
    <t>OWN-PA-RF-888276</t>
  </si>
  <si>
    <t>BSS-SC-RF-888054</t>
  </si>
  <si>
    <t>BSS-WI-RF-891495</t>
  </si>
  <si>
    <t>BSS-LA-RF-885624</t>
  </si>
  <si>
    <t>BSS-MI-RF-891588</t>
  </si>
  <si>
    <t>BSS-CO-RF-891430</t>
  </si>
  <si>
    <t>BSS-NJ-RF-891688</t>
  </si>
  <si>
    <t>BSS-GA-RF-889081</t>
  </si>
  <si>
    <t>BSS-FL-RF-891481</t>
  </si>
  <si>
    <t>BSS-CO-RF-891486</t>
  </si>
  <si>
    <t>BSS-FL-RF-891297</t>
  </si>
  <si>
    <t>BSS-MI-RF-860985</t>
  </si>
  <si>
    <t>BSS-FL-RF-891460</t>
  </si>
  <si>
    <t>BSS-DC-RF-891318</t>
  </si>
  <si>
    <t>BSS-NJ-RF-891438</t>
  </si>
  <si>
    <t>BSS-TN-RF-891391</t>
  </si>
  <si>
    <t>LVW-NC-RF-889213</t>
  </si>
  <si>
    <t>LVW-NJ-RF-890194</t>
  </si>
  <si>
    <t>BSS-GA-RF-889345</t>
  </si>
  <si>
    <t>BSS-SC-RF-889306</t>
  </si>
  <si>
    <t>BSS-KY-RF-889217</t>
  </si>
  <si>
    <t>BSS-NJ-RF-891271</t>
  </si>
  <si>
    <t>BSS-NJ-RF-891488</t>
  </si>
  <si>
    <t>BSS-NJ-RF-891346</t>
  </si>
  <si>
    <t>BSS-GA-RF-891521</t>
  </si>
  <si>
    <t>BSS-GA-RF-891451</t>
  </si>
  <si>
    <t>BSS-PA-RF-891616</t>
  </si>
  <si>
    <t>BSS-FL-RF-891553</t>
  </si>
  <si>
    <t>BSS-PA-RF-891657</t>
  </si>
  <si>
    <t>BSS-FL-RF-891485</t>
  </si>
  <si>
    <t>LVW-FL-RF-891659</t>
  </si>
  <si>
    <t>OWN-PA-RF-892174</t>
  </si>
  <si>
    <t>BSS-NJ-RF-891383</t>
  </si>
  <si>
    <t>BSS-NJ-RF-891675</t>
  </si>
  <si>
    <t>LVW-WV-RF-892232</t>
  </si>
  <si>
    <t>BSS-FL-RF-892593</t>
  </si>
  <si>
    <t>BSS-FL-RF-892744</t>
  </si>
  <si>
    <t>BSS-NJ-RF-892653</t>
  </si>
  <si>
    <t>BSS-NJ-RF-892636</t>
  </si>
  <si>
    <t>BSS-GA-RF-892626</t>
  </si>
  <si>
    <t>BSS-FL-RF-884645</t>
  </si>
  <si>
    <t>BSS-FL-RF-892800</t>
  </si>
  <si>
    <t>BSS-SC-RF-891402</t>
  </si>
  <si>
    <t>LVW-NJ-RF-892007</t>
  </si>
  <si>
    <t>LVW-MD-RF-891955</t>
  </si>
  <si>
    <t>BSS-NC-RF-889322</t>
  </si>
  <si>
    <t>BSS-DE-RF-891715</t>
  </si>
  <si>
    <t>BSS-SC-RF-891405</t>
  </si>
  <si>
    <t>BSS-NC-RF-889230</t>
  </si>
  <si>
    <t>LVW-MD-RF-892383</t>
  </si>
  <si>
    <t>BSS-IL-RF-892569</t>
  </si>
  <si>
    <t>BSS-FL-RF-892587</t>
  </si>
  <si>
    <t>BSS-FL-RF-892799</t>
  </si>
  <si>
    <t>BSS-GA-RF-891529</t>
  </si>
  <si>
    <t>BSS-SC-RF-889138</t>
  </si>
  <si>
    <t>BSS-FL-RF-892869</t>
  </si>
  <si>
    <t>BSS-NC-RF-891373</t>
  </si>
  <si>
    <t>BSS-NC-RF-891494</t>
  </si>
  <si>
    <t>BSS-PA-RF-891355</t>
  </si>
  <si>
    <t>LVW-WV-RF-873374</t>
  </si>
  <si>
    <t>LVW-NC-RF-892255</t>
  </si>
  <si>
    <t>BSS-GA-RF-892763</t>
  </si>
  <si>
    <t>BSS-NJ-RF-895117</t>
  </si>
  <si>
    <t>OWN-FL-RF-889751</t>
  </si>
  <si>
    <t>BSS-PA-RF-895094</t>
  </si>
  <si>
    <t>BSS-PA-RF-894919</t>
  </si>
  <si>
    <t>BSS-TN-RF-894838</t>
  </si>
  <si>
    <t>BSS-FL-RF-894848</t>
  </si>
  <si>
    <t>BSS-GA-RF-894898</t>
  </si>
  <si>
    <t>BSS-GA-RF-894862</t>
  </si>
  <si>
    <t>BSS-FL-RF-894996</t>
  </si>
  <si>
    <t>BSS-FL-RF-894874</t>
  </si>
  <si>
    <t>LVW-WV-RF-894651</t>
  </si>
  <si>
    <t>BSS-NJ-RF-894832</t>
  </si>
  <si>
    <t>BSS-NJ-RF-894893</t>
  </si>
  <si>
    <t>BSS-KY-RF-892917</t>
  </si>
  <si>
    <t>LVW-NJ-RF-892868</t>
  </si>
  <si>
    <t>BSS-MI-RF-892575</t>
  </si>
  <si>
    <t>LVW-MS-RF-893067</t>
  </si>
  <si>
    <t>LVW-MD-RF-893170</t>
  </si>
  <si>
    <t>BSS-ME-RF-892903</t>
  </si>
  <si>
    <t>BSS-GA-RF-894916</t>
  </si>
  <si>
    <t>BSS-PA-RF-889371</t>
  </si>
  <si>
    <t>BSS-TN-RF-894920</t>
  </si>
  <si>
    <t>BSS-PA-RF-895079</t>
  </si>
  <si>
    <t>BSS-TN-RF-895078</t>
  </si>
  <si>
    <t>BSS-FL-RF-894909</t>
  </si>
  <si>
    <t>BSS-FL-RF-896119</t>
  </si>
  <si>
    <t>BSS-ME-RF-895934</t>
  </si>
  <si>
    <t>BSS-FL-RF-895871</t>
  </si>
  <si>
    <t>BSS-FL-RF-896106</t>
  </si>
  <si>
    <t>BSS-GA-RF-896118</t>
  </si>
  <si>
    <t>BSS-KS-RF-895894</t>
  </si>
  <si>
    <t>BSS-CO-RF-895933</t>
  </si>
  <si>
    <t>LVW-FL-RF-895298</t>
  </si>
  <si>
    <t>BSS-TN-RF-896123</t>
  </si>
  <si>
    <t>BSS-KY-RF-892673</t>
  </si>
  <si>
    <t>BSS-NC-RF-894960</t>
  </si>
  <si>
    <t>BSS-NJ-RF-896115</t>
  </si>
  <si>
    <t>BSS-FL-RF-896145</t>
  </si>
  <si>
    <t>BSS-GA-RF-896170</t>
  </si>
  <si>
    <t>BSS-FL-RF-895970</t>
  </si>
  <si>
    <t>BSS-NJ-RF-896000</t>
  </si>
  <si>
    <t>LVW-NJ-RF-895140</t>
  </si>
  <si>
    <t>BSS-NJ-RF-894932</t>
  </si>
  <si>
    <t>BSS-NJ-RF-896159</t>
  </si>
  <si>
    <t>BSS-KY-RF-895014</t>
  </si>
  <si>
    <t>BSS-NJ-RF-896131</t>
  </si>
  <si>
    <t>BSS-GA-RF-896077</t>
  </si>
  <si>
    <t>BSS-SC-RF-896045</t>
  </si>
  <si>
    <t>BSS-FL-RF-895297</t>
  </si>
  <si>
    <t>BSS-PA-RF-895935</t>
  </si>
  <si>
    <t>BSS-IL-RF-895940</t>
  </si>
  <si>
    <t>BSS-PA-RF-896125</t>
  </si>
  <si>
    <t>BSS-FL-RF-895907</t>
  </si>
  <si>
    <t>BSS-KS-RF-896104</t>
  </si>
  <si>
    <t>BSS-WI-RF-896033</t>
  </si>
  <si>
    <t>BSS-MI-RF-895875</t>
  </si>
  <si>
    <t>OWN-PA-RF-884730</t>
  </si>
  <si>
    <t>BSS-NC-RF-895030</t>
  </si>
  <si>
    <t>BSS-TN-RF-897043</t>
  </si>
  <si>
    <t>LVW-FL-RF-896424</t>
  </si>
  <si>
    <t>LVW-CA-RF-896691</t>
  </si>
  <si>
    <t>LVW-CA-RF-896784</t>
  </si>
  <si>
    <t>BSS-MI-RF-896076</t>
  </si>
  <si>
    <t>BSS-PA-RF-897267</t>
  </si>
  <si>
    <t>BSS-GA-RF-897297</t>
  </si>
  <si>
    <t>BSS-NJ-RF-897028</t>
  </si>
  <si>
    <t>BSS-NJ-RF-897012</t>
  </si>
  <si>
    <t>BSS-NC-RF-895106</t>
  </si>
  <si>
    <t>BSS-ME-RF-894876</t>
  </si>
  <si>
    <t>BSS-NJ-RF-896068</t>
  </si>
  <si>
    <t>LVW-OH-RF-896730</t>
  </si>
  <si>
    <t>BSS-IL-RF-897256</t>
  </si>
  <si>
    <t>BSS-IL-RF-897266</t>
  </si>
  <si>
    <t>BSS-IL-RF-897040</t>
  </si>
  <si>
    <t>LVW-NC-RF-895630</t>
  </si>
  <si>
    <t>BSS-NJ-RF-897047</t>
  </si>
  <si>
    <t>BSS-NJ-RF-897125</t>
  </si>
  <si>
    <t>BSS-NJ-RF-897122</t>
  </si>
  <si>
    <t>BSS-NJ-RF-897091</t>
  </si>
  <si>
    <t>OWN-FL-RF-893100</t>
  </si>
  <si>
    <t>BSS-FL-RF-897243</t>
  </si>
  <si>
    <t>BSS-CO-RF-897052</t>
  </si>
  <si>
    <t>BSS-WV-RF-895021</t>
  </si>
  <si>
    <t>BSS-NJ-RF-897034</t>
  </si>
  <si>
    <t>BSS-FL-RF-897082</t>
  </si>
  <si>
    <t>BSS-IL-RF-897224</t>
  </si>
  <si>
    <t>BSS-WI-RF-898126</t>
  </si>
  <si>
    <t>BSS-TN-RF-898139</t>
  </si>
  <si>
    <t>BSS-GA-RF-898145</t>
  </si>
  <si>
    <t>LVW-FL-RF-895849</t>
  </si>
  <si>
    <t>LVW-FL-RF-897800</t>
  </si>
  <si>
    <t>LVW-FL-RF-897426</t>
  </si>
  <si>
    <t>BSS-FL-RF-898169</t>
  </si>
  <si>
    <t>LVW-MD-RF-897429</t>
  </si>
  <si>
    <t>BSS-PA-RF-898135</t>
  </si>
  <si>
    <t>BSS-NJ-RF-898177</t>
  </si>
  <si>
    <t>BSS-FL-RF-898141</t>
  </si>
  <si>
    <t>BSS-PA-RF-897295</t>
  </si>
  <si>
    <t>BSS-FL-RF-898082</t>
  </si>
  <si>
    <t>BSS-FL-RF-898297</t>
  </si>
  <si>
    <t>BSS-NJ-RF-897019</t>
  </si>
  <si>
    <t>LVW-FL-RF-888252</t>
  </si>
  <si>
    <t>BSS-GA-RF-896002</t>
  </si>
  <si>
    <t>BSS-CO-RF-898157</t>
  </si>
  <si>
    <t>BSS-SC-RF-898099</t>
  </si>
  <si>
    <t>BSS-FL-RF-898122</t>
  </si>
  <si>
    <t>BSS-FL-RF-898088</t>
  </si>
  <si>
    <t>LVW-CA-RF-897863</t>
  </si>
  <si>
    <t>BSS-WI-RF-898105</t>
  </si>
  <si>
    <t>BSS-MS-RF-898133</t>
  </si>
  <si>
    <t>BSS-CO-RF-898170</t>
  </si>
  <si>
    <t>BSS-MI-RF-898138</t>
  </si>
  <si>
    <t>BSS-GA-RF-898156</t>
  </si>
  <si>
    <t>LVW-FL-RF-880401</t>
  </si>
  <si>
    <t>BSS-SC-RF-897101</t>
  </si>
  <si>
    <t>BSS-TN-RF-898091</t>
  </si>
  <si>
    <t>BSS-NJ-RF-898209</t>
  </si>
  <si>
    <t>BSS-NJ-RF-898163</t>
  </si>
  <si>
    <t>BSS-NJ-RF-894929</t>
  </si>
  <si>
    <t>BSS-PA-RF-897245</t>
  </si>
  <si>
    <t>LVW-FL-RF-899333</t>
  </si>
  <si>
    <t>BSS-PA-RF-898348</t>
  </si>
  <si>
    <t>BSS-PA-RF-896986</t>
  </si>
  <si>
    <t>BSS-NJ-RF-898083</t>
  </si>
  <si>
    <t>BSS-FL-RF-899264</t>
  </si>
  <si>
    <t>BSS-PA-RF-899276</t>
  </si>
  <si>
    <t>BSS-PA-RF-899330</t>
  </si>
  <si>
    <t>BSS-PA-RF-898171</t>
  </si>
  <si>
    <t>BSS-PA-RF-899323</t>
  </si>
  <si>
    <t>BSS-PA-RF-896982</t>
  </si>
  <si>
    <t>BSS-FL-RF-899397</t>
  </si>
  <si>
    <t>LVW-AZ-RF-898561</t>
  </si>
  <si>
    <t>BSS-LA-RF-898397</t>
  </si>
  <si>
    <t>LVW-MS-RF-898112</t>
  </si>
  <si>
    <t>BSS-ME-RF-898450</t>
  </si>
  <si>
    <t>LVW-CA-RF-898961</t>
  </si>
  <si>
    <t>BSS-NJ-RF-899320</t>
  </si>
  <si>
    <t>LVW-CA-RF-899591</t>
  </si>
  <si>
    <t>BSS-CO-RF-899316</t>
  </si>
  <si>
    <t>BSS-CO-RF-899315</t>
  </si>
  <si>
    <t>BSS-FL-RF-898350</t>
  </si>
  <si>
    <t>Old Target</t>
  </si>
  <si>
    <t>Revised Target</t>
  </si>
  <si>
    <t>Fail So</t>
  </si>
  <si>
    <t>Deliver (Approved)</t>
  </si>
  <si>
    <t>Review Taxcert</t>
  </si>
  <si>
    <t>Total Orders</t>
  </si>
  <si>
    <t>Total Utilization</t>
  </si>
  <si>
    <t>Fail So (Correct)</t>
  </si>
  <si>
    <t>Time In</t>
  </si>
  <si>
    <t>Time Out</t>
  </si>
  <si>
    <t>Duration</t>
  </si>
  <si>
    <t>AHR-TN-PC-842425</t>
  </si>
  <si>
    <t>AHR-IN-PC-840932</t>
  </si>
  <si>
    <t>AHR-AZ-PC-839293</t>
  </si>
  <si>
    <t>AHR-FL-PC-844508</t>
  </si>
  <si>
    <t>AHR-MO-PC-844545</t>
  </si>
  <si>
    <t>AHR-MO-PC-842445</t>
  </si>
  <si>
    <t>AHR-FL-PC-847426</t>
  </si>
  <si>
    <t>AHR-AZ-PC-846080</t>
  </si>
  <si>
    <t>AHR-TN-PC-851001</t>
  </si>
  <si>
    <t>AHR-MO-PC-851110</t>
  </si>
  <si>
    <t>No Defect</t>
  </si>
  <si>
    <t>Defected</t>
  </si>
  <si>
    <t>LVW-WV-RF-899609</t>
  </si>
  <si>
    <t>LVW-FL-RF-899535</t>
  </si>
  <si>
    <t>BSS-TN-RF-900198</t>
  </si>
  <si>
    <t>BSS-WI-RF-898352</t>
  </si>
  <si>
    <t>BSS-FL-RF-899965</t>
  </si>
  <si>
    <t>LVW-CA-RF-899462</t>
  </si>
  <si>
    <t>LVW-FL-RF-899987</t>
  </si>
  <si>
    <t>LVW-OH-RF-899474</t>
  </si>
  <si>
    <t>BSS-IL-RF-899968</t>
  </si>
  <si>
    <t>BSS-NJ-RF-900182</t>
  </si>
  <si>
    <t>BSS-FL-RF-899352</t>
  </si>
  <si>
    <t>LVW-CA-RF-899759</t>
  </si>
  <si>
    <t>BSS-FL-RF-899957</t>
  </si>
  <si>
    <t>BSS-FL-RF-900252</t>
  </si>
  <si>
    <t>BSS-NJ-RF-898367</t>
  </si>
  <si>
    <t>BSS-IL-RF-900284</t>
  </si>
  <si>
    <t>BSS-KS-RF-900286</t>
  </si>
  <si>
    <t>BSS-FL-RF-900195</t>
  </si>
  <si>
    <t>BSS-IL-RF-900246</t>
  </si>
  <si>
    <t>LVW-FL-RF-900191</t>
  </si>
  <si>
    <t>BSS-PA-RF-900223</t>
  </si>
  <si>
    <t>BSS-CO-RF-900508</t>
  </si>
  <si>
    <t>BSS-CO-RF-900307</t>
  </si>
  <si>
    <t>BSS-NJ-RF-900402</t>
  </si>
  <si>
    <t>BSS-GA-RF-900204</t>
  </si>
  <si>
    <t>LVW-KS-RF-899939</t>
  </si>
  <si>
    <t>LVW-WV-RF-899945</t>
  </si>
  <si>
    <t>BSS-NJ-RF-900440</t>
  </si>
  <si>
    <t>BSS-FL-RF-899954</t>
  </si>
  <si>
    <t>BSS-CO-RF-900506</t>
  </si>
  <si>
    <t>BSS-MI-RF-900239</t>
  </si>
  <si>
    <t>BSS-NJ-RF-900732</t>
  </si>
  <si>
    <t>BSS-TN-RF-900812</t>
  </si>
  <si>
    <t>BSS-IL-RF-898241</t>
  </si>
  <si>
    <t>BSS-GA-RF-900324</t>
  </si>
  <si>
    <t>BSS-GA-RF-900829</t>
  </si>
  <si>
    <t>BSS-GA-RF-900450</t>
  </si>
  <si>
    <t>BSS-CO-RF-900781</t>
  </si>
  <si>
    <t>BSS-FL-RF-900683</t>
  </si>
  <si>
    <t>BSS-FL-RF-900827</t>
  </si>
  <si>
    <t>BSS-MI-RF-900293</t>
  </si>
  <si>
    <t>BSS-SC-RF-900810</t>
  </si>
  <si>
    <t>BSS-SC-RF-900857</t>
  </si>
  <si>
    <t>BSS-SC-RF-900914</t>
  </si>
  <si>
    <t>BSS-SC-RF-900364</t>
  </si>
  <si>
    <t>BSS-SC-RF-900385</t>
  </si>
  <si>
    <t>BSS-SC-RF-900559</t>
  </si>
  <si>
    <t>BSS-NE-RF-900957</t>
  </si>
  <si>
    <t>BSS-WV-RF-900879</t>
  </si>
  <si>
    <t>BSS-GA-RF-900590</t>
  </si>
  <si>
    <t>BSS-MI-RF-900916</t>
  </si>
  <si>
    <t>BSS-FL-RF-901582</t>
  </si>
  <si>
    <t>BSS-FL-RF-901593</t>
  </si>
  <si>
    <t>BSS-GA-RF-900484</t>
  </si>
  <si>
    <t>BSS-NJ-RF-901643</t>
  </si>
  <si>
    <t>BSS-NJ-RF-900757</t>
  </si>
  <si>
    <t>BSS-PA-RF-901592</t>
  </si>
  <si>
    <t>BSS-PA-RF-901586</t>
  </si>
  <si>
    <t>BSS-GA-RF-901679</t>
  </si>
  <si>
    <t>BSS-NJ-RF-901651</t>
  </si>
  <si>
    <t>BSS-PA-RF-898287</t>
  </si>
  <si>
    <t>OWN-TN-RF-899927</t>
  </si>
  <si>
    <t>LVW-CA-RF-901407</t>
  </si>
  <si>
    <t>BSS-NC-RF-900931</t>
  </si>
  <si>
    <t>BSS-NC-RF-900308</t>
  </si>
  <si>
    <t>BSS-PA-RF-902559</t>
  </si>
  <si>
    <t>LVW-CA-RF-902311</t>
  </si>
  <si>
    <t>BSS-NC-RF-900908</t>
  </si>
  <si>
    <t>BSS-NC-RF-900468</t>
  </si>
  <si>
    <t>BSS-KS-RF-902570</t>
  </si>
  <si>
    <t>BSS-KY-RF-901783</t>
  </si>
  <si>
    <t>LVW-KS-RF-902005</t>
  </si>
  <si>
    <t>BSS-NC-RF-900383</t>
  </si>
  <si>
    <t>BSS-FL-RF-902566</t>
  </si>
  <si>
    <t>BSS-GA-RF-901721</t>
  </si>
  <si>
    <t>BSS-FL-RF-902609</t>
  </si>
  <si>
    <t>BSS-GA-RF-902632</t>
  </si>
  <si>
    <t>BSS-PA-RF-902597</t>
  </si>
  <si>
    <t>BSS-PA-RF-902624</t>
  </si>
  <si>
    <t>BSS-PA-RF-902676</t>
  </si>
  <si>
    <t>BSS-NC-RF-900698</t>
  </si>
  <si>
    <t>BSS-FL-RF-902788</t>
  </si>
  <si>
    <t>BSS-FL-RF-902605</t>
  </si>
  <si>
    <t>BSS-NC-RF-900392</t>
  </si>
  <si>
    <t>BSS-NJ-RF-902675</t>
  </si>
  <si>
    <t>LVW-CA-RF-902969</t>
  </si>
  <si>
    <t>BSS-MI-RF-903700</t>
  </si>
  <si>
    <t>BSS-IL-RF-903677</t>
  </si>
  <si>
    <t>LVW-OH-RF-903037</t>
  </si>
  <si>
    <t>BSS-MI-RF-902770</t>
  </si>
  <si>
    <t>BSS-MI-RF-902778</t>
  </si>
  <si>
    <t>BSS-MT-RF-902793</t>
  </si>
  <si>
    <t>BSS-CO-RF-903702</t>
  </si>
  <si>
    <t>BSS-TN-RF-902660</t>
  </si>
  <si>
    <t>BSS-MI-RF-903727</t>
  </si>
  <si>
    <t>BSS-GA-RF-903673</t>
  </si>
  <si>
    <t>LVW-MI-RF-903290</t>
  </si>
  <si>
    <t>BSS-SC-RF-902752</t>
  </si>
  <si>
    <t>BSS-SC-RF-902890</t>
  </si>
  <si>
    <t>BSS-SC-RF-902806</t>
  </si>
  <si>
    <t>BSS-NJ-RF-903664</t>
  </si>
  <si>
    <t>BSS-TN-RF-903679</t>
  </si>
  <si>
    <t>BSS-CO-RF-903724</t>
  </si>
  <si>
    <t>OWN-NJ-RF-874504</t>
  </si>
  <si>
    <t>BSS-TN-RF-903832</t>
  </si>
  <si>
    <t>BSS-NJ-RF-904027</t>
  </si>
  <si>
    <t>BSS-PA-RF-903708</t>
  </si>
  <si>
    <t>BSS-CO-RF-903785</t>
  </si>
  <si>
    <t>BSS-FL-RF-903806</t>
  </si>
  <si>
    <t>BSS-FL-RF-904278</t>
  </si>
  <si>
    <t>BSS-FL-RF-904180</t>
  </si>
  <si>
    <t>BSS-NJ-RF-903646</t>
  </si>
  <si>
    <t>BSS-ME-RF-900883</t>
  </si>
  <si>
    <t>BSS-CO-RF-902777</t>
  </si>
  <si>
    <t>BSS-TN-RF-903751</t>
  </si>
  <si>
    <t>BSS-TN-RF-904065</t>
  </si>
  <si>
    <t>BSS-FL-RF-903775</t>
  </si>
  <si>
    <t>BSS-FL-RF-905212</t>
  </si>
  <si>
    <t>LVW-FL-RF-904719</t>
  </si>
  <si>
    <t>BSS-SC-RF-903758</t>
  </si>
  <si>
    <t>BSS-SC-RF-903912</t>
  </si>
  <si>
    <t>BSS-SC-RF-904028</t>
  </si>
  <si>
    <t>BSS-SC-RF-903833</t>
  </si>
  <si>
    <t>LVW-NE-RF-904101</t>
  </si>
  <si>
    <t>BSS-KS-RF-905087</t>
  </si>
  <si>
    <t>BSS-ME-RF-903918</t>
  </si>
  <si>
    <t>BSS-WI-RF-904049</t>
  </si>
  <si>
    <t>BSS-TN-RF-903962</t>
  </si>
  <si>
    <t>BSS-NJ-RF-905013</t>
  </si>
  <si>
    <t>BSS-IL-RF-905171</t>
  </si>
  <si>
    <t>BSS-FL-RF-905022</t>
  </si>
  <si>
    <t>BSS-MI-RF-903887</t>
  </si>
  <si>
    <t>BSS-PA-RF-905048</t>
  </si>
  <si>
    <t>BSS-NJ-RF-905359</t>
  </si>
  <si>
    <t>BSS-NJ-RF-905259</t>
  </si>
  <si>
    <t>BSS-FL-RF-905133</t>
  </si>
  <si>
    <t>BSS-FL-RF-905092</t>
  </si>
  <si>
    <t>LVW-FL-RF-904987</t>
  </si>
  <si>
    <t>BSS-FL-RF-905020</t>
  </si>
  <si>
    <t>BSS-FL-RF-905298</t>
  </si>
  <si>
    <t>BSS-FL-RF-905066</t>
  </si>
  <si>
    <t>BSS-PA-RF-903667</t>
  </si>
  <si>
    <t>BSS-GA-RF-905167</t>
  </si>
  <si>
    <t>BSS-NJ-RF-905300</t>
  </si>
  <si>
    <t>BSS-FL-RF-904755</t>
  </si>
  <si>
    <t>BSS-NJ-RF-905276</t>
  </si>
  <si>
    <t>BSS-GA-RF-905029</t>
  </si>
  <si>
    <t>BSS-WI-RF-904233</t>
  </si>
  <si>
    <t>BSS-NC-RF-905315</t>
  </si>
  <si>
    <t>BSS-NC-RF-905107</t>
  </si>
  <si>
    <t>BSS-FL-RF-908484</t>
  </si>
  <si>
    <t>BSS-NC-RF-903892</t>
  </si>
  <si>
    <t>BSS-NC-RF-904026</t>
  </si>
  <si>
    <t>BSS-NC-RF-903950</t>
  </si>
  <si>
    <t>LVW-NC-RF-905196</t>
  </si>
  <si>
    <t>BSS-GA-RF-908464</t>
  </si>
  <si>
    <t>BSS-PA-RF-908468</t>
  </si>
  <si>
    <t>BSS-PA-RF-908765</t>
  </si>
  <si>
    <t>BSS-FL-RF-909421</t>
  </si>
  <si>
    <t>BSS-FL-RF-908702</t>
  </si>
  <si>
    <t>BSS-NJ-RF-908566</t>
  </si>
  <si>
    <t>LVW-WV-RF-908268</t>
  </si>
  <si>
    <t>BSS-NJ-RF-908691</t>
  </si>
  <si>
    <t>BSS-NJ-RF-908717</t>
  </si>
  <si>
    <t>BSS-FL-RF-909258</t>
  </si>
  <si>
    <t>BSS-NJ-RF-908479</t>
  </si>
  <si>
    <t>BSS-FL-RF-909263</t>
  </si>
  <si>
    <t>BSS-FL-RF-909424</t>
  </si>
  <si>
    <t>BSS-NJ-RF-908760</t>
  </si>
  <si>
    <t>BSS-NJ-RF-908674</t>
  </si>
  <si>
    <t>BSS-FL-RF-908857</t>
  </si>
  <si>
    <t>LVW-FL-RF-909531</t>
  </si>
  <si>
    <t>BSS-FL-RF-908460</t>
  </si>
  <si>
    <t>LVW-FL-RF-909536</t>
  </si>
  <si>
    <t>BSS-FL-RF-909222</t>
  </si>
  <si>
    <t>BSS-FL-RF-910709</t>
  </si>
  <si>
    <t>BSS-FL-RF-910710</t>
  </si>
  <si>
    <t>LVW-KS-RF-904748</t>
  </si>
  <si>
    <t>BSS-NJ-RF-910719</t>
  </si>
  <si>
    <t>BSS-DE-RF-907909</t>
  </si>
  <si>
    <t>LVW-CA-RF-908417</t>
  </si>
  <si>
    <t>LVW-CA-RF-910369</t>
  </si>
  <si>
    <t>BSS-NC-RF-905245</t>
  </si>
  <si>
    <t>BSS-GA-RF-910720</t>
  </si>
  <si>
    <t>BSS-PA-RF-910730</t>
  </si>
  <si>
    <t>BSS-GA-RF-910789</t>
  </si>
  <si>
    <t>BSS-ME-RF-908873</t>
  </si>
  <si>
    <t>BSS-TN-RF-909032</t>
  </si>
  <si>
    <t>BSS-NJ-RF-904992</t>
  </si>
  <si>
    <t>BSS-NJ-RF-910738</t>
  </si>
  <si>
    <t>BSS-PA-RF-910960</t>
  </si>
  <si>
    <t>BSS-PA-RF-901635</t>
  </si>
  <si>
    <t>BSS-NJ-RF-910841</t>
  </si>
  <si>
    <t>BSS-IL-RF-910821</t>
  </si>
  <si>
    <t>BSS-WI-RF-910788</t>
  </si>
  <si>
    <t>LVW-NJ-RF-910832</t>
  </si>
  <si>
    <t>BSS-GA-RF-910702</t>
  </si>
  <si>
    <t>LVW-FL-RF-911146</t>
  </si>
  <si>
    <t>BSS-KY-RF-905070</t>
  </si>
  <si>
    <t>BSS-FL-RF-910898</t>
  </si>
  <si>
    <t>BSS-FL-RF-910773</t>
  </si>
  <si>
    <t>BSS-GA-RF-910772</t>
  </si>
  <si>
    <t>BSS-SC-RF-903681</t>
  </si>
  <si>
    <t>BSS-PA-RF-911487</t>
  </si>
  <si>
    <t>BSS-PA-RF-911573</t>
  </si>
  <si>
    <t>LVW-AZ-RF-911704</t>
  </si>
  <si>
    <t>BSS-FL-RF-911501</t>
  </si>
  <si>
    <t>BSS-GA-RF-910700</t>
  </si>
  <si>
    <t>BSS-NJ-RF-911622</t>
  </si>
  <si>
    <t>BSS-RI-RF-910845</t>
  </si>
  <si>
    <t>BSS-RI-RF-911508</t>
  </si>
  <si>
    <t>LVW-CA-RF-911690</t>
  </si>
  <si>
    <t>LVW-AZ-RF-911708</t>
  </si>
  <si>
    <t>LVW-NJ-RF-911379</t>
  </si>
  <si>
    <t>BSS-GA-RF-911496</t>
  </si>
  <si>
    <t>BSS-IL-RF-911966</t>
  </si>
  <si>
    <t>BSS-NJ-RF-911898</t>
  </si>
  <si>
    <t>BSS-NJ-RF-912037</t>
  </si>
  <si>
    <t>BSS-NJ-RF-912096</t>
  </si>
  <si>
    <t>BSS-PA-RF-912040</t>
  </si>
  <si>
    <t>BSS-PA-RF-912026</t>
  </si>
  <si>
    <t>BSS-NJ-RF-909375</t>
  </si>
  <si>
    <t>BSS-NJ-RF-911677</t>
  </si>
  <si>
    <t>BSS-IL-RF-912015</t>
  </si>
  <si>
    <t>BSS-TN-RF-911668</t>
  </si>
  <si>
    <t>BSS-GA-RF-911513</t>
  </si>
  <si>
    <t>BSS-NJ-RF-911686</t>
  </si>
  <si>
    <t>BSS-FL-RF-912035</t>
  </si>
  <si>
    <t>BSS-WV-RF-911869</t>
  </si>
  <si>
    <t>BSS-SC-RF-911871</t>
  </si>
  <si>
    <t>BSS-FL-RF-911524</t>
  </si>
  <si>
    <t>BSS-NJ-RF-912540</t>
  </si>
  <si>
    <t>BSS-FL-RF-912531</t>
  </si>
  <si>
    <t>BSS-DC-RF-910822</t>
  </si>
  <si>
    <t>BSS-GA-RF-912902</t>
  </si>
  <si>
    <t>LVW-AZ-RF-912402</t>
  </si>
  <si>
    <t>BSS-TN-RF-912907</t>
  </si>
  <si>
    <t>BSS-DC-RF-913004</t>
  </si>
  <si>
    <t>BSS-GA-RF-913131</t>
  </si>
  <si>
    <t>BSS-NJ-RF-913124</t>
  </si>
  <si>
    <t>BSS-SC-RF-912025</t>
  </si>
  <si>
    <t>BSS-SC-RF-912519</t>
  </si>
  <si>
    <t>BSS-PA-RF-913163</t>
  </si>
  <si>
    <t>BSS-GA-RF-913107</t>
  </si>
  <si>
    <t>BSS-PA-RF-908657</t>
  </si>
  <si>
    <t>BSS-PA-RF-912906</t>
  </si>
  <si>
    <t>LVW-NE-RF-912583</t>
  </si>
  <si>
    <t>BSS-NJ-RF-913122</t>
  </si>
  <si>
    <t>BSS-NJ-RF-913260</t>
  </si>
  <si>
    <t>LVW-MD-RF-912620</t>
  </si>
  <si>
    <t>BSS-CO-RF-912996</t>
  </si>
  <si>
    <t>BSS-GA-RF-912904</t>
  </si>
  <si>
    <t>BSS-CO-RF-912817</t>
  </si>
  <si>
    <t>BSS-NJ-RF-912985</t>
  </si>
  <si>
    <t>BSS-FL-RF-913374</t>
  </si>
  <si>
    <t>BSS-GA-RF-912944</t>
  </si>
  <si>
    <t>BSS-GA-RF-912933</t>
  </si>
  <si>
    <t>BSS-DC-RF-913501</t>
  </si>
  <si>
    <t>BSS-IL-RF-913429</t>
  </si>
  <si>
    <t>BSS-GA-RF-912970</t>
  </si>
  <si>
    <t>BSS-GA-RF-912951</t>
  </si>
  <si>
    <t>BSS-KS-RF-913528</t>
  </si>
  <si>
    <t>BSS-FL-RF-913024</t>
  </si>
  <si>
    <t>BSS-IL-RF-913507</t>
  </si>
  <si>
    <t>BSS-PA-RF-911569</t>
  </si>
  <si>
    <t>BSS-PA-RF-913331</t>
  </si>
  <si>
    <t>BSS-SC-RF-913253</t>
  </si>
  <si>
    <t>BSS-CO-RF-914077</t>
  </si>
  <si>
    <t>BSS-CO-RF-914066</t>
  </si>
  <si>
    <t>BSS-FL-RF-913069</t>
  </si>
  <si>
    <t>BSS-GA-RF-913325</t>
  </si>
  <si>
    <t>BSS-FL-RF-914389</t>
  </si>
  <si>
    <t>LVW-CO-RF-913970</t>
  </si>
  <si>
    <t>BSS-NJ-RF-912919</t>
  </si>
  <si>
    <t>BSS-NJ-RF-912973</t>
  </si>
  <si>
    <t>BSS-PA-RF-914371</t>
  </si>
  <si>
    <t>BSS-LA-RF-913155</t>
  </si>
  <si>
    <t>LVW-FL-RF-912646</t>
  </si>
  <si>
    <t>BSS-WI-RF-913382</t>
  </si>
  <si>
    <t>BSS-PA-RF-913071</t>
  </si>
  <si>
    <t>BSS-GA-RF-914221</t>
  </si>
  <si>
    <t>BSS-FL-RF-914259</t>
  </si>
  <si>
    <t>BSS-FL-RF-913090</t>
  </si>
  <si>
    <t>BSS-CO-RF-914116</t>
  </si>
  <si>
    <t>BSS-PA-RF-914264</t>
  </si>
  <si>
    <t>BSS-CO-RF-913312</t>
  </si>
  <si>
    <t>BSS-FL-RF-914924</t>
  </si>
  <si>
    <t>BSS-NE-RF-914938</t>
  </si>
  <si>
    <t>BSS-NJ-RF-914278</t>
  </si>
  <si>
    <t>BSS-IL-RF-914324</t>
  </si>
  <si>
    <t>BSS-FL-RF-914327</t>
  </si>
  <si>
    <t>BSS-GA-RF-914473</t>
  </si>
  <si>
    <t>BSS-NJ-RF-913975</t>
  </si>
  <si>
    <t>BSS-NJ-RF-914414</t>
  </si>
  <si>
    <t>BSS-NJ-RF-914360</t>
  </si>
  <si>
    <t>BSS-NJ-RF-914318</t>
  </si>
  <si>
    <t>BSS-DE-RF-913318</t>
  </si>
  <si>
    <t>BSS-GA-RF-914289</t>
  </si>
  <si>
    <t>BSS-PA-RF-914880</t>
  </si>
  <si>
    <t>LVW-FL-RF-915317</t>
  </si>
  <si>
    <t>BSS-GA-RF-913357</t>
  </si>
  <si>
    <t>BSS-PA-RF-916592</t>
  </si>
  <si>
    <t>BSS-CO-RF-914636</t>
  </si>
  <si>
    <t>BSS-CO-RF-914069</t>
  </si>
  <si>
    <t>BSS-CO-RF-916727</t>
  </si>
  <si>
    <t>BSS-LA-RF-914311</t>
  </si>
  <si>
    <t>BSS-NJ-RF-909320</t>
  </si>
  <si>
    <t>BSS-FL-RF-917020</t>
  </si>
  <si>
    <t>BSS-NJ-RF-914933</t>
  </si>
  <si>
    <t>LVW-OH-RF-916717</t>
  </si>
  <si>
    <t>LVW-OH-RF-916448</t>
  </si>
  <si>
    <t>LVW-DE-RF-915253</t>
  </si>
  <si>
    <t>BSS-PA-RF-916487</t>
  </si>
  <si>
    <t>BSS-IL-RF-917046</t>
  </si>
  <si>
    <t>BSS-PA-RF-914543</t>
  </si>
  <si>
    <t>LVW-NE-RF-914997</t>
  </si>
  <si>
    <t>LVW-NE-RF-914474</t>
  </si>
  <si>
    <t>LVW-MD-RF-914087</t>
  </si>
  <si>
    <t>BSS-PA-RF-913304</t>
  </si>
  <si>
    <t>BSS-PA-RF-916978</t>
  </si>
  <si>
    <t>BSS-GA-RF-917042</t>
  </si>
  <si>
    <t>BSS-PA-RF-917255</t>
  </si>
  <si>
    <t>BSS-FL-RF-914526</t>
  </si>
  <si>
    <t>BSS-PA-RF-914361</t>
  </si>
  <si>
    <t>BSS-NJ-RF-917039</t>
  </si>
  <si>
    <t>BSS-NJ-RF-917072</t>
  </si>
  <si>
    <t>BSS-FL-RF-917287</t>
  </si>
  <si>
    <t>BSS-GA-RF-917749</t>
  </si>
  <si>
    <t>BSS-GA-RF-914571</t>
  </si>
  <si>
    <t>BSS-FL-RF-917196</t>
  </si>
  <si>
    <t>BSS-KY-RF-914773</t>
  </si>
  <si>
    <t>BSS-FL-RF-920543</t>
  </si>
  <si>
    <t>LVW-MN-RF-916817</t>
  </si>
  <si>
    <t>BSS-MI-RF-919118</t>
  </si>
  <si>
    <t>BSS-MI-RF-919157</t>
  </si>
  <si>
    <t>LVW-FL-RF-919305</t>
  </si>
  <si>
    <t>LVW-OH-RF-917177</t>
  </si>
  <si>
    <t>BSS-PA-RF-919076</t>
  </si>
  <si>
    <t>BSS-PA-RF-919146</t>
  </si>
  <si>
    <t>LVW-FL-RF-920307</t>
  </si>
  <si>
    <t>BSS-NJ-RF-920653</t>
  </si>
  <si>
    <t>LVW-NJ-RF-920302</t>
  </si>
  <si>
    <t>LVW-NJ-RF-920691</t>
  </si>
  <si>
    <t>BSS-WV-RF-917336</t>
  </si>
  <si>
    <t>BSS-SC-RF-917666</t>
  </si>
  <si>
    <t>BSS-NJ-RF-920733</t>
  </si>
  <si>
    <t>BSS-PA-RF-920515</t>
  </si>
  <si>
    <t>BSS-PA-RF-920663</t>
  </si>
  <si>
    <t>BSS-PA-RF-920711</t>
  </si>
  <si>
    <t>BSS-FL-RF-920692</t>
  </si>
  <si>
    <t>BSS-PA-RF-920755</t>
  </si>
  <si>
    <t>BSS-PA-RF-920666</t>
  </si>
  <si>
    <t>BSS-FL-RF-920766</t>
  </si>
  <si>
    <t>LVW-FL-RF-920997</t>
  </si>
  <si>
    <t>BSS-NJ-RF-920637</t>
  </si>
  <si>
    <t>BSS-KS-RF-917069</t>
  </si>
  <si>
    <t>BSS-CO-RF-921205</t>
  </si>
  <si>
    <t>BSS-FL-RF-920568</t>
  </si>
  <si>
    <t>BSS-GA-RF-920617</t>
  </si>
  <si>
    <t>BSS-FL-RF-921796</t>
  </si>
  <si>
    <t>BSS-FL-RF-921804</t>
  </si>
  <si>
    <t>BSS-PA-RF-921781</t>
  </si>
  <si>
    <t>BSS-NJ-RF-920840</t>
  </si>
  <si>
    <t>BSS-NJ-RF-921270</t>
  </si>
  <si>
    <t>LVW-NJ-RF-921490</t>
  </si>
  <si>
    <t>BSS-DE-RF-920596</t>
  </si>
  <si>
    <t>LVW-NJ-RF-920908</t>
  </si>
  <si>
    <t>BSS-NJ-RF-920570</t>
  </si>
  <si>
    <t>LVW-NJ-RF-921065</t>
  </si>
  <si>
    <t>BSS-NJ-RF-920836</t>
  </si>
  <si>
    <t>BSS-GA-RF-921946</t>
  </si>
  <si>
    <t>BSS-DC-RF-920783</t>
  </si>
  <si>
    <t>BSS-NJ-RF-921920</t>
  </si>
  <si>
    <t>BSS-NJ-RF-921340</t>
  </si>
  <si>
    <t>LVW-OH-RF-920337</t>
  </si>
  <si>
    <t>BSS-FL-RF-921996</t>
  </si>
  <si>
    <t>BSS-PA-RF-921350</t>
  </si>
  <si>
    <t>BSS-MT-RF-920756</t>
  </si>
  <si>
    <t>BSS-TN-RF-921825</t>
  </si>
  <si>
    <t>BSS-FL-RF-922098</t>
  </si>
  <si>
    <t>BSS-GA-RF-921814</t>
  </si>
  <si>
    <t>BSS-GA-RF-920539</t>
  </si>
  <si>
    <t>BSS-FL-RF-922056</t>
  </si>
  <si>
    <t>BSS-FL-RF-921915</t>
  </si>
  <si>
    <t>BSS-FL-RF-922069</t>
  </si>
  <si>
    <t>BSS-PA-RF-921938</t>
  </si>
  <si>
    <t>BSS-FL-RF-921874</t>
  </si>
  <si>
    <t>BSS-FL-RF-921884</t>
  </si>
  <si>
    <t>BSS-PA-RF-922182</t>
  </si>
  <si>
    <t>BSS-FL-RF-922188</t>
  </si>
  <si>
    <t>BSS-PA-RF-917133</t>
  </si>
  <si>
    <t>BSS-SC-RF-921894</t>
  </si>
  <si>
    <t>BSS-GA-RF-922036</t>
  </si>
  <si>
    <t>LVW-CA-RF-923188</t>
  </si>
  <si>
    <t>BSS-NJ-RF-921871</t>
  </si>
  <si>
    <t>BSS-NJ-RF-922548</t>
  </si>
  <si>
    <t>BSS-GA-RF-922092</t>
  </si>
  <si>
    <t>LVW-CO-RF-921995</t>
  </si>
  <si>
    <t>LVW-MS-RF-922723</t>
  </si>
  <si>
    <t>LVW-DE-RF-922738</t>
  </si>
  <si>
    <t>BSS-NJ-RF-922209</t>
  </si>
  <si>
    <t>BSS-FL-RF-921811</t>
  </si>
  <si>
    <t>BSS-MI-RF-923038</t>
  </si>
  <si>
    <t>BSS-FL-RF-923137</t>
  </si>
  <si>
    <t>BSS-NJ-RF-923056</t>
  </si>
  <si>
    <t>BSS-NJ-RF-923186</t>
  </si>
  <si>
    <t>BSS-PA-RF-923054</t>
  </si>
  <si>
    <t>BSS-PA-RF-923030</t>
  </si>
  <si>
    <t>BSS-NJ-RF-923044</t>
  </si>
  <si>
    <t>BSS-NJ-RF-923404</t>
  </si>
  <si>
    <t>BSS-FL-RF-923203</t>
  </si>
  <si>
    <t>BSS-FL-RF-923153</t>
  </si>
  <si>
    <t>BSS-FL-RF-923109</t>
  </si>
  <si>
    <t>BSS-GA-RF-923069</t>
  </si>
  <si>
    <t>BSS-PA-RF-923058</t>
  </si>
  <si>
    <t>BSS-FL-RF-923263</t>
  </si>
  <si>
    <t>BSS-NJ-RF-923522</t>
  </si>
  <si>
    <t>LVW-CA-RF-923051</t>
  </si>
  <si>
    <t>BSS-FL-RF-923494</t>
  </si>
  <si>
    <t>BSS-GA-RF-923219</t>
  </si>
  <si>
    <t>LVW-DE-RF-922133</t>
  </si>
  <si>
    <t>BSS-TN-RF-923414</t>
  </si>
  <si>
    <t>LVW-CA-RF-923180</t>
  </si>
  <si>
    <t>BSS-FL-RF-923466</t>
  </si>
  <si>
    <t>BSS-FL-RF-923048</t>
  </si>
  <si>
    <t>BSS-GA-RF-923073</t>
  </si>
  <si>
    <t>LVW-CA-RF-923237</t>
  </si>
  <si>
    <t>BSS-NC-RF-921832</t>
  </si>
  <si>
    <t>LVW-NJ-RF-923991</t>
  </si>
  <si>
    <t>LVW-FL-RF-923024</t>
  </si>
  <si>
    <t>LVW-CA-RF-923955</t>
  </si>
  <si>
    <t>BSS-SC-RF-923302</t>
  </si>
  <si>
    <t>BSS-SC-RF-923197</t>
  </si>
  <si>
    <t>LVW-DE-RF-923755</t>
  </si>
  <si>
    <t>LVW-WV-RF-923561</t>
  </si>
  <si>
    <t>BSS-PA-RF-923495</t>
  </si>
  <si>
    <t>BSS-FL-RF-924254</t>
  </si>
  <si>
    <t>LVW-CO-RF-924060</t>
  </si>
  <si>
    <t>BSS-PA-RF-921932</t>
  </si>
  <si>
    <t>BSS-FL-RF-924284</t>
  </si>
  <si>
    <t>BSS-FL-RF-924266</t>
  </si>
  <si>
    <t>BSS-FL-RF-924240</t>
  </si>
  <si>
    <t>BSS-NJ-RF-924381</t>
  </si>
  <si>
    <t>BSS-MT-RF-921780</t>
  </si>
  <si>
    <t>BSS-MI-RF-923966</t>
  </si>
  <si>
    <t>BSS-CO-RF-924030</t>
  </si>
  <si>
    <t>BSS-GA-RF-924630</t>
  </si>
  <si>
    <t>BSS-NJ-RF-924288</t>
  </si>
  <si>
    <t>LVW-MD-RF-923972</t>
  </si>
  <si>
    <t>BSS-MI-RF-924251</t>
  </si>
  <si>
    <t>BSS-FL-RF-924294</t>
  </si>
  <si>
    <t>BSS-PA-RF-924313</t>
  </si>
  <si>
    <t>BSS-NJ-RF-924363</t>
  </si>
  <si>
    <t>LVW-NJ-RF-924596</t>
  </si>
  <si>
    <t>BSS-WI-RF-924547</t>
  </si>
  <si>
    <t>BSS-FL-RF-924326</t>
  </si>
  <si>
    <t>BSS-ME-RF-923086</t>
  </si>
  <si>
    <t>BSS-NJ-RF-924414</t>
  </si>
  <si>
    <t>BSS-NJ-RF-924495</t>
  </si>
  <si>
    <t>BSS-PA-RF-924246</t>
  </si>
  <si>
    <t>BSS-NJ-RF-923297</t>
  </si>
  <si>
    <t>qam</t>
  </si>
  <si>
    <t>ash</t>
  </si>
  <si>
    <t>BSS-WI-RF-924404</t>
  </si>
  <si>
    <t>BSS-FL-RF-924490</t>
  </si>
  <si>
    <t>BSS-SC-RF-923091</t>
  </si>
  <si>
    <t>UMEr</t>
  </si>
  <si>
    <t>BSS-GA-RF-924447</t>
  </si>
  <si>
    <t>BSS-NC-RF-923123</t>
  </si>
  <si>
    <t>BSS-ME-RF-917459</t>
  </si>
  <si>
    <t>BSS-NC-RF-923311</t>
  </si>
  <si>
    <t>BSS-TN-RF-924394</t>
  </si>
  <si>
    <t>BSS-NJ-RF-927415</t>
  </si>
  <si>
    <t>LVW-NE-RF-925029</t>
  </si>
  <si>
    <t>LVW-MD-RF-926756</t>
  </si>
  <si>
    <t>LVW-WV-RF-926866</t>
  </si>
  <si>
    <t>BSS-IL-RF-927423</t>
  </si>
  <si>
    <t>BSS-SC-RF-923249</t>
  </si>
  <si>
    <t>BSS-FL-RF-927453</t>
  </si>
  <si>
    <t>BSS-SC-RF-923294</t>
  </si>
  <si>
    <t>BSS-LA-RF-924541</t>
  </si>
  <si>
    <t>LVW-PA-RF-923908</t>
  </si>
  <si>
    <t>LVW-MS-RF-926675</t>
  </si>
  <si>
    <t>LVW-MN-RF-926646</t>
  </si>
  <si>
    <t>BSS-DC-RF-927405</t>
  </si>
  <si>
    <t>BSS-SC-RF-923433</t>
  </si>
  <si>
    <t>BSS-CO-RF-927232</t>
  </si>
  <si>
    <t>BSS-FL-RF-927661</t>
  </si>
  <si>
    <t>BSS-TN-RF-927487</t>
  </si>
  <si>
    <t>BSS-IL-RF-927667</t>
  </si>
  <si>
    <t>BSS-TN-RF-927532</t>
  </si>
  <si>
    <t>BSS-GA-RF-927435</t>
  </si>
  <si>
    <t>BSS-PA-RF-927470</t>
  </si>
  <si>
    <t>LVW-AZ-RF-927568</t>
  </si>
  <si>
    <t>BSS-GA-RF-927555</t>
  </si>
  <si>
    <t>BSS-FL-RF-927704</t>
  </si>
  <si>
    <t>BSS-GA-RF-927482</t>
  </si>
  <si>
    <t>BSS-IL-RF-927713</t>
  </si>
  <si>
    <t>BSS-NJ-RF-927540</t>
  </si>
  <si>
    <t>BSS-FL-RF-927483</t>
  </si>
  <si>
    <t>BSS-PA-RF-927451</t>
  </si>
  <si>
    <t>BSS-TN-RF-927502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</si>
</sst>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/d/yy\ h:mm\ AM/PM;@"/>
    <numFmt numFmtId="165" formatCode="h:mm;@"/>
    <numFmt numFmtId="166" formatCode="[$-409]h:mm\ AM/PM;@"/>
    <numFmt numFmtId="167" formatCode="0.000%"/>
    <numFmt numFmtId="168" formatCode="[h]:mm:ss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u/>
      <sz val="11"/>
      <color theme="10"/>
      <name val="Calibri"/>
      <family val="2"/>
      <scheme val="minor"/>
    </font>
    <font>
      <b/>
      <sz val="18"/>
      <color theme="0"/>
      <name val="Lucida Calligraphy"/>
      <family val="4"/>
    </font>
    <font>
      <b/>
      <sz val="11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ndara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3" borderId="3" xfId="0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65" fontId="6" fillId="3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2" fontId="7" fillId="0" borderId="3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2" fontId="6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22" fontId="7" fillId="3" borderId="3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22" fontId="6" fillId="6" borderId="3" xfId="0" applyNumberFormat="1" applyFont="1" applyFill="1" applyBorder="1" applyAlignment="1">
      <alignment horizontal="center"/>
    </xf>
    <xf numFmtId="0" fontId="6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4" fontId="6" fillId="6" borderId="3" xfId="0" applyNumberFormat="1" applyFont="1" applyFill="1" applyBorder="1" applyAlignment="1">
      <alignment horizontal="center" vertical="center"/>
    </xf>
    <xf numFmtId="165" fontId="4" fillId="6" borderId="3" xfId="0" applyNumberFormat="1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4" fillId="7" borderId="3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22" fontId="7" fillId="8" borderId="3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22" fontId="7" fillId="9" borderId="3" xfId="0" applyNumberFormat="1" applyFont="1" applyFill="1" applyBorder="1" applyAlignment="1">
      <alignment horizontal="center"/>
    </xf>
    <xf numFmtId="22" fontId="6" fillId="3" borderId="3" xfId="0" applyNumberFormat="1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/>
    </xf>
    <xf numFmtId="22" fontId="7" fillId="10" borderId="3" xfId="0" applyNumberFormat="1" applyFont="1" applyFill="1" applyBorder="1" applyAlignment="1">
      <alignment horizontal="center"/>
    </xf>
    <xf numFmtId="0" fontId="7" fillId="10" borderId="3" xfId="0" applyNumberFormat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22" fontId="7" fillId="11" borderId="3" xfId="0" applyNumberFormat="1" applyFont="1" applyFill="1" applyBorder="1" applyAlignment="1">
      <alignment horizontal="center"/>
    </xf>
    <xf numFmtId="18" fontId="0" fillId="0" borderId="0" xfId="0" applyNumberFormat="1"/>
    <xf numFmtId="14" fontId="10" fillId="2" borderId="2" xfId="1" applyNumberFormat="1" applyFont="1"/>
    <xf numFmtId="165" fontId="0" fillId="0" borderId="0" xfId="0" applyNumberFormat="1"/>
    <xf numFmtId="0" fontId="10" fillId="2" borderId="2" xfId="1" applyFont="1"/>
    <xf numFmtId="0" fontId="1" fillId="2" borderId="2" xfId="1" applyFont="1" applyAlignment="1">
      <alignment horizontal="center"/>
    </xf>
    <xf numFmtId="9" fontId="1" fillId="2" borderId="2" xfId="1" applyNumberFormat="1" applyFont="1"/>
    <xf numFmtId="0" fontId="1" fillId="2" borderId="2" xfId="1" applyFont="1"/>
    <xf numFmtId="14" fontId="1" fillId="2" borderId="1" xfId="2" applyNumberFormat="1" applyFont="1"/>
    <xf numFmtId="0" fontId="0" fillId="2" borderId="2" xfId="1" applyFont="1" applyAlignment="1">
      <alignment horizontal="center"/>
    </xf>
    <xf numFmtId="10" fontId="1" fillId="2" borderId="2" xfId="1" applyNumberFormat="1" applyFont="1"/>
    <xf numFmtId="0" fontId="2" fillId="2" borderId="2" xfId="1"/>
    <xf numFmtId="14" fontId="2" fillId="2" borderId="2" xfId="1" applyNumberFormat="1"/>
    <xf numFmtId="0" fontId="4" fillId="2" borderId="2" xfId="1" applyFont="1" applyAlignment="1">
      <alignment horizontal="center"/>
    </xf>
    <xf numFmtId="0" fontId="4" fillId="2" borderId="2" xfId="1" applyFont="1"/>
    <xf numFmtId="167" fontId="4" fillId="2" borderId="2" xfId="1" applyNumberFormat="1" applyFont="1"/>
    <xf numFmtId="14" fontId="4" fillId="2" borderId="2" xfId="1" applyNumberFormat="1" applyFont="1"/>
    <xf numFmtId="0" fontId="11" fillId="0" borderId="0" xfId="0" applyFont="1"/>
    <xf numFmtId="9" fontId="0" fillId="0" borderId="0" xfId="0" applyNumberFormat="1"/>
    <xf numFmtId="0" fontId="0" fillId="0" borderId="0" xfId="0" applyFont="1"/>
    <xf numFmtId="14" fontId="0" fillId="0" borderId="0" xfId="0" applyNumberFormat="1"/>
    <xf numFmtId="10" fontId="0" fillId="0" borderId="0" xfId="0" applyNumberFormat="1"/>
    <xf numFmtId="0" fontId="4" fillId="0" borderId="0" xfId="0" applyFont="1"/>
    <xf numFmtId="167" fontId="11" fillId="0" borderId="0" xfId="0" applyNumberFormat="1" applyFont="1"/>
    <xf numFmtId="0" fontId="0" fillId="0" borderId="0" xfId="0" applyFont="1" applyAlignment="1">
      <alignment horizontal="center"/>
    </xf>
    <xf numFmtId="9" fontId="0" fillId="0" borderId="0" xfId="0" applyNumberFormat="1" applyFont="1"/>
    <xf numFmtId="10" fontId="0" fillId="0" borderId="0" xfId="0" applyNumberFormat="1" applyFont="1"/>
    <xf numFmtId="0" fontId="0" fillId="0" borderId="3" xfId="0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2" fontId="6" fillId="7" borderId="3" xfId="0" applyNumberFormat="1" applyFont="1" applyFill="1" applyBorder="1" applyAlignment="1">
      <alignment horizontal="center"/>
    </xf>
    <xf numFmtId="0" fontId="6" fillId="7" borderId="3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6" fillId="7" borderId="3" xfId="0" applyNumberFormat="1" applyFont="1" applyFill="1" applyBorder="1" applyAlignment="1">
      <alignment horizontal="center" vertical="center"/>
    </xf>
    <xf numFmtId="165" fontId="4" fillId="7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22" fontId="14" fillId="12" borderId="3" xfId="0" applyNumberFormat="1" applyFont="1" applyFill="1" applyBorder="1" applyAlignment="1">
      <alignment horizontal="center"/>
    </xf>
    <xf numFmtId="0" fontId="14" fillId="12" borderId="3" xfId="0" applyNumberFormat="1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14" fontId="14" fillId="12" borderId="3" xfId="0" applyNumberFormat="1" applyFont="1" applyFill="1" applyBorder="1" applyAlignment="1">
      <alignment horizontal="center" vertical="center"/>
    </xf>
    <xf numFmtId="165" fontId="13" fillId="12" borderId="3" xfId="0" applyNumberFormat="1" applyFont="1" applyFill="1" applyBorder="1" applyAlignment="1">
      <alignment horizontal="center" vertical="center"/>
    </xf>
    <xf numFmtId="166" fontId="13" fillId="12" borderId="3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22" fontId="7" fillId="1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7" fillId="7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Fo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5" borderId="4" xfId="3" applyFont="1" applyFill="1" applyBorder="1" applyAlignment="1">
      <alignment horizontal="center" vertical="center"/>
    </xf>
    <xf numFmtId="0" fontId="10" fillId="2" borderId="2" xfId="1" applyFont="1" applyAlignment="1">
      <alignment horizontal="center"/>
    </xf>
    <xf numFmtId="18" fontId="10" fillId="2" borderId="2" xfId="1" applyNumberFormat="1" applyFont="1" applyAlignment="1">
      <alignment horizontal="center"/>
    </xf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opLeftCell="XEK1" workbookViewId="0">
      <selection activeCell="XFD3" sqref="XFD3"/>
    </sheetView>
  </sheetViews>
  <sheetFormatPr defaultRowHeight="15" x14ac:dyDescent="0.25"/>
  <cols>
    <col min="1" max="1" width="20" bestFit="1" customWidth="1"/>
    <col min="2" max="2" width="28.28515625" bestFit="1" customWidth="1"/>
    <col min="3" max="3" width="15.5703125" bestFit="1" customWidth="1"/>
    <col min="5" max="5" width="8.140625" bestFit="1" customWidth="1"/>
    <col min="6" max="6" width="10.28515625" bestFit="1" customWidth="1"/>
  </cols>
  <sheetData>
    <row r="1" spans="1:6 16384:16384" x14ac:dyDescent="0.25">
      <c r="A1" s="112" t="s">
        <v>0</v>
      </c>
      <c r="B1" s="112"/>
      <c r="C1" s="1" t="s">
        <v>1</v>
      </c>
      <c r="D1" s="1" t="s">
        <v>2</v>
      </c>
      <c r="E1" s="1" t="s">
        <v>3</v>
      </c>
      <c r="F1" s="1" t="s">
        <v>4</v>
      </c>
      <c r="XFD1" s="2" t="s">
        <v>22</v>
      </c>
    </row>
    <row r="2" spans="1:6 16384:16384" x14ac:dyDescent="0.25">
      <c r="A2" s="1" t="s">
        <v>5</v>
      </c>
      <c r="B2" s="1">
        <v>313</v>
      </c>
      <c r="C2" s="1">
        <v>313</v>
      </c>
      <c r="D2" s="1">
        <v>320</v>
      </c>
      <c r="E2" s="1">
        <v>319</v>
      </c>
      <c r="F2" s="1">
        <v>15</v>
      </c>
      <c r="XFD2" s="3" t="s">
        <v>23</v>
      </c>
    </row>
    <row r="3" spans="1:6 16384:16384" x14ac:dyDescent="0.25">
      <c r="A3" s="1" t="s">
        <v>6</v>
      </c>
      <c r="B3" s="1" t="s">
        <v>7</v>
      </c>
      <c r="C3" s="1"/>
      <c r="D3" s="1"/>
      <c r="E3" s="1"/>
      <c r="F3" s="1"/>
      <c r="XFD3" s="3" t="s">
        <v>24</v>
      </c>
    </row>
    <row r="4" spans="1:6 16384:16384" x14ac:dyDescent="0.25">
      <c r="A4" s="1" t="s">
        <v>8</v>
      </c>
      <c r="B4" s="1"/>
      <c r="C4" s="1" t="s">
        <v>9</v>
      </c>
      <c r="D4" s="1" t="s">
        <v>10</v>
      </c>
      <c r="E4" s="1" t="s">
        <v>11</v>
      </c>
      <c r="F4" s="1" t="s">
        <v>12</v>
      </c>
    </row>
    <row r="5" spans="1:6 16384:16384" x14ac:dyDescent="0.25">
      <c r="A5" s="1" t="s">
        <v>13</v>
      </c>
      <c r="B5" s="1" t="s">
        <v>14</v>
      </c>
      <c r="C5" s="1"/>
      <c r="D5" s="1"/>
      <c r="E5" s="1"/>
      <c r="F5" s="1"/>
    </row>
    <row r="6" spans="1:6 16384:16384" x14ac:dyDescent="0.25">
      <c r="A6" s="1" t="s">
        <v>15</v>
      </c>
      <c r="B6" s="1">
        <v>15275</v>
      </c>
      <c r="C6" s="1"/>
      <c r="D6" s="1"/>
      <c r="E6" s="1"/>
      <c r="F6" s="1"/>
    </row>
    <row r="7" spans="1:6 16384:16384" x14ac:dyDescent="0.25">
      <c r="A7" s="1" t="s">
        <v>16</v>
      </c>
      <c r="B7" s="1" t="s">
        <v>14</v>
      </c>
      <c r="C7" s="1"/>
      <c r="D7" s="1"/>
      <c r="E7" s="1"/>
      <c r="F7" s="1"/>
    </row>
    <row r="8" spans="1:6 16384:16384" x14ac:dyDescent="0.25">
      <c r="A8" s="1" t="s">
        <v>17</v>
      </c>
      <c r="B8" s="1" t="s">
        <v>18</v>
      </c>
      <c r="C8" s="1"/>
      <c r="D8" s="1"/>
      <c r="E8" s="1"/>
      <c r="F8" s="1"/>
    </row>
    <row r="9" spans="1:6 16384:16384" x14ac:dyDescent="0.25">
      <c r="A9" s="1" t="s">
        <v>19</v>
      </c>
      <c r="B9" s="1" t="s">
        <v>20</v>
      </c>
      <c r="C9" s="1"/>
      <c r="D9" s="1"/>
      <c r="E9" s="1"/>
      <c r="F9" s="1"/>
    </row>
    <row r="10" spans="1:6 16384:16384" x14ac:dyDescent="0.25">
      <c r="A10" s="1" t="s">
        <v>21</v>
      </c>
      <c r="B10" s="1" t="s">
        <v>20</v>
      </c>
      <c r="C10" s="1"/>
      <c r="D10" s="1"/>
      <c r="E10" s="1"/>
      <c r="F10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9"/>
  <sheetViews>
    <sheetView topLeftCell="A706" workbookViewId="0">
      <selection activeCell="A719" sqref="A719"/>
    </sheetView>
  </sheetViews>
  <sheetFormatPr defaultRowHeight="15" x14ac:dyDescent="0.25"/>
  <cols>
    <col min="1" max="1" width="19.140625" bestFit="1" customWidth="1"/>
    <col min="2" max="2" width="20.42578125" customWidth="1"/>
    <col min="3" max="3" width="8" customWidth="1"/>
    <col min="4" max="4" width="19.28515625" customWidth="1"/>
    <col min="5" max="5" width="12.42578125" customWidth="1"/>
    <col min="6" max="6" width="20.28515625" customWidth="1"/>
    <col min="9" max="9" width="16.28515625" bestFit="1" customWidth="1"/>
  </cols>
  <sheetData>
    <row r="1" spans="1:12" x14ac:dyDescent="0.25">
      <c r="A1" s="4" t="s">
        <v>14</v>
      </c>
      <c r="B1" s="5" t="s">
        <v>25</v>
      </c>
      <c r="C1" s="4" t="s">
        <v>26</v>
      </c>
      <c r="D1" s="6" t="s">
        <v>6</v>
      </c>
      <c r="E1" s="4" t="s">
        <v>27</v>
      </c>
      <c r="F1" s="7" t="s">
        <v>28</v>
      </c>
      <c r="G1" s="4" t="s">
        <v>5</v>
      </c>
      <c r="H1" s="4"/>
      <c r="I1" s="4" t="s">
        <v>29</v>
      </c>
      <c r="J1" s="8" t="s">
        <v>30</v>
      </c>
      <c r="K1" s="8" t="s">
        <v>31</v>
      </c>
      <c r="L1" s="4" t="s">
        <v>32</v>
      </c>
    </row>
    <row r="2" spans="1:12" x14ac:dyDescent="0.25">
      <c r="A2" s="9" t="s">
        <v>33</v>
      </c>
      <c r="B2" s="10">
        <v>44258.658333333333</v>
      </c>
      <c r="C2" s="9" t="str">
        <f t="shared" ref="C2:C65" si="0">IF(COUNTIF(A:A,A2)&gt;1,"DUP","UNI")</f>
        <v>UNI</v>
      </c>
      <c r="D2" s="11">
        <f>B2</f>
        <v>44258.658333333333</v>
      </c>
      <c r="E2" s="9">
        <v>16944220</v>
      </c>
      <c r="F2" s="12" t="str">
        <f>IF(G2=313,"Fail SO",IF(G2=319,"Deliver",IF(G2=320,"Tax-Cert",IF(G2=343,"Purchase",""))))</f>
        <v>Fail SO</v>
      </c>
      <c r="G2" s="1">
        <v>313</v>
      </c>
      <c r="H2" s="1"/>
      <c r="I2" s="13">
        <v>44258</v>
      </c>
      <c r="J2" s="14">
        <v>0.31041666666666667</v>
      </c>
      <c r="K2" s="14">
        <v>0.31041666666666667</v>
      </c>
      <c r="L2" s="14">
        <f>K2-J2</f>
        <v>0</v>
      </c>
    </row>
    <row r="3" spans="1:12" x14ac:dyDescent="0.25">
      <c r="A3" s="9" t="s">
        <v>34</v>
      </c>
      <c r="B3" s="10">
        <v>44258.64166666667</v>
      </c>
      <c r="C3" s="9" t="str">
        <f t="shared" si="0"/>
        <v>UNI</v>
      </c>
      <c r="D3" s="11">
        <f>B3</f>
        <v>44258.64166666667</v>
      </c>
      <c r="E3" s="9">
        <v>16944587</v>
      </c>
      <c r="F3" s="12" t="str">
        <f t="shared" ref="F3:F4" si="1">IF(G3=313,"Fail SO",IF(G3=319,"Deliver",IF(G3=320,"Tax-Cert",IF(G3=343,"Purchase",""))))</f>
        <v>Fail SO</v>
      </c>
      <c r="G3" s="9">
        <v>313</v>
      </c>
      <c r="H3" s="1"/>
      <c r="I3" s="13">
        <v>44258</v>
      </c>
      <c r="J3" s="14"/>
      <c r="K3" s="14"/>
      <c r="L3" s="14">
        <f>K3-J3</f>
        <v>0</v>
      </c>
    </row>
    <row r="4" spans="1:12" x14ac:dyDescent="0.25">
      <c r="A4" s="9" t="s">
        <v>35</v>
      </c>
      <c r="B4" s="10">
        <v>44258.70416666667</v>
      </c>
      <c r="C4" s="9" t="str">
        <f t="shared" si="0"/>
        <v>UNI</v>
      </c>
      <c r="D4" s="11">
        <f t="shared" ref="D4:D67" si="2">B4</f>
        <v>44258.70416666667</v>
      </c>
      <c r="E4" s="9">
        <v>16946106</v>
      </c>
      <c r="F4" s="12" t="str">
        <f t="shared" si="1"/>
        <v>Fail SO</v>
      </c>
      <c r="G4" s="9">
        <v>313</v>
      </c>
      <c r="H4" s="1"/>
      <c r="I4" s="13">
        <v>44258</v>
      </c>
      <c r="J4" s="14"/>
      <c r="K4" s="14"/>
      <c r="L4" s="14">
        <f t="shared" ref="L4:L67" si="3">K4-J4</f>
        <v>0</v>
      </c>
    </row>
    <row r="5" spans="1:12" x14ac:dyDescent="0.25">
      <c r="A5" s="9" t="s">
        <v>36</v>
      </c>
      <c r="B5" s="10">
        <v>44258.731944444444</v>
      </c>
      <c r="C5" s="9" t="str">
        <f t="shared" si="0"/>
        <v>UNI</v>
      </c>
      <c r="D5" s="11">
        <f t="shared" si="2"/>
        <v>44258.731944444444</v>
      </c>
      <c r="E5" s="9">
        <v>16947146</v>
      </c>
      <c r="F5" s="12" t="str">
        <f>IF(G5=313,"Fail SO",IF(G5=319,"Deliver Approved",IF(G5=320,"Tax-Cert",IF(G5=343,"Purchase",""))))</f>
        <v>Deliver Approved</v>
      </c>
      <c r="G5" s="9">
        <v>319</v>
      </c>
      <c r="H5" s="1"/>
      <c r="I5" s="13">
        <v>44258</v>
      </c>
      <c r="J5" s="14"/>
      <c r="K5" s="14"/>
      <c r="L5" s="14">
        <f t="shared" si="3"/>
        <v>0</v>
      </c>
    </row>
    <row r="6" spans="1:12" x14ac:dyDescent="0.25">
      <c r="A6" s="9" t="s">
        <v>37</v>
      </c>
      <c r="B6" s="10">
        <v>44258.73541666667</v>
      </c>
      <c r="C6" s="9" t="str">
        <f t="shared" si="0"/>
        <v>UNI</v>
      </c>
      <c r="D6" s="11">
        <f t="shared" si="2"/>
        <v>44258.73541666667</v>
      </c>
      <c r="E6" s="9">
        <v>16947833</v>
      </c>
      <c r="F6" s="12" t="str">
        <f t="shared" ref="F6:F69" si="4">IF(G6=313,"Fail SO",IF(G6=319,"Deliver Approved",IF(G6=320,"Tax-Cert",IF(G6=343,"Purchase",""))))</f>
        <v>Deliver Approved</v>
      </c>
      <c r="G6" s="9">
        <v>319</v>
      </c>
      <c r="H6" s="1"/>
      <c r="I6" s="13">
        <v>44258</v>
      </c>
      <c r="J6" s="14"/>
      <c r="K6" s="14"/>
      <c r="L6" s="14">
        <f t="shared" si="3"/>
        <v>0</v>
      </c>
    </row>
    <row r="7" spans="1:12" x14ac:dyDescent="0.25">
      <c r="A7" s="9" t="s">
        <v>38</v>
      </c>
      <c r="B7" s="10">
        <v>44258.750694444447</v>
      </c>
      <c r="C7" s="9" t="str">
        <f t="shared" si="0"/>
        <v>UNI</v>
      </c>
      <c r="D7" s="11">
        <f t="shared" si="2"/>
        <v>44258.750694444447</v>
      </c>
      <c r="E7" s="9">
        <v>16948144</v>
      </c>
      <c r="F7" s="12" t="str">
        <f t="shared" si="4"/>
        <v>Deliver Approved</v>
      </c>
      <c r="G7" s="9">
        <v>319</v>
      </c>
      <c r="H7" s="1"/>
      <c r="I7" s="13">
        <v>44258</v>
      </c>
      <c r="J7" s="14"/>
      <c r="K7" s="14"/>
      <c r="L7" s="14">
        <f t="shared" si="3"/>
        <v>0</v>
      </c>
    </row>
    <row r="8" spans="1:12" x14ac:dyDescent="0.25">
      <c r="A8" s="9" t="s">
        <v>39</v>
      </c>
      <c r="B8" s="10">
        <v>44259.378472222219</v>
      </c>
      <c r="C8" s="9" t="str">
        <f t="shared" si="0"/>
        <v>UNI</v>
      </c>
      <c r="D8" s="11">
        <f t="shared" si="2"/>
        <v>44259.378472222219</v>
      </c>
      <c r="E8" s="9">
        <v>16971549</v>
      </c>
      <c r="F8" s="12" t="str">
        <f t="shared" si="4"/>
        <v>Deliver Approved</v>
      </c>
      <c r="G8" s="9">
        <v>319</v>
      </c>
      <c r="H8" s="1"/>
      <c r="I8" s="13">
        <v>44258</v>
      </c>
      <c r="J8" s="14"/>
      <c r="K8" s="14"/>
      <c r="L8" s="14">
        <f t="shared" si="3"/>
        <v>0</v>
      </c>
    </row>
    <row r="9" spans="1:12" x14ac:dyDescent="0.25">
      <c r="A9" s="9" t="s">
        <v>40</v>
      </c>
      <c r="B9" s="10">
        <v>44259.398611111108</v>
      </c>
      <c r="C9" s="9" t="str">
        <f t="shared" si="0"/>
        <v>UNI</v>
      </c>
      <c r="D9" s="11">
        <f t="shared" si="2"/>
        <v>44259.398611111108</v>
      </c>
      <c r="E9" s="9">
        <v>16972569</v>
      </c>
      <c r="F9" s="12" t="str">
        <f t="shared" si="4"/>
        <v>Fail SO</v>
      </c>
      <c r="G9" s="9">
        <v>313</v>
      </c>
      <c r="H9" s="1"/>
      <c r="I9" s="13">
        <v>44259</v>
      </c>
      <c r="J9" s="14"/>
      <c r="K9" s="14"/>
      <c r="L9" s="14">
        <f t="shared" si="3"/>
        <v>0</v>
      </c>
    </row>
    <row r="10" spans="1:12" x14ac:dyDescent="0.25">
      <c r="A10" s="9" t="s">
        <v>41</v>
      </c>
      <c r="B10" s="10">
        <v>44259.397916666669</v>
      </c>
      <c r="C10" s="9" t="str">
        <f t="shared" si="0"/>
        <v>UNI</v>
      </c>
      <c r="D10" s="11">
        <f t="shared" si="2"/>
        <v>44259.397916666669</v>
      </c>
      <c r="E10" s="9">
        <v>16973412</v>
      </c>
      <c r="F10" s="12" t="str">
        <f t="shared" si="4"/>
        <v>Fail SO</v>
      </c>
      <c r="G10" s="9">
        <v>313</v>
      </c>
      <c r="H10" s="1"/>
      <c r="I10" s="13">
        <v>44259</v>
      </c>
      <c r="J10" s="14"/>
      <c r="K10" s="14"/>
      <c r="L10" s="14">
        <f t="shared" si="3"/>
        <v>0</v>
      </c>
    </row>
    <row r="11" spans="1:12" x14ac:dyDescent="0.25">
      <c r="A11" s="9" t="s">
        <v>42</v>
      </c>
      <c r="B11" s="10">
        <v>44259.432638888888</v>
      </c>
      <c r="C11" s="9" t="str">
        <f t="shared" si="0"/>
        <v>UNI</v>
      </c>
      <c r="D11" s="11">
        <f t="shared" si="2"/>
        <v>44259.432638888888</v>
      </c>
      <c r="E11" s="9">
        <v>16974342</v>
      </c>
      <c r="F11" s="12" t="str">
        <f t="shared" si="4"/>
        <v>Fail SO</v>
      </c>
      <c r="G11" s="9">
        <v>313</v>
      </c>
      <c r="H11" s="1"/>
      <c r="I11" s="13">
        <v>44259</v>
      </c>
      <c r="J11" s="14"/>
      <c r="K11" s="14"/>
      <c r="L11" s="14">
        <f t="shared" si="3"/>
        <v>0</v>
      </c>
    </row>
    <row r="12" spans="1:12" x14ac:dyDescent="0.25">
      <c r="A12" s="9" t="s">
        <v>43</v>
      </c>
      <c r="B12" s="10">
        <v>44259.446527777778</v>
      </c>
      <c r="C12" s="9" t="str">
        <f t="shared" si="0"/>
        <v>UNI</v>
      </c>
      <c r="D12" s="11">
        <f t="shared" si="2"/>
        <v>44259.446527777778</v>
      </c>
      <c r="E12" s="9">
        <v>16974963</v>
      </c>
      <c r="F12" s="12" t="str">
        <f t="shared" si="4"/>
        <v>Deliver Approved</v>
      </c>
      <c r="G12" s="9">
        <v>319</v>
      </c>
      <c r="H12" s="1"/>
      <c r="I12" s="13">
        <v>44259</v>
      </c>
      <c r="J12" s="14"/>
      <c r="K12" s="14"/>
      <c r="L12" s="14">
        <f t="shared" si="3"/>
        <v>0</v>
      </c>
    </row>
    <row r="13" spans="1:12" x14ac:dyDescent="0.25">
      <c r="A13" s="9" t="s">
        <v>44</v>
      </c>
      <c r="B13" s="10">
        <v>44259.388194444444</v>
      </c>
      <c r="C13" s="9" t="str">
        <f t="shared" si="0"/>
        <v>UNI</v>
      </c>
      <c r="D13" s="11">
        <f t="shared" si="2"/>
        <v>44259.388194444444</v>
      </c>
      <c r="E13" s="9">
        <v>16975735</v>
      </c>
      <c r="F13" s="12" t="str">
        <f t="shared" si="4"/>
        <v>Tax-Cert</v>
      </c>
      <c r="G13" s="9">
        <v>320</v>
      </c>
      <c r="H13" s="1"/>
      <c r="I13" s="13">
        <v>44259</v>
      </c>
      <c r="J13" s="14"/>
      <c r="K13" s="14"/>
      <c r="L13" s="14">
        <f t="shared" si="3"/>
        <v>0</v>
      </c>
    </row>
    <row r="14" spans="1:12" x14ac:dyDescent="0.25">
      <c r="A14" s="9" t="s">
        <v>45</v>
      </c>
      <c r="B14" s="10">
        <v>44259.449305555558</v>
      </c>
      <c r="C14" s="9" t="str">
        <f t="shared" si="0"/>
        <v>DUP</v>
      </c>
      <c r="D14" s="11">
        <f t="shared" si="2"/>
        <v>44259.449305555558</v>
      </c>
      <c r="E14" s="9">
        <v>16976935</v>
      </c>
      <c r="F14" s="12" t="str">
        <f t="shared" si="4"/>
        <v>Tax-Cert</v>
      </c>
      <c r="G14" s="9">
        <v>320</v>
      </c>
      <c r="H14" s="1"/>
      <c r="I14" s="13">
        <v>44259</v>
      </c>
      <c r="J14" s="14"/>
      <c r="K14" s="14"/>
      <c r="L14" s="14">
        <f t="shared" si="3"/>
        <v>0</v>
      </c>
    </row>
    <row r="15" spans="1:12" x14ac:dyDescent="0.25">
      <c r="A15" s="9" t="s">
        <v>45</v>
      </c>
      <c r="B15" s="10">
        <v>44259.468055555553</v>
      </c>
      <c r="C15" s="9" t="str">
        <f t="shared" si="0"/>
        <v>DUP</v>
      </c>
      <c r="D15" s="11">
        <f t="shared" si="2"/>
        <v>44259.468055555553</v>
      </c>
      <c r="E15" s="9">
        <v>16976150</v>
      </c>
      <c r="F15" s="12" t="str">
        <f t="shared" si="4"/>
        <v>Deliver Approved</v>
      </c>
      <c r="G15" s="9">
        <v>319</v>
      </c>
      <c r="H15" s="1"/>
      <c r="I15" s="13">
        <v>44259</v>
      </c>
      <c r="J15" s="14"/>
      <c r="K15" s="14"/>
      <c r="L15" s="14">
        <f t="shared" si="3"/>
        <v>0</v>
      </c>
    </row>
    <row r="16" spans="1:12" x14ac:dyDescent="0.25">
      <c r="A16" s="9" t="s">
        <v>46</v>
      </c>
      <c r="B16" s="10">
        <v>44259.481944444444</v>
      </c>
      <c r="C16" s="9" t="str">
        <f t="shared" si="0"/>
        <v>UNI</v>
      </c>
      <c r="D16" s="11">
        <f t="shared" si="2"/>
        <v>44259.481944444444</v>
      </c>
      <c r="E16" s="9">
        <v>16977229</v>
      </c>
      <c r="F16" s="12" t="str">
        <f t="shared" si="4"/>
        <v>Tax-Cert</v>
      </c>
      <c r="G16" s="9">
        <v>320</v>
      </c>
      <c r="H16" s="1"/>
      <c r="I16" s="13">
        <v>44259</v>
      </c>
      <c r="J16" s="14"/>
      <c r="K16" s="14"/>
      <c r="L16" s="14">
        <f t="shared" si="3"/>
        <v>0</v>
      </c>
    </row>
    <row r="17" spans="1:12" x14ac:dyDescent="0.25">
      <c r="A17" s="9" t="s">
        <v>47</v>
      </c>
      <c r="B17" s="10">
        <v>44259.484722222223</v>
      </c>
      <c r="C17" s="9" t="str">
        <f t="shared" si="0"/>
        <v>UNI</v>
      </c>
      <c r="D17" s="11">
        <f t="shared" si="2"/>
        <v>44259.484722222223</v>
      </c>
      <c r="E17" s="9">
        <v>16977390</v>
      </c>
      <c r="F17" s="12" t="str">
        <f t="shared" si="4"/>
        <v>Tax-Cert</v>
      </c>
      <c r="G17" s="9">
        <v>320</v>
      </c>
      <c r="H17" s="1"/>
      <c r="I17" s="13">
        <v>44259</v>
      </c>
      <c r="J17" s="14"/>
      <c r="K17" s="14"/>
      <c r="L17" s="14">
        <f t="shared" si="3"/>
        <v>0</v>
      </c>
    </row>
    <row r="18" spans="1:12" x14ac:dyDescent="0.25">
      <c r="A18" s="9" t="s">
        <v>48</v>
      </c>
      <c r="B18" s="10">
        <v>44259.480555555558</v>
      </c>
      <c r="C18" s="9" t="str">
        <f t="shared" si="0"/>
        <v>UNI</v>
      </c>
      <c r="D18" s="11">
        <f t="shared" si="2"/>
        <v>44259.480555555558</v>
      </c>
      <c r="E18" s="9">
        <v>16977758</v>
      </c>
      <c r="F18" s="12" t="str">
        <f t="shared" si="4"/>
        <v>Tax-Cert</v>
      </c>
      <c r="G18" s="9">
        <v>320</v>
      </c>
      <c r="H18" s="1"/>
      <c r="I18" s="13">
        <v>44259</v>
      </c>
      <c r="J18" s="14"/>
      <c r="K18" s="14"/>
      <c r="L18" s="14">
        <f t="shared" si="3"/>
        <v>0</v>
      </c>
    </row>
    <row r="19" spans="1:12" x14ac:dyDescent="0.25">
      <c r="A19" s="9" t="s">
        <v>49</v>
      </c>
      <c r="B19" s="10">
        <v>44259.502083333333</v>
      </c>
      <c r="C19" s="9" t="str">
        <f t="shared" si="0"/>
        <v>UNI</v>
      </c>
      <c r="D19" s="11">
        <f t="shared" si="2"/>
        <v>44259.502083333333</v>
      </c>
      <c r="E19" s="9">
        <v>16978523</v>
      </c>
      <c r="F19" s="12" t="str">
        <f t="shared" si="4"/>
        <v>Deliver Approved</v>
      </c>
      <c r="G19" s="9">
        <v>319</v>
      </c>
      <c r="H19" s="1"/>
      <c r="I19" s="13">
        <v>44259</v>
      </c>
      <c r="J19" s="14"/>
      <c r="K19" s="14"/>
      <c r="L19" s="14">
        <f t="shared" si="3"/>
        <v>0</v>
      </c>
    </row>
    <row r="20" spans="1:12" x14ac:dyDescent="0.25">
      <c r="A20" s="9" t="s">
        <v>50</v>
      </c>
      <c r="B20" s="10">
        <v>44259.51458333333</v>
      </c>
      <c r="C20" s="9" t="str">
        <f t="shared" si="0"/>
        <v>UNI</v>
      </c>
      <c r="D20" s="11">
        <f t="shared" si="2"/>
        <v>44259.51458333333</v>
      </c>
      <c r="E20" s="9">
        <v>16979195</v>
      </c>
      <c r="F20" s="12" t="str">
        <f t="shared" si="4"/>
        <v>Deliver Approved</v>
      </c>
      <c r="G20" s="9">
        <v>319</v>
      </c>
      <c r="H20" s="1"/>
      <c r="I20" s="13">
        <v>44259</v>
      </c>
      <c r="J20" s="14"/>
      <c r="K20" s="14"/>
      <c r="L20" s="14">
        <f t="shared" si="3"/>
        <v>0</v>
      </c>
    </row>
    <row r="21" spans="1:12" x14ac:dyDescent="0.25">
      <c r="A21" s="9" t="s">
        <v>51</v>
      </c>
      <c r="B21" s="10">
        <v>44259.52847222222</v>
      </c>
      <c r="C21" s="9" t="str">
        <f t="shared" si="0"/>
        <v>UNI</v>
      </c>
      <c r="D21" s="11">
        <f t="shared" si="2"/>
        <v>44259.52847222222</v>
      </c>
      <c r="E21" s="9">
        <v>16979961</v>
      </c>
      <c r="F21" s="12" t="str">
        <f t="shared" si="4"/>
        <v>Deliver Approved</v>
      </c>
      <c r="G21" s="9">
        <v>319</v>
      </c>
      <c r="H21" s="1"/>
      <c r="I21" s="13">
        <v>44259</v>
      </c>
      <c r="J21" s="14"/>
      <c r="K21" s="14"/>
      <c r="L21" s="14">
        <f t="shared" si="3"/>
        <v>0</v>
      </c>
    </row>
    <row r="22" spans="1:12" x14ac:dyDescent="0.25">
      <c r="A22" s="9" t="s">
        <v>52</v>
      </c>
      <c r="B22" s="10">
        <v>44259.538888888892</v>
      </c>
      <c r="C22" s="9" t="str">
        <f t="shared" si="0"/>
        <v>UNI</v>
      </c>
      <c r="D22" s="11">
        <f t="shared" si="2"/>
        <v>44259.538888888892</v>
      </c>
      <c r="E22" s="9">
        <v>16981817</v>
      </c>
      <c r="F22" s="12" t="str">
        <f t="shared" si="4"/>
        <v>Deliver Approved</v>
      </c>
      <c r="G22" s="9">
        <v>319</v>
      </c>
      <c r="H22" s="1"/>
      <c r="I22" s="13">
        <v>44259</v>
      </c>
      <c r="J22" s="14"/>
      <c r="K22" s="14"/>
      <c r="L22" s="14">
        <f t="shared" si="3"/>
        <v>0</v>
      </c>
    </row>
    <row r="23" spans="1:12" x14ac:dyDescent="0.25">
      <c r="A23" s="9" t="s">
        <v>53</v>
      </c>
      <c r="B23" s="10">
        <v>44259.554861111108</v>
      </c>
      <c r="C23" s="9" t="str">
        <f t="shared" si="0"/>
        <v>UNI</v>
      </c>
      <c r="D23" s="11">
        <f t="shared" si="2"/>
        <v>44259.554861111108</v>
      </c>
      <c r="E23" s="9">
        <v>16982526</v>
      </c>
      <c r="F23" s="12" t="str">
        <f t="shared" si="4"/>
        <v>Fail SO</v>
      </c>
      <c r="G23" s="9">
        <v>313</v>
      </c>
      <c r="H23" s="1"/>
      <c r="I23" s="13">
        <v>44259</v>
      </c>
      <c r="J23" s="14"/>
      <c r="K23" s="14"/>
      <c r="L23" s="14">
        <f t="shared" si="3"/>
        <v>0</v>
      </c>
    </row>
    <row r="24" spans="1:12" x14ac:dyDescent="0.25">
      <c r="A24" s="9" t="s">
        <v>54</v>
      </c>
      <c r="B24" s="10">
        <v>44259.588888888888</v>
      </c>
      <c r="C24" s="9" t="str">
        <f t="shared" si="0"/>
        <v>DUP</v>
      </c>
      <c r="D24" s="11">
        <f t="shared" si="2"/>
        <v>44259.588888888888</v>
      </c>
      <c r="E24" s="9">
        <v>16983277</v>
      </c>
      <c r="F24" s="12" t="str">
        <f t="shared" si="4"/>
        <v>Tax-Cert</v>
      </c>
      <c r="G24" s="9">
        <v>320</v>
      </c>
      <c r="H24" s="1"/>
      <c r="I24" s="13">
        <v>44259</v>
      </c>
      <c r="J24" s="14"/>
      <c r="K24" s="14"/>
      <c r="L24" s="14">
        <f t="shared" si="3"/>
        <v>0</v>
      </c>
    </row>
    <row r="25" spans="1:12" x14ac:dyDescent="0.25">
      <c r="A25" s="9" t="s">
        <v>55</v>
      </c>
      <c r="B25" s="10">
        <v>44259.530555555553</v>
      </c>
      <c r="C25" s="9" t="str">
        <f t="shared" si="0"/>
        <v>UNI</v>
      </c>
      <c r="D25" s="11">
        <f t="shared" si="2"/>
        <v>44259.530555555553</v>
      </c>
      <c r="E25" s="9">
        <v>16983426</v>
      </c>
      <c r="F25" s="12" t="str">
        <f t="shared" si="4"/>
        <v>Tax-Cert</v>
      </c>
      <c r="G25" s="9">
        <v>320</v>
      </c>
      <c r="H25" s="1"/>
      <c r="I25" s="13">
        <v>44259</v>
      </c>
      <c r="J25" s="14"/>
      <c r="K25" s="14"/>
      <c r="L25" s="14">
        <f t="shared" si="3"/>
        <v>0</v>
      </c>
    </row>
    <row r="26" spans="1:12" x14ac:dyDescent="0.25">
      <c r="A26" s="9" t="s">
        <v>56</v>
      </c>
      <c r="B26" s="10">
        <v>44259.602777777778</v>
      </c>
      <c r="C26" s="9" t="str">
        <f t="shared" si="0"/>
        <v>DUP</v>
      </c>
      <c r="D26" s="11">
        <f t="shared" si="2"/>
        <v>44259.602777777778</v>
      </c>
      <c r="E26" s="9">
        <v>16983768</v>
      </c>
      <c r="F26" s="12" t="str">
        <f t="shared" si="4"/>
        <v>Fail SO</v>
      </c>
      <c r="G26" s="9">
        <v>313</v>
      </c>
      <c r="H26" s="14" t="s">
        <v>57</v>
      </c>
      <c r="I26" s="13">
        <v>44259</v>
      </c>
      <c r="J26" s="14"/>
      <c r="K26" s="14"/>
      <c r="L26" s="14">
        <f t="shared" si="3"/>
        <v>0</v>
      </c>
    </row>
    <row r="27" spans="1:12" x14ac:dyDescent="0.25">
      <c r="A27" s="9" t="s">
        <v>56</v>
      </c>
      <c r="B27" s="10">
        <v>44258.600694444445</v>
      </c>
      <c r="C27" s="9" t="str">
        <f t="shared" si="0"/>
        <v>DUP</v>
      </c>
      <c r="D27" s="11">
        <f t="shared" si="2"/>
        <v>44258.600694444445</v>
      </c>
      <c r="E27" s="9">
        <v>16941435</v>
      </c>
      <c r="F27" s="12" t="str">
        <f t="shared" si="4"/>
        <v>Tax-Cert</v>
      </c>
      <c r="G27" s="9">
        <v>320</v>
      </c>
      <c r="H27" s="14"/>
      <c r="I27" s="13">
        <v>44259</v>
      </c>
      <c r="J27" s="14"/>
      <c r="K27" s="14"/>
      <c r="L27" s="14">
        <f t="shared" si="3"/>
        <v>0</v>
      </c>
    </row>
    <row r="28" spans="1:12" x14ac:dyDescent="0.25">
      <c r="A28" s="9" t="s">
        <v>58</v>
      </c>
      <c r="B28" s="10">
        <v>44259.605555555558</v>
      </c>
      <c r="C28" s="9" t="str">
        <f t="shared" si="0"/>
        <v>UNI</v>
      </c>
      <c r="D28" s="11">
        <f t="shared" si="2"/>
        <v>44259.605555555558</v>
      </c>
      <c r="E28" s="9">
        <v>16984411</v>
      </c>
      <c r="F28" s="12" t="str">
        <f t="shared" si="4"/>
        <v>Tax-Cert</v>
      </c>
      <c r="G28" s="9">
        <v>320</v>
      </c>
      <c r="H28" s="14"/>
      <c r="I28" s="13">
        <v>44259</v>
      </c>
      <c r="J28" s="14"/>
      <c r="K28" s="14"/>
      <c r="L28" s="14">
        <f t="shared" si="3"/>
        <v>0</v>
      </c>
    </row>
    <row r="29" spans="1:12" x14ac:dyDescent="0.25">
      <c r="A29" s="9" t="s">
        <v>59</v>
      </c>
      <c r="B29" s="10">
        <v>44259.613194444442</v>
      </c>
      <c r="C29" s="9" t="str">
        <f t="shared" si="0"/>
        <v>UNI</v>
      </c>
      <c r="D29" s="11">
        <f t="shared" si="2"/>
        <v>44259.613194444442</v>
      </c>
      <c r="E29" s="9">
        <v>16984790</v>
      </c>
      <c r="F29" s="12" t="str">
        <f t="shared" si="4"/>
        <v>Fail SO</v>
      </c>
      <c r="G29" s="9">
        <v>313</v>
      </c>
      <c r="H29" s="14" t="s">
        <v>57</v>
      </c>
      <c r="I29" s="13">
        <v>44259</v>
      </c>
      <c r="J29" s="14"/>
      <c r="K29" s="14"/>
      <c r="L29" s="14">
        <f t="shared" si="3"/>
        <v>0</v>
      </c>
    </row>
    <row r="30" spans="1:12" x14ac:dyDescent="0.25">
      <c r="A30" s="9" t="s">
        <v>60</v>
      </c>
      <c r="B30" s="10">
        <v>44259.586111111108</v>
      </c>
      <c r="C30" s="9" t="str">
        <f t="shared" si="0"/>
        <v>DUP</v>
      </c>
      <c r="D30" s="11">
        <f t="shared" si="2"/>
        <v>44259.586111111108</v>
      </c>
      <c r="E30" s="9">
        <v>16985450</v>
      </c>
      <c r="F30" s="12" t="str">
        <f t="shared" si="4"/>
        <v>Fail SO</v>
      </c>
      <c r="G30" s="9">
        <v>313</v>
      </c>
      <c r="H30" s="14" t="s">
        <v>57</v>
      </c>
      <c r="I30" s="13">
        <v>44259</v>
      </c>
      <c r="J30" s="14"/>
      <c r="K30" s="14"/>
      <c r="L30" s="14">
        <f t="shared" si="3"/>
        <v>0</v>
      </c>
    </row>
    <row r="31" spans="1:12" x14ac:dyDescent="0.25">
      <c r="A31" s="9" t="s">
        <v>60</v>
      </c>
      <c r="B31" s="10">
        <v>44259.637499999997</v>
      </c>
      <c r="C31" s="9" t="str">
        <f t="shared" si="0"/>
        <v>DUP</v>
      </c>
      <c r="D31" s="11">
        <f t="shared" si="2"/>
        <v>44259.637499999997</v>
      </c>
      <c r="E31" s="9">
        <v>16985300</v>
      </c>
      <c r="F31" s="12" t="str">
        <f t="shared" si="4"/>
        <v>Tax-Cert</v>
      </c>
      <c r="G31" s="9">
        <v>320</v>
      </c>
      <c r="H31" s="14"/>
      <c r="I31" s="13">
        <v>44259</v>
      </c>
      <c r="J31" s="14"/>
      <c r="K31" s="14"/>
      <c r="L31" s="14">
        <f t="shared" si="3"/>
        <v>0</v>
      </c>
    </row>
    <row r="32" spans="1:12" x14ac:dyDescent="0.25">
      <c r="A32" s="9" t="s">
        <v>61</v>
      </c>
      <c r="B32" s="10">
        <v>44259.644444444442</v>
      </c>
      <c r="C32" s="9" t="str">
        <f t="shared" si="0"/>
        <v>UNI</v>
      </c>
      <c r="D32" s="11">
        <f t="shared" si="2"/>
        <v>44259.644444444442</v>
      </c>
      <c r="E32" s="9">
        <v>16988027</v>
      </c>
      <c r="F32" s="12" t="str">
        <f t="shared" si="4"/>
        <v>Tax-Cert</v>
      </c>
      <c r="G32" s="9">
        <v>320</v>
      </c>
      <c r="H32" s="14"/>
      <c r="I32" s="13">
        <v>44259</v>
      </c>
      <c r="J32" s="14"/>
      <c r="K32" s="14"/>
      <c r="L32" s="14">
        <f t="shared" si="3"/>
        <v>0</v>
      </c>
    </row>
    <row r="33" spans="1:12" x14ac:dyDescent="0.25">
      <c r="A33" s="9" t="s">
        <v>62</v>
      </c>
      <c r="B33" s="10">
        <v>44259.656944444447</v>
      </c>
      <c r="C33" s="9" t="str">
        <f t="shared" si="0"/>
        <v>UNI</v>
      </c>
      <c r="D33" s="11">
        <f t="shared" si="2"/>
        <v>44259.656944444447</v>
      </c>
      <c r="E33" s="9">
        <v>16987363</v>
      </c>
      <c r="F33" s="12" t="str">
        <f t="shared" si="4"/>
        <v>Fail SO</v>
      </c>
      <c r="G33" s="9">
        <v>313</v>
      </c>
      <c r="H33" s="14" t="s">
        <v>57</v>
      </c>
      <c r="I33" s="13">
        <v>44259</v>
      </c>
      <c r="J33" s="14"/>
      <c r="K33" s="14"/>
      <c r="L33" s="14">
        <f t="shared" si="3"/>
        <v>0</v>
      </c>
    </row>
    <row r="34" spans="1:12" x14ac:dyDescent="0.25">
      <c r="A34" s="9" t="s">
        <v>63</v>
      </c>
      <c r="B34" s="10">
        <v>44259.661805555559</v>
      </c>
      <c r="C34" s="9" t="str">
        <f t="shared" si="0"/>
        <v>UNI</v>
      </c>
      <c r="D34" s="11">
        <f t="shared" si="2"/>
        <v>44259.661805555559</v>
      </c>
      <c r="E34" s="9">
        <v>16986349</v>
      </c>
      <c r="F34" s="12" t="str">
        <f t="shared" si="4"/>
        <v>Deliver Approved</v>
      </c>
      <c r="G34" s="9">
        <v>319</v>
      </c>
      <c r="H34" s="14"/>
      <c r="I34" s="13">
        <v>44259</v>
      </c>
      <c r="J34" s="14"/>
      <c r="K34" s="14"/>
      <c r="L34" s="14">
        <f t="shared" si="3"/>
        <v>0</v>
      </c>
    </row>
    <row r="35" spans="1:12" x14ac:dyDescent="0.25">
      <c r="A35" s="9" t="s">
        <v>64</v>
      </c>
      <c r="B35" s="10">
        <v>44259.689583333333</v>
      </c>
      <c r="C35" s="9" t="str">
        <f t="shared" si="0"/>
        <v>UNI</v>
      </c>
      <c r="D35" s="11">
        <f t="shared" si="2"/>
        <v>44259.689583333333</v>
      </c>
      <c r="E35" s="9">
        <v>16988255</v>
      </c>
      <c r="F35" s="12" t="str">
        <f t="shared" si="4"/>
        <v>Deliver Approved</v>
      </c>
      <c r="G35" s="9">
        <v>319</v>
      </c>
      <c r="H35" s="14"/>
      <c r="I35" s="13">
        <v>44259</v>
      </c>
      <c r="J35" s="14"/>
      <c r="K35" s="14"/>
      <c r="L35" s="14">
        <f t="shared" si="3"/>
        <v>0</v>
      </c>
    </row>
    <row r="36" spans="1:12" x14ac:dyDescent="0.25">
      <c r="A36" s="9" t="s">
        <v>65</v>
      </c>
      <c r="B36" s="10">
        <v>44259.709722222222</v>
      </c>
      <c r="C36" s="9" t="str">
        <f t="shared" si="0"/>
        <v>DUP</v>
      </c>
      <c r="D36" s="11">
        <f t="shared" si="2"/>
        <v>44259.709722222222</v>
      </c>
      <c r="E36" s="9">
        <v>16989016</v>
      </c>
      <c r="F36" s="12" t="str">
        <f t="shared" si="4"/>
        <v>Deliver Approved</v>
      </c>
      <c r="G36" s="9">
        <v>319</v>
      </c>
      <c r="H36" s="14"/>
      <c r="I36" s="13">
        <v>44259</v>
      </c>
      <c r="J36" s="14"/>
      <c r="K36" s="14"/>
      <c r="L36" s="14">
        <f t="shared" si="3"/>
        <v>0</v>
      </c>
    </row>
    <row r="37" spans="1:12" x14ac:dyDescent="0.25">
      <c r="A37" s="9" t="s">
        <v>65</v>
      </c>
      <c r="B37" s="10">
        <v>44259.700694444444</v>
      </c>
      <c r="C37" s="9" t="str">
        <f t="shared" si="0"/>
        <v>DUP</v>
      </c>
      <c r="D37" s="11">
        <f t="shared" si="2"/>
        <v>44259.700694444444</v>
      </c>
      <c r="E37" s="9">
        <v>16989551</v>
      </c>
      <c r="F37" s="12" t="str">
        <f t="shared" si="4"/>
        <v>Tax-Cert</v>
      </c>
      <c r="G37" s="9">
        <v>320</v>
      </c>
      <c r="H37" s="14"/>
      <c r="I37" s="13">
        <v>44259</v>
      </c>
      <c r="J37" s="14"/>
      <c r="K37" s="14"/>
      <c r="L37" s="14">
        <f t="shared" si="3"/>
        <v>0</v>
      </c>
    </row>
    <row r="38" spans="1:12" x14ac:dyDescent="0.25">
      <c r="A38" s="9" t="s">
        <v>66</v>
      </c>
      <c r="B38" s="10">
        <v>44259.742361111108</v>
      </c>
      <c r="C38" s="9" t="str">
        <f t="shared" si="0"/>
        <v>UNI</v>
      </c>
      <c r="D38" s="11">
        <f t="shared" si="2"/>
        <v>44259.742361111108</v>
      </c>
      <c r="E38" s="9">
        <v>16989678</v>
      </c>
      <c r="F38" s="12" t="str">
        <f t="shared" si="4"/>
        <v>Deliver Approved</v>
      </c>
      <c r="G38" s="9">
        <v>319</v>
      </c>
      <c r="H38" s="14"/>
      <c r="I38" s="13">
        <v>44259</v>
      </c>
      <c r="J38" s="14"/>
      <c r="K38" s="14"/>
      <c r="L38" s="14">
        <f t="shared" si="3"/>
        <v>0</v>
      </c>
    </row>
    <row r="39" spans="1:12" x14ac:dyDescent="0.25">
      <c r="A39" s="9" t="s">
        <v>67</v>
      </c>
      <c r="B39" s="10">
        <v>44259.674305555556</v>
      </c>
      <c r="C39" s="9" t="str">
        <f t="shared" si="0"/>
        <v>UNI</v>
      </c>
      <c r="D39" s="11">
        <f t="shared" si="2"/>
        <v>44259.674305555556</v>
      </c>
      <c r="E39" s="9">
        <v>16990206</v>
      </c>
      <c r="F39" s="12" t="str">
        <f t="shared" si="4"/>
        <v>Deliver Approved</v>
      </c>
      <c r="G39" s="9">
        <v>319</v>
      </c>
      <c r="H39" s="14"/>
      <c r="I39" s="13">
        <v>44259</v>
      </c>
      <c r="J39" s="14"/>
      <c r="K39" s="14"/>
      <c r="L39" s="14">
        <f t="shared" si="3"/>
        <v>0</v>
      </c>
    </row>
    <row r="40" spans="1:12" x14ac:dyDescent="0.25">
      <c r="A40" s="15" t="s">
        <v>68</v>
      </c>
      <c r="B40" s="16">
        <v>44260.374305555553</v>
      </c>
      <c r="C40" s="9" t="str">
        <f t="shared" si="0"/>
        <v>DUP</v>
      </c>
      <c r="D40" s="11">
        <f t="shared" si="2"/>
        <v>44260.374305555553</v>
      </c>
      <c r="E40" s="9">
        <v>17000563</v>
      </c>
      <c r="F40" s="12" t="str">
        <f t="shared" si="4"/>
        <v>Deliver Approved</v>
      </c>
      <c r="G40" s="9">
        <v>319</v>
      </c>
      <c r="H40" s="14"/>
      <c r="I40" s="13">
        <v>44259</v>
      </c>
      <c r="J40" s="14"/>
      <c r="K40" s="14"/>
      <c r="L40" s="14">
        <f t="shared" si="3"/>
        <v>0</v>
      </c>
    </row>
    <row r="41" spans="1:12" x14ac:dyDescent="0.25">
      <c r="A41" s="9" t="s">
        <v>68</v>
      </c>
      <c r="B41" s="10">
        <v>44260.364583333336</v>
      </c>
      <c r="C41" s="9" t="str">
        <f t="shared" si="0"/>
        <v>DUP</v>
      </c>
      <c r="D41" s="11">
        <f t="shared" si="2"/>
        <v>44260.364583333336</v>
      </c>
      <c r="E41" s="9">
        <v>17000777</v>
      </c>
      <c r="F41" s="12" t="str">
        <f t="shared" si="4"/>
        <v>Tax-Cert</v>
      </c>
      <c r="G41" s="9">
        <v>320</v>
      </c>
      <c r="H41" s="14"/>
      <c r="I41" s="13">
        <v>44260</v>
      </c>
      <c r="J41" s="14"/>
      <c r="K41" s="14"/>
      <c r="L41" s="14">
        <f t="shared" si="3"/>
        <v>0</v>
      </c>
    </row>
    <row r="42" spans="1:12" x14ac:dyDescent="0.25">
      <c r="A42" s="9" t="s">
        <v>69</v>
      </c>
      <c r="B42" s="10">
        <v>44260.395833333336</v>
      </c>
      <c r="C42" s="9" t="str">
        <f t="shared" si="0"/>
        <v>UNI</v>
      </c>
      <c r="D42" s="11">
        <f t="shared" si="2"/>
        <v>44260.395833333336</v>
      </c>
      <c r="E42" s="9">
        <v>17000870</v>
      </c>
      <c r="F42" s="12" t="str">
        <f t="shared" si="4"/>
        <v>Deliver Approved</v>
      </c>
      <c r="G42" s="9">
        <v>319</v>
      </c>
      <c r="H42" s="14"/>
      <c r="I42" s="13">
        <v>44260</v>
      </c>
      <c r="J42" s="14"/>
      <c r="K42" s="14"/>
      <c r="L42" s="14">
        <f t="shared" si="3"/>
        <v>0</v>
      </c>
    </row>
    <row r="43" spans="1:12" x14ac:dyDescent="0.25">
      <c r="A43" s="9" t="s">
        <v>70</v>
      </c>
      <c r="B43" s="10">
        <v>44260.38958333333</v>
      </c>
      <c r="C43" s="9" t="str">
        <f t="shared" si="0"/>
        <v>UNI</v>
      </c>
      <c r="D43" s="11">
        <f t="shared" si="2"/>
        <v>44260.38958333333</v>
      </c>
      <c r="E43" s="9">
        <v>17001316</v>
      </c>
      <c r="F43" s="12" t="str">
        <f t="shared" si="4"/>
        <v>Fail SO</v>
      </c>
      <c r="G43" s="9">
        <v>313</v>
      </c>
      <c r="H43" s="14"/>
      <c r="I43" s="13">
        <v>44260</v>
      </c>
      <c r="J43" s="14"/>
      <c r="K43" s="14"/>
      <c r="L43" s="14">
        <f t="shared" si="3"/>
        <v>0</v>
      </c>
    </row>
    <row r="44" spans="1:12" x14ac:dyDescent="0.25">
      <c r="A44" s="9" t="s">
        <v>71</v>
      </c>
      <c r="B44" s="10">
        <v>44260.418055555558</v>
      </c>
      <c r="C44" s="9" t="str">
        <f t="shared" si="0"/>
        <v>DUP</v>
      </c>
      <c r="D44" s="11">
        <f t="shared" si="2"/>
        <v>44260.418055555558</v>
      </c>
      <c r="E44" s="9">
        <v>17001727</v>
      </c>
      <c r="F44" s="12" t="str">
        <f t="shared" si="4"/>
        <v>Tax-Cert</v>
      </c>
      <c r="G44" s="9">
        <v>320</v>
      </c>
      <c r="H44" s="14"/>
      <c r="I44" s="13">
        <v>44260</v>
      </c>
      <c r="J44" s="14"/>
      <c r="K44" s="14"/>
      <c r="L44" s="14">
        <f t="shared" si="3"/>
        <v>0</v>
      </c>
    </row>
    <row r="45" spans="1:12" x14ac:dyDescent="0.25">
      <c r="A45" s="9" t="s">
        <v>72</v>
      </c>
      <c r="B45" s="10">
        <v>44260.419444444444</v>
      </c>
      <c r="C45" s="9" t="str">
        <f t="shared" si="0"/>
        <v>UNI</v>
      </c>
      <c r="D45" s="11">
        <f t="shared" si="2"/>
        <v>44260.419444444444</v>
      </c>
      <c r="E45" s="9">
        <v>17001916</v>
      </c>
      <c r="F45" s="12" t="str">
        <f t="shared" si="4"/>
        <v>Tax-Cert</v>
      </c>
      <c r="G45" s="9">
        <v>320</v>
      </c>
      <c r="H45" s="14"/>
      <c r="I45" s="13">
        <v>44260</v>
      </c>
      <c r="J45" s="14"/>
      <c r="K45" s="14"/>
      <c r="L45" s="14">
        <f t="shared" si="3"/>
        <v>0</v>
      </c>
    </row>
    <row r="46" spans="1:12" x14ac:dyDescent="0.25">
      <c r="A46" s="9" t="s">
        <v>73</v>
      </c>
      <c r="B46" s="10">
        <v>44260.422222222223</v>
      </c>
      <c r="C46" s="9" t="str">
        <f t="shared" si="0"/>
        <v>UNI</v>
      </c>
      <c r="D46" s="11">
        <f t="shared" si="2"/>
        <v>44260.422222222223</v>
      </c>
      <c r="E46" s="9">
        <v>17001982</v>
      </c>
      <c r="F46" s="12" t="str">
        <f t="shared" si="4"/>
        <v>Tax-Cert</v>
      </c>
      <c r="G46" s="9">
        <v>320</v>
      </c>
      <c r="H46" s="14"/>
      <c r="I46" s="13">
        <v>44260</v>
      </c>
      <c r="J46" s="14"/>
      <c r="K46" s="14"/>
      <c r="L46" s="14">
        <f t="shared" si="3"/>
        <v>0</v>
      </c>
    </row>
    <row r="47" spans="1:12" x14ac:dyDescent="0.25">
      <c r="A47" s="9" t="s">
        <v>74</v>
      </c>
      <c r="B47" s="10">
        <v>44260.421527777777</v>
      </c>
      <c r="C47" s="9" t="str">
        <f t="shared" si="0"/>
        <v>UNI</v>
      </c>
      <c r="D47" s="11">
        <f t="shared" si="2"/>
        <v>44260.421527777777</v>
      </c>
      <c r="E47" s="9">
        <v>17004787</v>
      </c>
      <c r="F47" s="12" t="str">
        <f t="shared" si="4"/>
        <v>Tax-Cert</v>
      </c>
      <c r="G47" s="9">
        <v>320</v>
      </c>
      <c r="H47" s="14"/>
      <c r="I47" s="13">
        <v>44260</v>
      </c>
      <c r="J47" s="14"/>
      <c r="K47" s="14"/>
      <c r="L47" s="14">
        <f t="shared" si="3"/>
        <v>0</v>
      </c>
    </row>
    <row r="48" spans="1:12" x14ac:dyDescent="0.25">
      <c r="A48" s="9" t="s">
        <v>75</v>
      </c>
      <c r="B48" s="10">
        <v>44260.418749999997</v>
      </c>
      <c r="C48" s="9" t="str">
        <f t="shared" si="0"/>
        <v>UNI</v>
      </c>
      <c r="D48" s="11">
        <f t="shared" si="2"/>
        <v>44260.418749999997</v>
      </c>
      <c r="E48" s="9">
        <v>17004992</v>
      </c>
      <c r="F48" s="12" t="str">
        <f t="shared" si="4"/>
        <v>Tax-Cert</v>
      </c>
      <c r="G48" s="9">
        <v>320</v>
      </c>
      <c r="H48" s="14"/>
      <c r="I48" s="13">
        <v>44260</v>
      </c>
      <c r="J48" s="14"/>
      <c r="K48" s="14"/>
      <c r="L48" s="14">
        <f t="shared" si="3"/>
        <v>0</v>
      </c>
    </row>
    <row r="49" spans="1:12" x14ac:dyDescent="0.25">
      <c r="A49" s="9" t="s">
        <v>76</v>
      </c>
      <c r="B49" s="10">
        <v>44260.420138888891</v>
      </c>
      <c r="C49" s="9" t="str">
        <f t="shared" si="0"/>
        <v>UNI</v>
      </c>
      <c r="D49" s="11">
        <f t="shared" si="2"/>
        <v>44260.420138888891</v>
      </c>
      <c r="E49" s="9">
        <v>17005079</v>
      </c>
      <c r="F49" s="12" t="str">
        <f t="shared" si="4"/>
        <v>Tax-Cert</v>
      </c>
      <c r="G49" s="9">
        <v>320</v>
      </c>
      <c r="H49" s="14"/>
      <c r="I49" s="13">
        <v>44260</v>
      </c>
      <c r="J49" s="14"/>
      <c r="K49" s="14"/>
      <c r="L49" s="14">
        <f t="shared" si="3"/>
        <v>0</v>
      </c>
    </row>
    <row r="50" spans="1:12" x14ac:dyDescent="0.25">
      <c r="A50" s="9" t="s">
        <v>77</v>
      </c>
      <c r="B50" s="10">
        <v>44260.429166666669</v>
      </c>
      <c r="C50" s="9" t="str">
        <f t="shared" si="0"/>
        <v>UNI</v>
      </c>
      <c r="D50" s="11">
        <f t="shared" si="2"/>
        <v>44260.429166666669</v>
      </c>
      <c r="E50" s="9">
        <v>17002126</v>
      </c>
      <c r="F50" s="12" t="str">
        <f t="shared" si="4"/>
        <v>Fail SO</v>
      </c>
      <c r="G50" s="9">
        <v>313</v>
      </c>
      <c r="H50" s="14"/>
      <c r="I50" s="13">
        <v>44260</v>
      </c>
      <c r="J50" s="14"/>
      <c r="K50" s="14"/>
      <c r="L50" s="14">
        <f t="shared" si="3"/>
        <v>0</v>
      </c>
    </row>
    <row r="51" spans="1:12" x14ac:dyDescent="0.25">
      <c r="A51" s="9" t="s">
        <v>78</v>
      </c>
      <c r="B51" s="10">
        <v>44260.442361111112</v>
      </c>
      <c r="C51" s="9" t="str">
        <f t="shared" si="0"/>
        <v>UNI</v>
      </c>
      <c r="D51" s="11">
        <f t="shared" si="2"/>
        <v>44260.442361111112</v>
      </c>
      <c r="E51" s="9">
        <v>17002513</v>
      </c>
      <c r="F51" s="12" t="str">
        <f t="shared" si="4"/>
        <v>Deliver Approved</v>
      </c>
      <c r="G51" s="9">
        <v>319</v>
      </c>
      <c r="H51" s="14" t="s">
        <v>79</v>
      </c>
      <c r="I51" s="13">
        <v>44260</v>
      </c>
      <c r="J51" s="14"/>
      <c r="K51" s="14"/>
      <c r="L51" s="14">
        <f t="shared" si="3"/>
        <v>0</v>
      </c>
    </row>
    <row r="52" spans="1:12" x14ac:dyDescent="0.25">
      <c r="A52" s="9" t="s">
        <v>80</v>
      </c>
      <c r="B52" s="10">
        <v>44260.451388888891</v>
      </c>
      <c r="C52" s="9" t="str">
        <f t="shared" si="0"/>
        <v>UNI</v>
      </c>
      <c r="D52" s="11">
        <f t="shared" si="2"/>
        <v>44260.451388888891</v>
      </c>
      <c r="E52" s="9">
        <v>17002857</v>
      </c>
      <c r="F52" s="12" t="str">
        <f t="shared" si="4"/>
        <v>Fail SO</v>
      </c>
      <c r="G52" s="9">
        <v>313</v>
      </c>
      <c r="H52" s="1" t="s">
        <v>81</v>
      </c>
      <c r="I52" s="13">
        <v>44260</v>
      </c>
      <c r="J52" s="14"/>
      <c r="K52" s="14"/>
      <c r="L52" s="14">
        <f t="shared" si="3"/>
        <v>0</v>
      </c>
    </row>
    <row r="53" spans="1:12" x14ac:dyDescent="0.25">
      <c r="A53" s="9" t="s">
        <v>82</v>
      </c>
      <c r="B53" s="10">
        <v>44260.462500000001</v>
      </c>
      <c r="C53" s="9" t="str">
        <f t="shared" si="0"/>
        <v>UNI</v>
      </c>
      <c r="D53" s="11">
        <f t="shared" si="2"/>
        <v>44260.462500000001</v>
      </c>
      <c r="E53" s="9">
        <v>17003336</v>
      </c>
      <c r="F53" s="12" t="str">
        <f t="shared" si="4"/>
        <v>Fail SO</v>
      </c>
      <c r="G53" s="9">
        <v>313</v>
      </c>
      <c r="H53" s="1" t="s">
        <v>57</v>
      </c>
      <c r="I53" s="13">
        <v>44260</v>
      </c>
      <c r="J53" s="14"/>
      <c r="K53" s="14"/>
      <c r="L53" s="14">
        <f t="shared" si="3"/>
        <v>0</v>
      </c>
    </row>
    <row r="54" spans="1:12" x14ac:dyDescent="0.25">
      <c r="A54" s="9" t="s">
        <v>54</v>
      </c>
      <c r="B54" s="10">
        <v>44260.464583333334</v>
      </c>
      <c r="C54" s="9" t="str">
        <f t="shared" si="0"/>
        <v>DUP</v>
      </c>
      <c r="D54" s="11">
        <f t="shared" si="2"/>
        <v>44260.464583333334</v>
      </c>
      <c r="E54" s="9">
        <v>17004029</v>
      </c>
      <c r="F54" s="12" t="str">
        <f t="shared" si="4"/>
        <v>Fail SO</v>
      </c>
      <c r="G54" s="9">
        <v>313</v>
      </c>
      <c r="H54" s="1" t="s">
        <v>57</v>
      </c>
      <c r="I54" s="13">
        <v>44260</v>
      </c>
      <c r="J54" s="14"/>
      <c r="K54" s="14"/>
      <c r="L54" s="14">
        <f t="shared" si="3"/>
        <v>0</v>
      </c>
    </row>
    <row r="55" spans="1:12" x14ac:dyDescent="0.25">
      <c r="A55" s="9" t="s">
        <v>83</v>
      </c>
      <c r="B55" s="10">
        <v>44260.486111111109</v>
      </c>
      <c r="C55" s="9" t="str">
        <f t="shared" si="0"/>
        <v>UNI</v>
      </c>
      <c r="D55" s="11">
        <f t="shared" si="2"/>
        <v>44260.486111111109</v>
      </c>
      <c r="E55" s="9">
        <v>17003594</v>
      </c>
      <c r="F55" s="12" t="str">
        <f t="shared" si="4"/>
        <v>Deliver Approved</v>
      </c>
      <c r="G55" s="9">
        <v>319</v>
      </c>
      <c r="H55" s="1"/>
      <c r="I55" s="13">
        <v>44260</v>
      </c>
      <c r="J55" s="14"/>
      <c r="K55" s="14"/>
      <c r="L55" s="14">
        <f t="shared" si="3"/>
        <v>0</v>
      </c>
    </row>
    <row r="56" spans="1:12" x14ac:dyDescent="0.25">
      <c r="A56" s="9" t="s">
        <v>84</v>
      </c>
      <c r="B56" s="10">
        <v>44260.012499999997</v>
      </c>
      <c r="C56" s="9" t="str">
        <f t="shared" si="0"/>
        <v>UNI</v>
      </c>
      <c r="D56" s="11">
        <f t="shared" si="2"/>
        <v>44260.012499999997</v>
      </c>
      <c r="E56" s="9">
        <v>17005258</v>
      </c>
      <c r="F56" s="12" t="str">
        <f t="shared" si="4"/>
        <v>Deliver Approved</v>
      </c>
      <c r="G56" s="9">
        <v>319</v>
      </c>
      <c r="H56" s="1"/>
      <c r="I56" s="13">
        <v>44260</v>
      </c>
      <c r="J56" s="14"/>
      <c r="K56" s="14"/>
      <c r="L56" s="14">
        <f t="shared" si="3"/>
        <v>0</v>
      </c>
    </row>
    <row r="57" spans="1:12" x14ac:dyDescent="0.25">
      <c r="A57" s="9" t="s">
        <v>71</v>
      </c>
      <c r="B57" s="10">
        <v>44260.525000000001</v>
      </c>
      <c r="C57" s="9" t="str">
        <f t="shared" si="0"/>
        <v>DUP</v>
      </c>
      <c r="D57" s="11">
        <f t="shared" si="2"/>
        <v>44260.525000000001</v>
      </c>
      <c r="E57" s="9">
        <v>17004408</v>
      </c>
      <c r="F57" s="12" t="str">
        <f t="shared" si="4"/>
        <v>Fail SO</v>
      </c>
      <c r="G57" s="9">
        <v>313</v>
      </c>
      <c r="H57" s="1" t="s">
        <v>57</v>
      </c>
      <c r="I57" s="13">
        <v>44260</v>
      </c>
      <c r="J57" s="14"/>
      <c r="K57" s="14"/>
      <c r="L57" s="14">
        <f t="shared" si="3"/>
        <v>0</v>
      </c>
    </row>
    <row r="58" spans="1:12" x14ac:dyDescent="0.25">
      <c r="A58" s="9" t="s">
        <v>85</v>
      </c>
      <c r="B58" s="10">
        <v>44260.520138888889</v>
      </c>
      <c r="C58" s="9" t="str">
        <f t="shared" si="0"/>
        <v>DUP</v>
      </c>
      <c r="D58" s="11">
        <f t="shared" si="2"/>
        <v>44260.520138888889</v>
      </c>
      <c r="E58" s="9">
        <v>17008020</v>
      </c>
      <c r="F58" s="12" t="str">
        <f t="shared" si="4"/>
        <v>Tax-Cert</v>
      </c>
      <c r="G58" s="9">
        <v>320</v>
      </c>
      <c r="H58" s="1"/>
      <c r="I58" s="13">
        <v>44260</v>
      </c>
      <c r="J58" s="14"/>
      <c r="K58" s="14"/>
      <c r="L58" s="14">
        <f t="shared" si="3"/>
        <v>0</v>
      </c>
    </row>
    <row r="59" spans="1:12" x14ac:dyDescent="0.25">
      <c r="A59" s="9" t="s">
        <v>85</v>
      </c>
      <c r="B59" s="10">
        <v>44260.537499999999</v>
      </c>
      <c r="C59" s="9" t="str">
        <f t="shared" si="0"/>
        <v>DUP</v>
      </c>
      <c r="D59" s="11">
        <f t="shared" si="2"/>
        <v>44260.537499999999</v>
      </c>
      <c r="E59" s="9">
        <v>17005537</v>
      </c>
      <c r="F59" s="12" t="str">
        <f t="shared" si="4"/>
        <v>Deliver Approved</v>
      </c>
      <c r="G59" s="9">
        <v>319</v>
      </c>
      <c r="H59" s="1"/>
      <c r="I59" s="13">
        <v>44260</v>
      </c>
      <c r="J59" s="14"/>
      <c r="K59" s="14"/>
      <c r="L59" s="14">
        <f t="shared" si="3"/>
        <v>0</v>
      </c>
    </row>
    <row r="60" spans="1:12" x14ac:dyDescent="0.25">
      <c r="A60" s="9" t="s">
        <v>86</v>
      </c>
      <c r="B60" s="10">
        <v>44260.509722222225</v>
      </c>
      <c r="C60" s="9" t="str">
        <f t="shared" si="0"/>
        <v>UNI</v>
      </c>
      <c r="D60" s="11">
        <f t="shared" si="2"/>
        <v>44260.509722222225</v>
      </c>
      <c r="E60" s="9">
        <v>17005229</v>
      </c>
      <c r="F60" s="12" t="str">
        <f t="shared" si="4"/>
        <v>Tax-Cert</v>
      </c>
      <c r="G60" s="9">
        <v>320</v>
      </c>
      <c r="H60" s="1"/>
      <c r="I60" s="13">
        <v>44260</v>
      </c>
      <c r="J60" s="14"/>
      <c r="K60" s="14"/>
      <c r="L60" s="14">
        <f t="shared" si="3"/>
        <v>0</v>
      </c>
    </row>
    <row r="61" spans="1:12" x14ac:dyDescent="0.25">
      <c r="A61" s="9" t="s">
        <v>87</v>
      </c>
      <c r="B61" s="10">
        <v>44260.563194444447</v>
      </c>
      <c r="C61" s="9" t="str">
        <f t="shared" si="0"/>
        <v>UNI</v>
      </c>
      <c r="D61" s="11">
        <f t="shared" si="2"/>
        <v>44260.563194444447</v>
      </c>
      <c r="E61" s="9">
        <v>17005839</v>
      </c>
      <c r="F61" s="12" t="str">
        <f t="shared" si="4"/>
        <v>Fail SO</v>
      </c>
      <c r="G61" s="9">
        <v>313</v>
      </c>
      <c r="H61" s="1" t="s">
        <v>57</v>
      </c>
      <c r="I61" s="13">
        <v>44260</v>
      </c>
      <c r="J61" s="14"/>
      <c r="K61" s="14"/>
      <c r="L61" s="14">
        <f t="shared" si="3"/>
        <v>0</v>
      </c>
    </row>
    <row r="62" spans="1:12" x14ac:dyDescent="0.25">
      <c r="A62" s="9" t="s">
        <v>88</v>
      </c>
      <c r="B62" s="10">
        <v>44260.573611111111</v>
      </c>
      <c r="C62" s="9" t="str">
        <f t="shared" si="0"/>
        <v>UNI</v>
      </c>
      <c r="D62" s="11">
        <f t="shared" si="2"/>
        <v>44260.573611111111</v>
      </c>
      <c r="E62" s="9">
        <v>17006127</v>
      </c>
      <c r="F62" s="12" t="str">
        <f t="shared" si="4"/>
        <v>Fail SO</v>
      </c>
      <c r="G62" s="9">
        <v>313</v>
      </c>
      <c r="H62" s="1"/>
      <c r="I62" s="13">
        <v>44260</v>
      </c>
      <c r="J62" s="14"/>
      <c r="K62" s="14"/>
      <c r="L62" s="14">
        <f t="shared" si="3"/>
        <v>0</v>
      </c>
    </row>
    <row r="63" spans="1:12" x14ac:dyDescent="0.25">
      <c r="A63" s="9" t="s">
        <v>89</v>
      </c>
      <c r="B63" s="10">
        <v>44260.583333333336</v>
      </c>
      <c r="C63" s="9" t="str">
        <f t="shared" si="0"/>
        <v>UNI</v>
      </c>
      <c r="D63" s="11">
        <f t="shared" si="2"/>
        <v>44260.583333333336</v>
      </c>
      <c r="E63" s="9">
        <v>17006779</v>
      </c>
      <c r="F63" s="12" t="str">
        <f t="shared" si="4"/>
        <v>Fail SO</v>
      </c>
      <c r="G63" s="9">
        <v>313</v>
      </c>
      <c r="H63" s="1" t="s">
        <v>57</v>
      </c>
      <c r="I63" s="13">
        <v>44260</v>
      </c>
      <c r="J63" s="14"/>
      <c r="K63" s="14"/>
      <c r="L63" s="14">
        <f t="shared" si="3"/>
        <v>0</v>
      </c>
    </row>
    <row r="64" spans="1:12" x14ac:dyDescent="0.25">
      <c r="A64" s="9" t="s">
        <v>90</v>
      </c>
      <c r="B64" s="10">
        <v>44260.599305555559</v>
      </c>
      <c r="C64" s="9" t="str">
        <f t="shared" si="0"/>
        <v>UNI</v>
      </c>
      <c r="D64" s="11">
        <f t="shared" si="2"/>
        <v>44260.599305555559</v>
      </c>
      <c r="E64" s="9">
        <v>17007924</v>
      </c>
      <c r="F64" s="12" t="str">
        <f t="shared" si="4"/>
        <v>Fail SO</v>
      </c>
      <c r="G64" s="9">
        <v>313</v>
      </c>
      <c r="H64" s="1" t="s">
        <v>57</v>
      </c>
      <c r="I64" s="13">
        <v>44260</v>
      </c>
      <c r="J64" s="14"/>
      <c r="K64" s="14"/>
      <c r="L64" s="14">
        <f t="shared" si="3"/>
        <v>0</v>
      </c>
    </row>
    <row r="65" spans="1:12" x14ac:dyDescent="0.25">
      <c r="A65" s="9" t="s">
        <v>91</v>
      </c>
      <c r="B65" s="10">
        <v>44260.597222222219</v>
      </c>
      <c r="C65" s="9" t="str">
        <f t="shared" si="0"/>
        <v>UNI</v>
      </c>
      <c r="D65" s="11">
        <f t="shared" si="2"/>
        <v>44260.597222222219</v>
      </c>
      <c r="E65" s="9">
        <v>17006414</v>
      </c>
      <c r="F65" s="12" t="str">
        <f t="shared" si="4"/>
        <v>Deliver Approved</v>
      </c>
      <c r="G65" s="9">
        <v>319</v>
      </c>
      <c r="H65" s="1"/>
      <c r="I65" s="13">
        <v>44260</v>
      </c>
      <c r="J65" s="14"/>
      <c r="K65" s="14"/>
      <c r="L65" s="14">
        <f t="shared" si="3"/>
        <v>0</v>
      </c>
    </row>
    <row r="66" spans="1:12" x14ac:dyDescent="0.25">
      <c r="A66" s="9" t="s">
        <v>92</v>
      </c>
      <c r="B66" s="10">
        <v>44260.627083333333</v>
      </c>
      <c r="C66" s="9" t="str">
        <f t="shared" ref="C66:C129" si="5">IF(COUNTIF(A:A,A66)&gt;1,"DUP","UNI")</f>
        <v>UNI</v>
      </c>
      <c r="D66" s="11">
        <f t="shared" si="2"/>
        <v>44260.627083333333</v>
      </c>
      <c r="E66" s="9">
        <v>17007675</v>
      </c>
      <c r="F66" s="12" t="str">
        <f t="shared" si="4"/>
        <v>Deliver Approved</v>
      </c>
      <c r="G66" s="9">
        <v>319</v>
      </c>
      <c r="H66" s="1"/>
      <c r="I66" s="13">
        <v>44260</v>
      </c>
      <c r="J66" s="14"/>
      <c r="K66" s="14"/>
      <c r="L66" s="14">
        <f t="shared" si="3"/>
        <v>0</v>
      </c>
    </row>
    <row r="67" spans="1:12" x14ac:dyDescent="0.25">
      <c r="A67" s="9" t="s">
        <v>93</v>
      </c>
      <c r="B67" s="10">
        <v>44260.713888888888</v>
      </c>
      <c r="C67" s="9" t="str">
        <f t="shared" si="5"/>
        <v>UNI</v>
      </c>
      <c r="D67" s="11">
        <f t="shared" si="2"/>
        <v>44260.713888888888</v>
      </c>
      <c r="E67" s="9">
        <v>17008301</v>
      </c>
      <c r="F67" s="12" t="str">
        <f t="shared" si="4"/>
        <v>Deliver Approved</v>
      </c>
      <c r="G67" s="9">
        <v>319</v>
      </c>
      <c r="H67" s="1"/>
      <c r="I67" s="13">
        <v>44260</v>
      </c>
      <c r="J67" s="14"/>
      <c r="K67" s="14"/>
      <c r="L67" s="14">
        <f t="shared" si="3"/>
        <v>0</v>
      </c>
    </row>
    <row r="68" spans="1:12" x14ac:dyDescent="0.25">
      <c r="A68" s="9" t="s">
        <v>94</v>
      </c>
      <c r="B68" s="10">
        <v>44260.706944444442</v>
      </c>
      <c r="C68" s="9" t="str">
        <f t="shared" si="5"/>
        <v>DUP</v>
      </c>
      <c r="D68" s="11">
        <f t="shared" ref="D68:D131" si="6">B68</f>
        <v>44260.706944444442</v>
      </c>
      <c r="E68" s="9">
        <v>17008169</v>
      </c>
      <c r="F68" s="12" t="str">
        <f t="shared" si="4"/>
        <v>Fail SO</v>
      </c>
      <c r="G68" s="9">
        <v>313</v>
      </c>
      <c r="H68" s="1"/>
      <c r="I68" s="13">
        <v>44260</v>
      </c>
      <c r="J68" s="14"/>
      <c r="K68" s="14"/>
      <c r="L68" s="14">
        <f t="shared" ref="L68:L131" si="7">K68-J68</f>
        <v>0</v>
      </c>
    </row>
    <row r="69" spans="1:12" x14ac:dyDescent="0.25">
      <c r="A69" s="9" t="s">
        <v>94</v>
      </c>
      <c r="B69" s="10">
        <v>44260.693055555559</v>
      </c>
      <c r="C69" s="9" t="str">
        <f t="shared" si="5"/>
        <v>DUP</v>
      </c>
      <c r="D69" s="11">
        <f t="shared" si="6"/>
        <v>44260.693055555559</v>
      </c>
      <c r="E69" s="9">
        <v>17008136</v>
      </c>
      <c r="F69" s="12" t="str">
        <f t="shared" si="4"/>
        <v>Tax-Cert</v>
      </c>
      <c r="G69" s="9">
        <v>320</v>
      </c>
      <c r="H69" s="1"/>
      <c r="I69" s="13">
        <v>44260</v>
      </c>
      <c r="J69" s="14"/>
      <c r="K69" s="14"/>
      <c r="L69" s="14">
        <f t="shared" si="7"/>
        <v>0</v>
      </c>
    </row>
    <row r="70" spans="1:12" x14ac:dyDescent="0.25">
      <c r="A70" s="9" t="s">
        <v>95</v>
      </c>
      <c r="B70" s="10">
        <v>44260.719444444447</v>
      </c>
      <c r="C70" s="9" t="str">
        <f t="shared" si="5"/>
        <v>UNI</v>
      </c>
      <c r="D70" s="11">
        <f t="shared" si="6"/>
        <v>44260.719444444447</v>
      </c>
      <c r="E70" s="9">
        <v>17008506</v>
      </c>
      <c r="F70" s="12" t="str">
        <f t="shared" ref="F70:F133" si="8">IF(G70=313,"Fail SO",IF(G70=319,"Deliver Approved",IF(G70=320,"Tax-Cert",IF(G70=343,"Purchase",""))))</f>
        <v>Fail SO</v>
      </c>
      <c r="G70" s="9">
        <v>313</v>
      </c>
      <c r="H70" s="1"/>
      <c r="I70" s="13">
        <v>44260</v>
      </c>
      <c r="J70" s="14"/>
      <c r="K70" s="14"/>
      <c r="L70" s="14">
        <f t="shared" si="7"/>
        <v>0</v>
      </c>
    </row>
    <row r="71" spans="1:12" x14ac:dyDescent="0.25">
      <c r="A71" s="9" t="s">
        <v>96</v>
      </c>
      <c r="B71" s="10">
        <v>44260.770138888889</v>
      </c>
      <c r="C71" s="9" t="str">
        <f t="shared" si="5"/>
        <v>DUP</v>
      </c>
      <c r="D71" s="11">
        <f t="shared" si="6"/>
        <v>44260.770138888889</v>
      </c>
      <c r="E71" s="9">
        <v>17008758</v>
      </c>
      <c r="F71" s="12" t="str">
        <f t="shared" si="8"/>
        <v>Tax-Cert</v>
      </c>
      <c r="G71" s="9">
        <v>320</v>
      </c>
      <c r="H71" s="1"/>
      <c r="I71" s="13">
        <v>44260</v>
      </c>
      <c r="J71" s="14"/>
      <c r="K71" s="14"/>
      <c r="L71" s="14">
        <f t="shared" si="7"/>
        <v>0</v>
      </c>
    </row>
    <row r="72" spans="1:12" x14ac:dyDescent="0.25">
      <c r="A72" s="9" t="s">
        <v>97</v>
      </c>
      <c r="B72" s="10">
        <v>44260.769444444442</v>
      </c>
      <c r="C72" s="9" t="str">
        <f t="shared" si="5"/>
        <v>UNI</v>
      </c>
      <c r="D72" s="11">
        <f t="shared" si="6"/>
        <v>44260.769444444442</v>
      </c>
      <c r="E72" s="9">
        <v>17008783</v>
      </c>
      <c r="F72" s="12" t="str">
        <f t="shared" si="8"/>
        <v>Tax-Cert</v>
      </c>
      <c r="G72" s="9">
        <v>320</v>
      </c>
      <c r="H72" s="1"/>
      <c r="I72" s="13">
        <v>44260</v>
      </c>
      <c r="J72" s="14"/>
      <c r="K72" s="14"/>
      <c r="L72" s="14">
        <f t="shared" si="7"/>
        <v>0</v>
      </c>
    </row>
    <row r="73" spans="1:12" x14ac:dyDescent="0.25">
      <c r="A73" s="9" t="s">
        <v>98</v>
      </c>
      <c r="B73" s="10">
        <v>44260.760416666664</v>
      </c>
      <c r="C73" s="9" t="str">
        <f t="shared" si="5"/>
        <v>UNI</v>
      </c>
      <c r="D73" s="11">
        <f t="shared" si="6"/>
        <v>44260.760416666664</v>
      </c>
      <c r="E73" s="9">
        <v>17008813</v>
      </c>
      <c r="F73" s="12" t="str">
        <f t="shared" si="8"/>
        <v>Tax-Cert</v>
      </c>
      <c r="G73" s="9">
        <v>320</v>
      </c>
      <c r="H73" s="1"/>
      <c r="I73" s="13">
        <v>44260</v>
      </c>
      <c r="J73" s="14"/>
      <c r="K73" s="14"/>
      <c r="L73" s="14">
        <f t="shared" si="7"/>
        <v>0</v>
      </c>
    </row>
    <row r="74" spans="1:12" x14ac:dyDescent="0.25">
      <c r="A74" s="15" t="s">
        <v>99</v>
      </c>
      <c r="B74" s="16">
        <v>44263.364583333336</v>
      </c>
      <c r="C74" s="9" t="str">
        <f t="shared" si="5"/>
        <v>UNI</v>
      </c>
      <c r="D74" s="11">
        <f t="shared" si="6"/>
        <v>44263.364583333336</v>
      </c>
      <c r="E74" s="9">
        <v>17027750</v>
      </c>
      <c r="F74" s="12" t="str">
        <f t="shared" si="8"/>
        <v>Deliver Approved</v>
      </c>
      <c r="G74" s="9">
        <v>319</v>
      </c>
      <c r="H74" s="17"/>
      <c r="I74" s="13">
        <v>44260</v>
      </c>
      <c r="J74" s="14"/>
      <c r="K74" s="14"/>
      <c r="L74" s="14">
        <f t="shared" si="7"/>
        <v>0</v>
      </c>
    </row>
    <row r="75" spans="1:12" x14ac:dyDescent="0.25">
      <c r="A75" s="9" t="s">
        <v>100</v>
      </c>
      <c r="B75" s="10">
        <v>44263.390277777777</v>
      </c>
      <c r="C75" s="9" t="str">
        <f t="shared" si="5"/>
        <v>UNI</v>
      </c>
      <c r="D75" s="11">
        <f t="shared" si="6"/>
        <v>44263.390277777777</v>
      </c>
      <c r="E75" s="9">
        <v>17028037</v>
      </c>
      <c r="F75" s="12" t="str">
        <f t="shared" si="8"/>
        <v>Deliver Approved</v>
      </c>
      <c r="G75" s="9">
        <v>319</v>
      </c>
      <c r="H75" s="1"/>
      <c r="I75" s="18">
        <v>44263</v>
      </c>
      <c r="J75" s="14"/>
      <c r="K75" s="14"/>
      <c r="L75" s="14">
        <f t="shared" si="7"/>
        <v>0</v>
      </c>
    </row>
    <row r="76" spans="1:12" x14ac:dyDescent="0.25">
      <c r="A76" s="9" t="s">
        <v>101</v>
      </c>
      <c r="B76" s="10">
        <v>44263.365277777775</v>
      </c>
      <c r="C76" s="9" t="str">
        <f t="shared" si="5"/>
        <v>UNI</v>
      </c>
      <c r="D76" s="11">
        <f t="shared" si="6"/>
        <v>44263.365277777775</v>
      </c>
      <c r="E76" s="9">
        <v>17028279</v>
      </c>
      <c r="F76" s="12" t="str">
        <f t="shared" si="8"/>
        <v>Fail SO</v>
      </c>
      <c r="G76" s="9">
        <v>313</v>
      </c>
      <c r="H76" s="1" t="s">
        <v>57</v>
      </c>
      <c r="I76" s="13">
        <v>44263</v>
      </c>
      <c r="J76" s="14"/>
      <c r="K76" s="14"/>
      <c r="L76" s="14">
        <f t="shared" si="7"/>
        <v>0</v>
      </c>
    </row>
    <row r="77" spans="1:12" x14ac:dyDescent="0.25">
      <c r="A77" s="9" t="s">
        <v>102</v>
      </c>
      <c r="B77" s="10">
        <v>44263.406944444447</v>
      </c>
      <c r="C77" s="9" t="str">
        <f t="shared" si="5"/>
        <v>UNI</v>
      </c>
      <c r="D77" s="11">
        <f t="shared" si="6"/>
        <v>44263.406944444447</v>
      </c>
      <c r="E77" s="9">
        <v>17028898</v>
      </c>
      <c r="F77" s="12" t="str">
        <f t="shared" si="8"/>
        <v>Tax-Cert</v>
      </c>
      <c r="G77" s="9">
        <v>320</v>
      </c>
      <c r="H77" s="1"/>
      <c r="I77" s="13">
        <v>44263</v>
      </c>
      <c r="J77" s="14"/>
      <c r="K77" s="14"/>
      <c r="L77" s="14">
        <f t="shared" si="7"/>
        <v>0</v>
      </c>
    </row>
    <row r="78" spans="1:12" x14ac:dyDescent="0.25">
      <c r="A78" s="9" t="s">
        <v>103</v>
      </c>
      <c r="B78" s="10">
        <v>44263.405555555553</v>
      </c>
      <c r="C78" s="9" t="str">
        <f t="shared" si="5"/>
        <v>UNI</v>
      </c>
      <c r="D78" s="11">
        <f t="shared" si="6"/>
        <v>44263.405555555553</v>
      </c>
      <c r="E78" s="9">
        <v>17029119</v>
      </c>
      <c r="F78" s="12" t="str">
        <f t="shared" si="8"/>
        <v>Tax-Cert</v>
      </c>
      <c r="G78" s="9">
        <v>320</v>
      </c>
      <c r="H78" s="1"/>
      <c r="I78" s="13">
        <v>44263</v>
      </c>
      <c r="J78" s="14"/>
      <c r="K78" s="14"/>
      <c r="L78" s="14">
        <f t="shared" si="7"/>
        <v>0</v>
      </c>
    </row>
    <row r="79" spans="1:12" x14ac:dyDescent="0.25">
      <c r="A79" s="9" t="s">
        <v>104</v>
      </c>
      <c r="B79" s="10">
        <v>44263.408333333333</v>
      </c>
      <c r="C79" s="9" t="str">
        <f t="shared" si="5"/>
        <v>UNI</v>
      </c>
      <c r="D79" s="11">
        <f t="shared" si="6"/>
        <v>44263.408333333333</v>
      </c>
      <c r="E79" s="9">
        <v>17029229</v>
      </c>
      <c r="F79" s="12" t="str">
        <f t="shared" si="8"/>
        <v>Tax-Cert</v>
      </c>
      <c r="G79" s="9">
        <v>320</v>
      </c>
      <c r="H79" s="1"/>
      <c r="I79" s="13">
        <v>44263</v>
      </c>
      <c r="J79" s="14"/>
      <c r="K79" s="14"/>
      <c r="L79" s="14">
        <f t="shared" si="7"/>
        <v>0</v>
      </c>
    </row>
    <row r="80" spans="1:12" x14ac:dyDescent="0.25">
      <c r="A80" s="9" t="s">
        <v>105</v>
      </c>
      <c r="B80" s="10">
        <v>44263.399305555555</v>
      </c>
      <c r="C80" s="9" t="str">
        <f t="shared" si="5"/>
        <v>UNI</v>
      </c>
      <c r="D80" s="11">
        <f t="shared" si="6"/>
        <v>44263.399305555555</v>
      </c>
      <c r="E80" s="9">
        <v>17030285</v>
      </c>
      <c r="F80" s="12" t="str">
        <f t="shared" si="8"/>
        <v>Tax-Cert</v>
      </c>
      <c r="G80" s="9">
        <v>320</v>
      </c>
      <c r="H80" s="1"/>
      <c r="I80" s="13">
        <v>44263</v>
      </c>
      <c r="J80" s="14"/>
      <c r="K80" s="14"/>
      <c r="L80" s="14">
        <f t="shared" si="7"/>
        <v>0</v>
      </c>
    </row>
    <row r="81" spans="1:12" x14ac:dyDescent="0.25">
      <c r="A81" s="9" t="s">
        <v>106</v>
      </c>
      <c r="B81" s="10">
        <v>44263.397222222222</v>
      </c>
      <c r="C81" s="9" t="str">
        <f t="shared" si="5"/>
        <v>UNI</v>
      </c>
      <c r="D81" s="11">
        <f t="shared" si="6"/>
        <v>44263.397222222222</v>
      </c>
      <c r="E81" s="9">
        <v>17030449</v>
      </c>
      <c r="F81" s="12" t="str">
        <f t="shared" si="8"/>
        <v>Tax-Cert</v>
      </c>
      <c r="G81" s="9">
        <v>320</v>
      </c>
      <c r="H81" s="1"/>
      <c r="I81" s="13">
        <v>44263</v>
      </c>
      <c r="J81" s="14"/>
      <c r="K81" s="14"/>
      <c r="L81" s="14">
        <f t="shared" si="7"/>
        <v>0</v>
      </c>
    </row>
    <row r="82" spans="1:12" x14ac:dyDescent="0.25">
      <c r="A82" s="9" t="s">
        <v>107</v>
      </c>
      <c r="B82" s="10">
        <v>44263.393055555556</v>
      </c>
      <c r="C82" s="9" t="str">
        <f t="shared" si="5"/>
        <v>UNI</v>
      </c>
      <c r="D82" s="11">
        <f t="shared" si="6"/>
        <v>44263.393055555556</v>
      </c>
      <c r="E82" s="9">
        <v>17033804</v>
      </c>
      <c r="F82" s="12" t="str">
        <f t="shared" si="8"/>
        <v>Tax-Cert</v>
      </c>
      <c r="G82" s="9">
        <v>320</v>
      </c>
      <c r="H82" s="1"/>
      <c r="I82" s="13">
        <v>44263</v>
      </c>
      <c r="J82" s="14"/>
      <c r="K82" s="14"/>
      <c r="L82" s="14">
        <f t="shared" si="7"/>
        <v>0</v>
      </c>
    </row>
    <row r="83" spans="1:12" x14ac:dyDescent="0.25">
      <c r="A83" s="9" t="s">
        <v>96</v>
      </c>
      <c r="B83" s="10">
        <v>44263.42083333333</v>
      </c>
      <c r="C83" s="9" t="str">
        <f t="shared" si="5"/>
        <v>DUP</v>
      </c>
      <c r="D83" s="11">
        <f t="shared" si="6"/>
        <v>44263.42083333333</v>
      </c>
      <c r="E83" s="9">
        <v>17028577</v>
      </c>
      <c r="F83" s="12" t="str">
        <f t="shared" si="8"/>
        <v>Fail SO</v>
      </c>
      <c r="G83" s="9">
        <v>313</v>
      </c>
      <c r="H83" s="1" t="s">
        <v>57</v>
      </c>
      <c r="I83" s="13">
        <v>44263</v>
      </c>
      <c r="J83" s="14"/>
      <c r="K83" s="14"/>
      <c r="L83" s="14">
        <f t="shared" si="7"/>
        <v>0</v>
      </c>
    </row>
    <row r="84" spans="1:12" x14ac:dyDescent="0.25">
      <c r="A84" s="9" t="s">
        <v>108</v>
      </c>
      <c r="B84" s="10">
        <v>44263.423611111109</v>
      </c>
      <c r="C84" s="9" t="str">
        <f t="shared" si="5"/>
        <v>UNI</v>
      </c>
      <c r="D84" s="11">
        <f t="shared" si="6"/>
        <v>44263.423611111109</v>
      </c>
      <c r="E84" s="9">
        <v>17029862</v>
      </c>
      <c r="F84" s="12" t="str">
        <f t="shared" si="8"/>
        <v>Deliver Approved</v>
      </c>
      <c r="G84" s="9">
        <v>319</v>
      </c>
      <c r="H84" s="1"/>
      <c r="I84" s="13">
        <v>44263</v>
      </c>
      <c r="J84" s="14"/>
      <c r="K84" s="14"/>
      <c r="L84" s="14">
        <f t="shared" si="7"/>
        <v>0</v>
      </c>
    </row>
    <row r="85" spans="1:12" x14ac:dyDescent="0.25">
      <c r="A85" s="9" t="s">
        <v>109</v>
      </c>
      <c r="B85" s="10">
        <v>44263.417361111111</v>
      </c>
      <c r="C85" s="9" t="str">
        <f t="shared" si="5"/>
        <v>UNI</v>
      </c>
      <c r="D85" s="11">
        <f t="shared" si="6"/>
        <v>44263.417361111111</v>
      </c>
      <c r="E85" s="9">
        <v>17029385</v>
      </c>
      <c r="F85" s="12" t="str">
        <f t="shared" si="8"/>
        <v>Fail SO</v>
      </c>
      <c r="G85" s="9">
        <v>313</v>
      </c>
      <c r="H85" s="1" t="s">
        <v>57</v>
      </c>
      <c r="I85" s="13">
        <v>44263</v>
      </c>
      <c r="J85" s="14"/>
      <c r="K85" s="14"/>
      <c r="L85" s="14">
        <f t="shared" si="7"/>
        <v>0</v>
      </c>
    </row>
    <row r="86" spans="1:12" x14ac:dyDescent="0.25">
      <c r="A86" s="9" t="s">
        <v>110</v>
      </c>
      <c r="B86" s="10">
        <v>44263.45416666667</v>
      </c>
      <c r="C86" s="9" t="str">
        <f t="shared" si="5"/>
        <v>UNI</v>
      </c>
      <c r="D86" s="11">
        <f t="shared" si="6"/>
        <v>44263.45416666667</v>
      </c>
      <c r="E86" s="9">
        <v>17030648</v>
      </c>
      <c r="F86" s="12" t="str">
        <f t="shared" si="8"/>
        <v>Fail SO</v>
      </c>
      <c r="G86" s="9">
        <v>313</v>
      </c>
      <c r="H86" s="1" t="s">
        <v>57</v>
      </c>
      <c r="I86" s="13">
        <v>44263</v>
      </c>
      <c r="J86" s="14"/>
      <c r="K86" s="14"/>
      <c r="L86" s="14">
        <f t="shared" si="7"/>
        <v>0</v>
      </c>
    </row>
    <row r="87" spans="1:12" x14ac:dyDescent="0.25">
      <c r="A87" s="9" t="s">
        <v>111</v>
      </c>
      <c r="B87" s="10">
        <v>44263.456250000003</v>
      </c>
      <c r="C87" s="9" t="str">
        <f t="shared" si="5"/>
        <v>UNI</v>
      </c>
      <c r="D87" s="11">
        <f t="shared" si="6"/>
        <v>44263.456250000003</v>
      </c>
      <c r="E87" s="9">
        <v>17032383</v>
      </c>
      <c r="F87" s="12" t="str">
        <f t="shared" si="8"/>
        <v>Fail SO</v>
      </c>
      <c r="G87" s="9">
        <v>313</v>
      </c>
      <c r="H87" s="1" t="s">
        <v>57</v>
      </c>
      <c r="I87" s="13">
        <v>44263</v>
      </c>
      <c r="J87" s="14"/>
      <c r="K87" s="14"/>
      <c r="L87" s="14">
        <f t="shared" si="7"/>
        <v>0</v>
      </c>
    </row>
    <row r="88" spans="1:12" x14ac:dyDescent="0.25">
      <c r="A88" s="9" t="s">
        <v>112</v>
      </c>
      <c r="B88" s="10">
        <v>44263.451388888891</v>
      </c>
      <c r="C88" s="9" t="str">
        <f t="shared" si="5"/>
        <v>UNI</v>
      </c>
      <c r="D88" s="11">
        <f t="shared" si="6"/>
        <v>44263.451388888891</v>
      </c>
      <c r="E88" s="9">
        <v>17031060</v>
      </c>
      <c r="F88" s="12" t="str">
        <f t="shared" si="8"/>
        <v>Deliver Approved</v>
      </c>
      <c r="G88" s="9">
        <v>319</v>
      </c>
      <c r="H88" s="1"/>
      <c r="I88" s="13">
        <v>44263</v>
      </c>
      <c r="J88" s="14"/>
      <c r="K88" s="14"/>
      <c r="L88" s="14">
        <f t="shared" si="7"/>
        <v>0</v>
      </c>
    </row>
    <row r="89" spans="1:12" x14ac:dyDescent="0.25">
      <c r="A89" s="9" t="s">
        <v>113</v>
      </c>
      <c r="B89" s="10">
        <v>44263.474305555559</v>
      </c>
      <c r="C89" s="9" t="str">
        <f t="shared" si="5"/>
        <v>UNI</v>
      </c>
      <c r="D89" s="11">
        <f t="shared" si="6"/>
        <v>44263.474305555559</v>
      </c>
      <c r="E89" s="9">
        <v>17031943</v>
      </c>
      <c r="F89" s="12" t="str">
        <f t="shared" si="8"/>
        <v>Deliver Approved</v>
      </c>
      <c r="G89" s="9">
        <v>319</v>
      </c>
      <c r="H89" s="1"/>
      <c r="I89" s="13">
        <v>44263</v>
      </c>
      <c r="J89" s="14"/>
      <c r="K89" s="14"/>
      <c r="L89" s="14">
        <f t="shared" si="7"/>
        <v>0</v>
      </c>
    </row>
    <row r="90" spans="1:12" x14ac:dyDescent="0.25">
      <c r="A90" s="9" t="s">
        <v>114</v>
      </c>
      <c r="B90" s="10">
        <v>44263.480555555558</v>
      </c>
      <c r="C90" s="9" t="str">
        <f t="shared" si="5"/>
        <v>UNI</v>
      </c>
      <c r="D90" s="11">
        <f t="shared" si="6"/>
        <v>44263.480555555558</v>
      </c>
      <c r="E90" s="9">
        <v>17032542</v>
      </c>
      <c r="F90" s="12" t="str">
        <f t="shared" si="8"/>
        <v>Deliver Approved</v>
      </c>
      <c r="G90" s="9">
        <v>319</v>
      </c>
      <c r="H90" s="1"/>
      <c r="I90" s="13">
        <v>44263</v>
      </c>
      <c r="J90" s="14"/>
      <c r="K90" s="14"/>
      <c r="L90" s="14">
        <f t="shared" si="7"/>
        <v>0</v>
      </c>
    </row>
    <row r="91" spans="1:12" x14ac:dyDescent="0.25">
      <c r="A91" s="9" t="s">
        <v>115</v>
      </c>
      <c r="B91" s="10">
        <v>44263.492361111108</v>
      </c>
      <c r="C91" s="9" t="str">
        <f t="shared" si="5"/>
        <v>UNI</v>
      </c>
      <c r="D91" s="11">
        <f t="shared" si="6"/>
        <v>44263.492361111108</v>
      </c>
      <c r="E91" s="9">
        <v>17033979</v>
      </c>
      <c r="F91" s="12" t="str">
        <f t="shared" si="8"/>
        <v>Deliver Approved</v>
      </c>
      <c r="G91" s="9">
        <v>319</v>
      </c>
      <c r="H91" s="1"/>
      <c r="I91" s="13">
        <v>44263</v>
      </c>
      <c r="J91" s="14"/>
      <c r="K91" s="14"/>
      <c r="L91" s="14">
        <f t="shared" si="7"/>
        <v>0</v>
      </c>
    </row>
    <row r="92" spans="1:12" x14ac:dyDescent="0.25">
      <c r="A92" s="9" t="s">
        <v>116</v>
      </c>
      <c r="B92" s="10">
        <v>44263.509722222225</v>
      </c>
      <c r="C92" s="9" t="str">
        <f t="shared" si="5"/>
        <v>UNI</v>
      </c>
      <c r="D92" s="11">
        <f t="shared" si="6"/>
        <v>44263.509722222225</v>
      </c>
      <c r="E92" s="9">
        <v>17033390</v>
      </c>
      <c r="F92" s="12" t="str">
        <f t="shared" si="8"/>
        <v>Fail SO</v>
      </c>
      <c r="G92" s="9">
        <v>313</v>
      </c>
      <c r="H92" s="1"/>
      <c r="I92" s="13">
        <v>44263</v>
      </c>
      <c r="J92" s="14"/>
      <c r="K92" s="14"/>
      <c r="L92" s="14">
        <f t="shared" si="7"/>
        <v>0</v>
      </c>
    </row>
    <row r="93" spans="1:12" x14ac:dyDescent="0.25">
      <c r="A93" s="9" t="s">
        <v>117</v>
      </c>
      <c r="B93" s="10">
        <v>44263.513888888891</v>
      </c>
      <c r="C93" s="9" t="str">
        <f t="shared" si="5"/>
        <v>UNI</v>
      </c>
      <c r="D93" s="11">
        <f t="shared" si="6"/>
        <v>44263.513888888891</v>
      </c>
      <c r="E93" s="9">
        <v>17034467</v>
      </c>
      <c r="F93" s="12" t="str">
        <f t="shared" si="8"/>
        <v>Fail SO</v>
      </c>
      <c r="G93" s="9">
        <v>313</v>
      </c>
      <c r="H93" s="1"/>
      <c r="I93" s="13">
        <v>44263</v>
      </c>
      <c r="J93" s="14"/>
      <c r="K93" s="14"/>
      <c r="L93" s="14">
        <f t="shared" si="7"/>
        <v>0</v>
      </c>
    </row>
    <row r="94" spans="1:12" x14ac:dyDescent="0.25">
      <c r="A94" s="9" t="s">
        <v>118</v>
      </c>
      <c r="B94" s="10">
        <v>44263.520833333336</v>
      </c>
      <c r="C94" s="9" t="str">
        <f t="shared" si="5"/>
        <v>UNI</v>
      </c>
      <c r="D94" s="11">
        <f t="shared" si="6"/>
        <v>44263.520833333336</v>
      </c>
      <c r="E94" s="9">
        <v>17034780</v>
      </c>
      <c r="F94" s="12" t="str">
        <f t="shared" si="8"/>
        <v>Deliver Approved</v>
      </c>
      <c r="G94" s="9">
        <v>319</v>
      </c>
      <c r="H94" s="1"/>
      <c r="I94" s="13">
        <v>44263</v>
      </c>
      <c r="J94" s="14"/>
      <c r="K94" s="14"/>
      <c r="L94" s="14">
        <f t="shared" si="7"/>
        <v>0</v>
      </c>
    </row>
    <row r="95" spans="1:12" x14ac:dyDescent="0.25">
      <c r="A95" s="9" t="s">
        <v>119</v>
      </c>
      <c r="B95" s="10">
        <v>44263.572222222225</v>
      </c>
      <c r="C95" s="9" t="str">
        <f t="shared" si="5"/>
        <v>UNI</v>
      </c>
      <c r="D95" s="11">
        <f t="shared" si="6"/>
        <v>44263.572222222225</v>
      </c>
      <c r="E95" s="9">
        <v>17035106</v>
      </c>
      <c r="F95" s="12" t="str">
        <f t="shared" si="8"/>
        <v>Tax-Cert</v>
      </c>
      <c r="G95" s="9">
        <v>320</v>
      </c>
      <c r="H95" s="1"/>
      <c r="I95" s="13">
        <v>44263</v>
      </c>
      <c r="J95" s="14"/>
      <c r="K95" s="14"/>
      <c r="L95" s="14">
        <f t="shared" si="7"/>
        <v>0</v>
      </c>
    </row>
    <row r="96" spans="1:12" x14ac:dyDescent="0.25">
      <c r="A96" s="9" t="s">
        <v>120</v>
      </c>
      <c r="B96" s="10">
        <v>44263.573611111111</v>
      </c>
      <c r="C96" s="9" t="str">
        <f t="shared" si="5"/>
        <v>UNI</v>
      </c>
      <c r="D96" s="11">
        <f t="shared" si="6"/>
        <v>44263.573611111111</v>
      </c>
      <c r="E96" s="9">
        <v>17035365</v>
      </c>
      <c r="F96" s="12" t="str">
        <f t="shared" si="8"/>
        <v>Tax-Cert</v>
      </c>
      <c r="G96" s="9">
        <v>320</v>
      </c>
      <c r="H96" s="1"/>
      <c r="I96" s="13">
        <v>44263</v>
      </c>
      <c r="J96" s="14"/>
      <c r="K96" s="14"/>
      <c r="L96" s="14">
        <f t="shared" si="7"/>
        <v>0</v>
      </c>
    </row>
    <row r="97" spans="1:12" x14ac:dyDescent="0.25">
      <c r="A97" s="9" t="s">
        <v>121</v>
      </c>
      <c r="B97" s="10">
        <v>44263.574305555558</v>
      </c>
      <c r="C97" s="9" t="str">
        <f t="shared" si="5"/>
        <v>UNI</v>
      </c>
      <c r="D97" s="11">
        <f t="shared" si="6"/>
        <v>44263.574305555558</v>
      </c>
      <c r="E97" s="9">
        <v>17036388</v>
      </c>
      <c r="F97" s="12" t="str">
        <f t="shared" si="8"/>
        <v>Tax-Cert</v>
      </c>
      <c r="G97" s="9">
        <v>320</v>
      </c>
      <c r="H97" s="1"/>
      <c r="I97" s="13">
        <v>44263</v>
      </c>
      <c r="J97" s="14"/>
      <c r="K97" s="14"/>
      <c r="L97" s="14">
        <f t="shared" si="7"/>
        <v>0</v>
      </c>
    </row>
    <row r="98" spans="1:12" x14ac:dyDescent="0.25">
      <c r="A98" s="9" t="s">
        <v>122</v>
      </c>
      <c r="B98" s="10">
        <v>44263.584722222222</v>
      </c>
      <c r="C98" s="9" t="str">
        <f t="shared" si="5"/>
        <v>UNI</v>
      </c>
      <c r="D98" s="11">
        <f t="shared" si="6"/>
        <v>44263.584722222222</v>
      </c>
      <c r="E98" s="9">
        <v>17035692</v>
      </c>
      <c r="F98" s="12" t="str">
        <f t="shared" si="8"/>
        <v>Fail SO</v>
      </c>
      <c r="G98" s="9">
        <v>313</v>
      </c>
      <c r="H98" s="1" t="s">
        <v>57</v>
      </c>
      <c r="I98" s="13">
        <v>44263</v>
      </c>
      <c r="J98" s="14"/>
      <c r="K98" s="14"/>
      <c r="L98" s="14">
        <f t="shared" si="7"/>
        <v>0</v>
      </c>
    </row>
    <row r="99" spans="1:12" x14ac:dyDescent="0.25">
      <c r="A99" s="9" t="s">
        <v>123</v>
      </c>
      <c r="B99" s="10">
        <v>44263.572916666664</v>
      </c>
      <c r="C99" s="9" t="str">
        <f t="shared" si="5"/>
        <v>UNI</v>
      </c>
      <c r="D99" s="11">
        <f t="shared" si="6"/>
        <v>44263.572916666664</v>
      </c>
      <c r="E99" s="9">
        <v>17036411</v>
      </c>
      <c r="F99" s="12" t="str">
        <f t="shared" si="8"/>
        <v>Tax-Cert</v>
      </c>
      <c r="G99" s="9">
        <v>320</v>
      </c>
      <c r="H99" s="1"/>
      <c r="I99" s="13">
        <v>44263</v>
      </c>
      <c r="J99" s="14"/>
      <c r="K99" s="14"/>
      <c r="L99" s="14">
        <f t="shared" si="7"/>
        <v>0</v>
      </c>
    </row>
    <row r="100" spans="1:12" x14ac:dyDescent="0.25">
      <c r="A100" s="9" t="s">
        <v>124</v>
      </c>
      <c r="B100" s="10">
        <v>44263.59652777778</v>
      </c>
      <c r="C100" s="9" t="str">
        <f t="shared" si="5"/>
        <v>UNI</v>
      </c>
      <c r="D100" s="11">
        <f t="shared" si="6"/>
        <v>44263.59652777778</v>
      </c>
      <c r="E100" s="9">
        <v>17035391</v>
      </c>
      <c r="F100" s="12" t="str">
        <f t="shared" si="8"/>
        <v>Deliver Approved</v>
      </c>
      <c r="G100" s="9">
        <v>319</v>
      </c>
      <c r="H100" s="1"/>
      <c r="I100" s="13">
        <v>44263</v>
      </c>
      <c r="J100" s="14"/>
      <c r="K100" s="14"/>
      <c r="L100" s="14">
        <f t="shared" si="7"/>
        <v>0</v>
      </c>
    </row>
    <row r="101" spans="1:12" x14ac:dyDescent="0.25">
      <c r="A101" s="9" t="s">
        <v>125</v>
      </c>
      <c r="B101" s="10">
        <v>44263.604861111111</v>
      </c>
      <c r="C101" s="9" t="str">
        <f t="shared" si="5"/>
        <v>UNI</v>
      </c>
      <c r="D101" s="11">
        <f t="shared" si="6"/>
        <v>44263.604861111111</v>
      </c>
      <c r="E101" s="9">
        <v>17035970</v>
      </c>
      <c r="F101" s="12" t="str">
        <f t="shared" si="8"/>
        <v>Deliver Approved</v>
      </c>
      <c r="G101" s="9">
        <v>319</v>
      </c>
      <c r="H101" s="1"/>
      <c r="I101" s="13">
        <v>44263</v>
      </c>
      <c r="J101" s="14"/>
      <c r="K101" s="14"/>
      <c r="L101" s="14">
        <f t="shared" si="7"/>
        <v>0</v>
      </c>
    </row>
    <row r="102" spans="1:12" x14ac:dyDescent="0.25">
      <c r="A102" s="9" t="s">
        <v>126</v>
      </c>
      <c r="B102" s="10">
        <v>44263.615277777775</v>
      </c>
      <c r="C102" s="9" t="str">
        <f t="shared" si="5"/>
        <v>UNI</v>
      </c>
      <c r="D102" s="11">
        <f t="shared" si="6"/>
        <v>44263.615277777775</v>
      </c>
      <c r="E102" s="9">
        <v>17036548</v>
      </c>
      <c r="F102" s="12" t="str">
        <f t="shared" si="8"/>
        <v>Deliver Approved</v>
      </c>
      <c r="G102" s="9">
        <v>319</v>
      </c>
      <c r="H102" s="1"/>
      <c r="I102" s="13">
        <v>44263</v>
      </c>
      <c r="J102" s="14"/>
      <c r="K102" s="14"/>
      <c r="L102" s="14">
        <f t="shared" si="7"/>
        <v>0</v>
      </c>
    </row>
    <row r="103" spans="1:12" x14ac:dyDescent="0.25">
      <c r="A103" s="9" t="s">
        <v>127</v>
      </c>
      <c r="B103" s="10">
        <v>44263.623611111114</v>
      </c>
      <c r="C103" s="9" t="str">
        <f t="shared" si="5"/>
        <v>UNI</v>
      </c>
      <c r="D103" s="11">
        <f t="shared" si="6"/>
        <v>44263.623611111114</v>
      </c>
      <c r="E103" s="9">
        <v>17036925</v>
      </c>
      <c r="F103" s="12" t="str">
        <f t="shared" si="8"/>
        <v>Tax-Cert</v>
      </c>
      <c r="G103" s="9">
        <v>320</v>
      </c>
      <c r="H103" s="1"/>
      <c r="I103" s="13">
        <v>44263</v>
      </c>
      <c r="J103" s="14"/>
      <c r="K103" s="14"/>
      <c r="L103" s="14">
        <f t="shared" si="7"/>
        <v>0</v>
      </c>
    </row>
    <row r="104" spans="1:12" x14ac:dyDescent="0.25">
      <c r="A104" s="9" t="s">
        <v>128</v>
      </c>
      <c r="B104" s="10">
        <v>44263.615277777775</v>
      </c>
      <c r="C104" s="9" t="str">
        <f t="shared" si="5"/>
        <v>UNI</v>
      </c>
      <c r="D104" s="11">
        <f t="shared" si="6"/>
        <v>44263.615277777775</v>
      </c>
      <c r="E104" s="9">
        <v>17037084</v>
      </c>
      <c r="F104" s="12" t="str">
        <f t="shared" si="8"/>
        <v>Tax-Cert</v>
      </c>
      <c r="G104" s="9">
        <v>320</v>
      </c>
      <c r="H104" s="1"/>
      <c r="I104" s="13">
        <v>44263</v>
      </c>
      <c r="J104" s="14"/>
      <c r="K104" s="14"/>
      <c r="L104" s="14">
        <f t="shared" si="7"/>
        <v>0</v>
      </c>
    </row>
    <row r="105" spans="1:12" x14ac:dyDescent="0.25">
      <c r="A105" s="9" t="s">
        <v>129</v>
      </c>
      <c r="B105" s="10">
        <v>44263.64166666667</v>
      </c>
      <c r="C105" s="9" t="str">
        <f t="shared" si="5"/>
        <v>UNI</v>
      </c>
      <c r="D105" s="11">
        <f t="shared" si="6"/>
        <v>44263.64166666667</v>
      </c>
      <c r="E105" s="9">
        <v>17037223</v>
      </c>
      <c r="F105" s="12" t="str">
        <f t="shared" si="8"/>
        <v>Tax-Cert</v>
      </c>
      <c r="G105" s="9">
        <v>320</v>
      </c>
      <c r="H105" s="1"/>
      <c r="I105" s="13">
        <v>44263</v>
      </c>
      <c r="J105" s="14"/>
      <c r="K105" s="14"/>
      <c r="L105" s="14">
        <f t="shared" si="7"/>
        <v>0</v>
      </c>
    </row>
    <row r="106" spans="1:12" x14ac:dyDescent="0.25">
      <c r="A106" s="9" t="s">
        <v>130</v>
      </c>
      <c r="B106" s="10">
        <v>44263.711805555555</v>
      </c>
      <c r="C106" s="9" t="str">
        <f t="shared" si="5"/>
        <v>UNI</v>
      </c>
      <c r="D106" s="11">
        <f t="shared" si="6"/>
        <v>44263.711805555555</v>
      </c>
      <c r="E106" s="9">
        <v>17037251</v>
      </c>
      <c r="F106" s="12" t="str">
        <f t="shared" si="8"/>
        <v>Fail SO</v>
      </c>
      <c r="G106" s="9">
        <v>313</v>
      </c>
      <c r="H106" s="1" t="s">
        <v>57</v>
      </c>
      <c r="I106" s="13">
        <v>44263</v>
      </c>
      <c r="J106" s="14"/>
      <c r="K106" s="14"/>
      <c r="L106" s="14">
        <f t="shared" si="7"/>
        <v>0</v>
      </c>
    </row>
    <row r="107" spans="1:12" x14ac:dyDescent="0.25">
      <c r="A107" s="9" t="s">
        <v>131</v>
      </c>
      <c r="B107" s="10">
        <v>44263.740972222222</v>
      </c>
      <c r="C107" s="9" t="str">
        <f t="shared" si="5"/>
        <v>UNI</v>
      </c>
      <c r="D107" s="11">
        <f t="shared" si="6"/>
        <v>44263.740972222222</v>
      </c>
      <c r="E107" s="9">
        <v>17037468</v>
      </c>
      <c r="F107" s="12" t="str">
        <f t="shared" si="8"/>
        <v>Fail SO</v>
      </c>
      <c r="G107" s="9">
        <v>313</v>
      </c>
      <c r="H107" s="1" t="s">
        <v>132</v>
      </c>
      <c r="I107" s="13">
        <v>44263</v>
      </c>
      <c r="J107" s="14"/>
      <c r="K107" s="14"/>
      <c r="L107" s="14">
        <f t="shared" si="7"/>
        <v>0</v>
      </c>
    </row>
    <row r="108" spans="1:12" x14ac:dyDescent="0.25">
      <c r="A108" s="15" t="s">
        <v>133</v>
      </c>
      <c r="B108" s="16">
        <v>44264.37222222222</v>
      </c>
      <c r="C108" s="9" t="str">
        <f t="shared" si="5"/>
        <v>UNI</v>
      </c>
      <c r="D108" s="11">
        <f t="shared" si="6"/>
        <v>44264.37222222222</v>
      </c>
      <c r="E108" s="9">
        <v>17045172</v>
      </c>
      <c r="F108" s="12" t="str">
        <f t="shared" si="8"/>
        <v>Fail SO</v>
      </c>
      <c r="G108" s="9">
        <v>313</v>
      </c>
      <c r="H108" s="17" t="s">
        <v>57</v>
      </c>
      <c r="I108" s="13">
        <v>44263</v>
      </c>
      <c r="J108" s="14"/>
      <c r="K108" s="14"/>
      <c r="L108" s="14">
        <f t="shared" si="7"/>
        <v>0</v>
      </c>
    </row>
    <row r="109" spans="1:12" x14ac:dyDescent="0.25">
      <c r="A109" s="9" t="s">
        <v>134</v>
      </c>
      <c r="B109" s="10">
        <v>44264.371527777781</v>
      </c>
      <c r="C109" s="9" t="str">
        <f t="shared" si="5"/>
        <v>UNI</v>
      </c>
      <c r="D109" s="11">
        <f t="shared" si="6"/>
        <v>44264.371527777781</v>
      </c>
      <c r="E109" s="9">
        <v>17045830</v>
      </c>
      <c r="F109" s="12" t="str">
        <f t="shared" si="8"/>
        <v>Fail SO</v>
      </c>
      <c r="G109" s="9">
        <v>313</v>
      </c>
      <c r="H109" s="1" t="s">
        <v>57</v>
      </c>
      <c r="I109" s="13">
        <v>44264</v>
      </c>
      <c r="J109" s="14"/>
      <c r="K109" s="14"/>
      <c r="L109" s="14">
        <f t="shared" si="7"/>
        <v>0</v>
      </c>
    </row>
    <row r="110" spans="1:12" x14ac:dyDescent="0.25">
      <c r="A110" s="9" t="s">
        <v>135</v>
      </c>
      <c r="B110" s="10">
        <v>44264.361111111109</v>
      </c>
      <c r="C110" s="9" t="str">
        <f t="shared" si="5"/>
        <v>UNI</v>
      </c>
      <c r="D110" s="11">
        <f t="shared" si="6"/>
        <v>44264.361111111109</v>
      </c>
      <c r="E110" s="9">
        <v>17045388</v>
      </c>
      <c r="F110" s="12" t="str">
        <f t="shared" si="8"/>
        <v>Deliver Approved</v>
      </c>
      <c r="G110" s="9">
        <v>319</v>
      </c>
      <c r="H110" s="1"/>
      <c r="I110" s="13">
        <v>44264</v>
      </c>
      <c r="J110" s="14"/>
      <c r="K110" s="14"/>
      <c r="L110" s="14">
        <f t="shared" si="7"/>
        <v>0</v>
      </c>
    </row>
    <row r="111" spans="1:12" x14ac:dyDescent="0.25">
      <c r="A111" s="9" t="s">
        <v>136</v>
      </c>
      <c r="B111" s="10">
        <v>44264.38958333333</v>
      </c>
      <c r="C111" s="9" t="str">
        <f t="shared" si="5"/>
        <v>UNI</v>
      </c>
      <c r="D111" s="11">
        <f t="shared" si="6"/>
        <v>44264.38958333333</v>
      </c>
      <c r="E111" s="9">
        <v>17046181</v>
      </c>
      <c r="F111" s="12" t="str">
        <f t="shared" si="8"/>
        <v>Deliver Approved</v>
      </c>
      <c r="G111" s="9">
        <v>319</v>
      </c>
      <c r="H111" s="1"/>
      <c r="I111" s="13">
        <v>44264</v>
      </c>
      <c r="J111" s="14"/>
      <c r="K111" s="14"/>
      <c r="L111" s="14">
        <f t="shared" si="7"/>
        <v>0</v>
      </c>
    </row>
    <row r="112" spans="1:12" x14ac:dyDescent="0.25">
      <c r="A112" s="9" t="s">
        <v>137</v>
      </c>
      <c r="B112" s="10">
        <v>44264.395833333336</v>
      </c>
      <c r="C112" s="9" t="str">
        <f t="shared" si="5"/>
        <v>UNI</v>
      </c>
      <c r="D112" s="11">
        <f t="shared" si="6"/>
        <v>44264.395833333336</v>
      </c>
      <c r="E112" s="9">
        <v>17045782</v>
      </c>
      <c r="F112" s="12" t="str">
        <f t="shared" si="8"/>
        <v>Tax-Cert</v>
      </c>
      <c r="G112" s="9">
        <v>320</v>
      </c>
      <c r="H112" s="1"/>
      <c r="I112" s="13">
        <v>44264</v>
      </c>
      <c r="J112" s="14"/>
      <c r="K112" s="14"/>
      <c r="L112" s="14">
        <f t="shared" si="7"/>
        <v>0</v>
      </c>
    </row>
    <row r="113" spans="1:12" x14ac:dyDescent="0.25">
      <c r="A113" s="9" t="s">
        <v>138</v>
      </c>
      <c r="B113" s="10">
        <v>44264.400694444441</v>
      </c>
      <c r="C113" s="9" t="str">
        <f t="shared" si="5"/>
        <v>UNI</v>
      </c>
      <c r="D113" s="11">
        <f t="shared" si="6"/>
        <v>44264.400694444441</v>
      </c>
      <c r="E113" s="9">
        <v>17046574</v>
      </c>
      <c r="F113" s="12" t="str">
        <f t="shared" si="8"/>
        <v>Tax-Cert</v>
      </c>
      <c r="G113" s="9">
        <v>320</v>
      </c>
      <c r="H113" s="1"/>
      <c r="I113" s="13">
        <v>44264</v>
      </c>
      <c r="J113" s="14"/>
      <c r="K113" s="14"/>
      <c r="L113" s="14">
        <f t="shared" si="7"/>
        <v>0</v>
      </c>
    </row>
    <row r="114" spans="1:12" x14ac:dyDescent="0.25">
      <c r="A114" s="9" t="s">
        <v>139</v>
      </c>
      <c r="B114" s="10">
        <v>44264.399305555555</v>
      </c>
      <c r="C114" s="9" t="str">
        <f t="shared" si="5"/>
        <v>UNI</v>
      </c>
      <c r="D114" s="11">
        <f t="shared" si="6"/>
        <v>44264.399305555555</v>
      </c>
      <c r="E114" s="9">
        <v>17047710</v>
      </c>
      <c r="F114" s="12" t="str">
        <f t="shared" si="8"/>
        <v>Tax-Cert</v>
      </c>
      <c r="G114" s="9">
        <v>320</v>
      </c>
      <c r="H114" s="1"/>
      <c r="I114" s="13">
        <v>44264</v>
      </c>
      <c r="J114" s="14"/>
      <c r="K114" s="14"/>
      <c r="L114" s="14">
        <f t="shared" si="7"/>
        <v>0</v>
      </c>
    </row>
    <row r="115" spans="1:12" x14ac:dyDescent="0.25">
      <c r="A115" s="9" t="s">
        <v>140</v>
      </c>
      <c r="B115" s="10">
        <v>44264.398611111108</v>
      </c>
      <c r="C115" s="9" t="str">
        <f t="shared" si="5"/>
        <v>UNI</v>
      </c>
      <c r="D115" s="11">
        <f t="shared" si="6"/>
        <v>44264.398611111108</v>
      </c>
      <c r="E115" s="9">
        <v>17048201</v>
      </c>
      <c r="F115" s="12" t="str">
        <f t="shared" si="8"/>
        <v>Tax-Cert</v>
      </c>
      <c r="G115" s="9">
        <v>320</v>
      </c>
      <c r="H115" s="1"/>
      <c r="I115" s="13">
        <v>44264</v>
      </c>
      <c r="J115" s="14"/>
      <c r="K115" s="14"/>
      <c r="L115" s="14">
        <f t="shared" si="7"/>
        <v>0</v>
      </c>
    </row>
    <row r="116" spans="1:12" x14ac:dyDescent="0.25">
      <c r="A116" s="9" t="s">
        <v>141</v>
      </c>
      <c r="B116" s="10">
        <v>44264.404166666667</v>
      </c>
      <c r="C116" s="9" t="str">
        <f t="shared" si="5"/>
        <v>UNI</v>
      </c>
      <c r="D116" s="11">
        <f t="shared" si="6"/>
        <v>44264.404166666667</v>
      </c>
      <c r="E116" s="9">
        <v>17049937</v>
      </c>
      <c r="F116" s="12" t="str">
        <f t="shared" si="8"/>
        <v>Tax-Cert</v>
      </c>
      <c r="G116" s="9">
        <v>320</v>
      </c>
      <c r="H116" s="1"/>
      <c r="I116" s="13">
        <v>44264</v>
      </c>
      <c r="J116" s="14"/>
      <c r="K116" s="14"/>
      <c r="L116" s="14">
        <f t="shared" si="7"/>
        <v>0</v>
      </c>
    </row>
    <row r="117" spans="1:12" x14ac:dyDescent="0.25">
      <c r="A117" s="9" t="s">
        <v>142</v>
      </c>
      <c r="B117" s="10">
        <v>44264.402083333334</v>
      </c>
      <c r="C117" s="9" t="str">
        <f t="shared" si="5"/>
        <v>UNI</v>
      </c>
      <c r="D117" s="11">
        <f t="shared" si="6"/>
        <v>44264.402083333334</v>
      </c>
      <c r="E117" s="9">
        <v>17051723</v>
      </c>
      <c r="F117" s="12" t="str">
        <f t="shared" si="8"/>
        <v>Tax-Cert</v>
      </c>
      <c r="G117" s="9">
        <v>320</v>
      </c>
      <c r="H117" s="1"/>
      <c r="I117" s="13">
        <v>44264</v>
      </c>
      <c r="J117" s="14"/>
      <c r="K117" s="14"/>
      <c r="L117" s="14">
        <f t="shared" si="7"/>
        <v>0</v>
      </c>
    </row>
    <row r="118" spans="1:12" x14ac:dyDescent="0.25">
      <c r="A118" s="9" t="s">
        <v>143</v>
      </c>
      <c r="B118" s="10">
        <v>44264.395138888889</v>
      </c>
      <c r="C118" s="9" t="str">
        <f t="shared" si="5"/>
        <v>UNI</v>
      </c>
      <c r="D118" s="11">
        <f t="shared" si="6"/>
        <v>44264.395138888889</v>
      </c>
      <c r="E118" s="9">
        <v>17052264</v>
      </c>
      <c r="F118" s="12" t="str">
        <f t="shared" si="8"/>
        <v>Tax-Cert</v>
      </c>
      <c r="G118" s="9">
        <v>320</v>
      </c>
      <c r="H118" s="1"/>
      <c r="I118" s="13">
        <v>44264</v>
      </c>
      <c r="J118" s="14"/>
      <c r="K118" s="14"/>
      <c r="L118" s="14">
        <f t="shared" si="7"/>
        <v>0</v>
      </c>
    </row>
    <row r="119" spans="1:12" x14ac:dyDescent="0.25">
      <c r="A119" s="9" t="s">
        <v>144</v>
      </c>
      <c r="B119" s="10">
        <v>44264.395138888889</v>
      </c>
      <c r="C119" s="9" t="str">
        <f t="shared" si="5"/>
        <v>UNI</v>
      </c>
      <c r="D119" s="11">
        <f t="shared" si="6"/>
        <v>44264.395138888889</v>
      </c>
      <c r="E119" s="9">
        <v>17052873</v>
      </c>
      <c r="F119" s="12" t="str">
        <f t="shared" si="8"/>
        <v>Tax-Cert</v>
      </c>
      <c r="G119" s="9">
        <v>320</v>
      </c>
      <c r="H119" s="1"/>
      <c r="I119" s="13">
        <v>44264</v>
      </c>
      <c r="J119" s="14"/>
      <c r="K119" s="14"/>
      <c r="L119" s="14">
        <f t="shared" si="7"/>
        <v>0</v>
      </c>
    </row>
    <row r="120" spans="1:12" x14ac:dyDescent="0.25">
      <c r="A120" s="9" t="s">
        <v>145</v>
      </c>
      <c r="B120" s="10">
        <v>44264.415277777778</v>
      </c>
      <c r="C120" s="9" t="str">
        <f t="shared" si="5"/>
        <v>UNI</v>
      </c>
      <c r="D120" s="11">
        <f t="shared" si="6"/>
        <v>44264.415277777778</v>
      </c>
      <c r="E120" s="9">
        <v>17047365</v>
      </c>
      <c r="F120" s="12" t="str">
        <f t="shared" si="8"/>
        <v>Fail SO</v>
      </c>
      <c r="G120" s="9">
        <v>313</v>
      </c>
      <c r="H120" s="1" t="s">
        <v>57</v>
      </c>
      <c r="I120" s="13">
        <v>44264</v>
      </c>
      <c r="J120" s="14"/>
      <c r="K120" s="14"/>
      <c r="L120" s="14">
        <f t="shared" si="7"/>
        <v>0</v>
      </c>
    </row>
    <row r="121" spans="1:12" x14ac:dyDescent="0.25">
      <c r="A121" s="9" t="s">
        <v>146</v>
      </c>
      <c r="B121" s="10">
        <v>44264.421527777777</v>
      </c>
      <c r="C121" s="9" t="str">
        <f t="shared" si="5"/>
        <v>UNI</v>
      </c>
      <c r="D121" s="11">
        <f t="shared" si="6"/>
        <v>44264.421527777777</v>
      </c>
      <c r="E121" s="9">
        <v>17046774</v>
      </c>
      <c r="F121" s="12" t="str">
        <f t="shared" si="8"/>
        <v>Deliver Approved</v>
      </c>
      <c r="G121" s="9">
        <v>319</v>
      </c>
      <c r="H121" s="1"/>
      <c r="I121" s="13">
        <v>44264</v>
      </c>
      <c r="J121" s="14"/>
      <c r="K121" s="14"/>
      <c r="L121" s="14">
        <f t="shared" si="7"/>
        <v>0</v>
      </c>
    </row>
    <row r="122" spans="1:12" x14ac:dyDescent="0.25">
      <c r="A122" s="9" t="s">
        <v>147</v>
      </c>
      <c r="B122" s="10">
        <v>44264.436111111114</v>
      </c>
      <c r="C122" s="9" t="str">
        <f t="shared" si="5"/>
        <v>UNI</v>
      </c>
      <c r="D122" s="11">
        <f t="shared" si="6"/>
        <v>44264.436111111114</v>
      </c>
      <c r="E122" s="9">
        <v>17047818</v>
      </c>
      <c r="F122" s="12" t="str">
        <f t="shared" si="8"/>
        <v>Fail SO</v>
      </c>
      <c r="G122" s="9">
        <v>313</v>
      </c>
      <c r="H122" s="1" t="s">
        <v>57</v>
      </c>
      <c r="I122" s="13">
        <v>44264</v>
      </c>
      <c r="J122" s="14"/>
      <c r="K122" s="14"/>
      <c r="L122" s="14">
        <f t="shared" si="7"/>
        <v>0</v>
      </c>
    </row>
    <row r="123" spans="1:12" x14ac:dyDescent="0.25">
      <c r="A123" s="9" t="s">
        <v>148</v>
      </c>
      <c r="B123" s="10">
        <v>44264.442361111112</v>
      </c>
      <c r="C123" s="9" t="str">
        <f t="shared" si="5"/>
        <v>UNI</v>
      </c>
      <c r="D123" s="11">
        <f t="shared" si="6"/>
        <v>44264.442361111112</v>
      </c>
      <c r="E123" s="9">
        <v>17048609</v>
      </c>
      <c r="F123" s="12" t="str">
        <f t="shared" si="8"/>
        <v>Fail SO</v>
      </c>
      <c r="G123" s="9">
        <v>313</v>
      </c>
      <c r="H123" s="1" t="s">
        <v>57</v>
      </c>
      <c r="I123" s="13">
        <v>44264</v>
      </c>
      <c r="J123" s="14"/>
      <c r="K123" s="14"/>
      <c r="L123" s="14">
        <f t="shared" si="7"/>
        <v>0</v>
      </c>
    </row>
    <row r="124" spans="1:12" x14ac:dyDescent="0.25">
      <c r="A124" s="9" t="s">
        <v>149</v>
      </c>
      <c r="B124" s="10">
        <v>44264.445138888892</v>
      </c>
      <c r="C124" s="9" t="str">
        <f t="shared" si="5"/>
        <v>UNI</v>
      </c>
      <c r="D124" s="11">
        <f t="shared" si="6"/>
        <v>44264.445138888892</v>
      </c>
      <c r="E124" s="9">
        <v>17051435</v>
      </c>
      <c r="F124" s="12" t="str">
        <f t="shared" si="8"/>
        <v>Fail SO</v>
      </c>
      <c r="G124" s="9">
        <v>313</v>
      </c>
      <c r="H124" s="1" t="s">
        <v>57</v>
      </c>
      <c r="I124" s="13">
        <v>44264</v>
      </c>
      <c r="J124" s="14"/>
      <c r="K124" s="14"/>
      <c r="L124" s="14">
        <f t="shared" si="7"/>
        <v>0</v>
      </c>
    </row>
    <row r="125" spans="1:12" x14ac:dyDescent="0.25">
      <c r="A125" s="9" t="s">
        <v>150</v>
      </c>
      <c r="B125" s="10">
        <v>44264.440972222219</v>
      </c>
      <c r="C125" s="9" t="str">
        <f t="shared" si="5"/>
        <v>UNI</v>
      </c>
      <c r="D125" s="11">
        <f t="shared" si="6"/>
        <v>44264.440972222219</v>
      </c>
      <c r="E125" s="9">
        <v>17052899</v>
      </c>
      <c r="F125" s="12" t="str">
        <f t="shared" si="8"/>
        <v>Tax-Cert</v>
      </c>
      <c r="G125" s="9">
        <v>320</v>
      </c>
      <c r="H125" s="1"/>
      <c r="I125" s="13">
        <v>44264</v>
      </c>
      <c r="J125" s="14"/>
      <c r="K125" s="14"/>
      <c r="L125" s="14">
        <f t="shared" si="7"/>
        <v>0</v>
      </c>
    </row>
    <row r="126" spans="1:12" x14ac:dyDescent="0.25">
      <c r="A126" s="9" t="s">
        <v>151</v>
      </c>
      <c r="B126" s="10">
        <v>44264.448611111111</v>
      </c>
      <c r="C126" s="9" t="str">
        <f t="shared" si="5"/>
        <v>UNI</v>
      </c>
      <c r="D126" s="11">
        <f t="shared" si="6"/>
        <v>44264.448611111111</v>
      </c>
      <c r="E126" s="9">
        <v>17048252</v>
      </c>
      <c r="F126" s="12" t="str">
        <f t="shared" si="8"/>
        <v>Deliver Approved</v>
      </c>
      <c r="G126" s="9">
        <v>319</v>
      </c>
      <c r="H126" s="1"/>
      <c r="I126" s="13">
        <v>44264</v>
      </c>
      <c r="J126" s="14"/>
      <c r="K126" s="14"/>
      <c r="L126" s="14">
        <f t="shared" si="7"/>
        <v>0</v>
      </c>
    </row>
    <row r="127" spans="1:12" x14ac:dyDescent="0.25">
      <c r="A127" s="9" t="s">
        <v>152</v>
      </c>
      <c r="B127" s="10">
        <v>44264.456944444442</v>
      </c>
      <c r="C127" s="9" t="str">
        <f t="shared" si="5"/>
        <v>UNI</v>
      </c>
      <c r="D127" s="11">
        <f t="shared" si="6"/>
        <v>44264.456944444442</v>
      </c>
      <c r="E127" s="9">
        <v>17049054</v>
      </c>
      <c r="F127" s="12" t="str">
        <f t="shared" si="8"/>
        <v>Deliver Approved</v>
      </c>
      <c r="G127" s="9">
        <v>319</v>
      </c>
      <c r="H127" s="1"/>
      <c r="I127" s="13">
        <v>44264</v>
      </c>
      <c r="J127" s="14"/>
      <c r="K127" s="14"/>
      <c r="L127" s="14">
        <f t="shared" si="7"/>
        <v>0</v>
      </c>
    </row>
    <row r="128" spans="1:12" x14ac:dyDescent="0.25">
      <c r="A128" s="9" t="s">
        <v>153</v>
      </c>
      <c r="B128" s="10">
        <v>44264.470138888886</v>
      </c>
      <c r="C128" s="9" t="str">
        <f t="shared" si="5"/>
        <v>UNI</v>
      </c>
      <c r="D128" s="11">
        <f t="shared" si="6"/>
        <v>44264.470138888886</v>
      </c>
      <c r="E128" s="9">
        <v>17050270</v>
      </c>
      <c r="F128" s="12" t="str">
        <f t="shared" si="8"/>
        <v>Deliver Approved</v>
      </c>
      <c r="G128" s="9">
        <v>319</v>
      </c>
      <c r="H128" s="1"/>
      <c r="I128" s="13">
        <v>44264</v>
      </c>
      <c r="J128" s="14"/>
      <c r="K128" s="14"/>
      <c r="L128" s="14">
        <f t="shared" si="7"/>
        <v>0</v>
      </c>
    </row>
    <row r="129" spans="1:12" x14ac:dyDescent="0.25">
      <c r="A129" s="9" t="s">
        <v>154</v>
      </c>
      <c r="B129" s="10">
        <v>44264.481944444444</v>
      </c>
      <c r="C129" s="9" t="str">
        <f t="shared" si="5"/>
        <v>UNI</v>
      </c>
      <c r="D129" s="11">
        <f t="shared" si="6"/>
        <v>44264.481944444444</v>
      </c>
      <c r="E129" s="9">
        <v>17052041</v>
      </c>
      <c r="F129" s="12" t="str">
        <f t="shared" si="8"/>
        <v>Deliver Approved</v>
      </c>
      <c r="G129" s="9">
        <v>319</v>
      </c>
      <c r="H129" s="1"/>
      <c r="I129" s="13">
        <v>44264</v>
      </c>
      <c r="J129" s="14"/>
      <c r="K129" s="14"/>
      <c r="L129" s="14">
        <f t="shared" si="7"/>
        <v>0</v>
      </c>
    </row>
    <row r="130" spans="1:12" x14ac:dyDescent="0.25">
      <c r="A130" s="9" t="s">
        <v>155</v>
      </c>
      <c r="B130" s="10">
        <v>44264.492361111108</v>
      </c>
      <c r="C130" s="9" t="str">
        <f t="shared" ref="C130:C193" si="9">IF(COUNTIF(A:A,A130)&gt;1,"DUP","UNI")</f>
        <v>UNI</v>
      </c>
      <c r="D130" s="11">
        <f t="shared" si="6"/>
        <v>44264.492361111108</v>
      </c>
      <c r="E130" s="9">
        <v>17052596</v>
      </c>
      <c r="F130" s="12" t="str">
        <f t="shared" si="8"/>
        <v>Deliver Approved</v>
      </c>
      <c r="G130" s="9">
        <v>319</v>
      </c>
      <c r="H130" s="1"/>
      <c r="I130" s="13">
        <v>44264</v>
      </c>
      <c r="J130" s="14"/>
      <c r="K130" s="14"/>
      <c r="L130" s="14">
        <f t="shared" si="7"/>
        <v>0</v>
      </c>
    </row>
    <row r="131" spans="1:12" x14ac:dyDescent="0.25">
      <c r="A131" s="9" t="s">
        <v>156</v>
      </c>
      <c r="B131" s="10">
        <v>44264.506249999999</v>
      </c>
      <c r="C131" s="9" t="str">
        <f t="shared" si="9"/>
        <v>UNI</v>
      </c>
      <c r="D131" s="11">
        <f t="shared" si="6"/>
        <v>44264.506249999999</v>
      </c>
      <c r="E131" s="9">
        <v>17053002</v>
      </c>
      <c r="F131" s="12" t="str">
        <f t="shared" si="8"/>
        <v>Deliver Approved</v>
      </c>
      <c r="G131" s="9">
        <v>319</v>
      </c>
      <c r="H131" s="1"/>
      <c r="I131" s="13">
        <v>44264</v>
      </c>
      <c r="J131" s="14"/>
      <c r="K131" s="14"/>
      <c r="L131" s="14">
        <f t="shared" si="7"/>
        <v>0</v>
      </c>
    </row>
    <row r="132" spans="1:12" x14ac:dyDescent="0.25">
      <c r="A132" s="9" t="s">
        <v>157</v>
      </c>
      <c r="B132" s="10">
        <v>44264.510416666664</v>
      </c>
      <c r="C132" s="9" t="str">
        <f t="shared" si="9"/>
        <v>UNI</v>
      </c>
      <c r="D132" s="11">
        <f t="shared" ref="D132:D195" si="10">B132</f>
        <v>44264.510416666664</v>
      </c>
      <c r="E132" s="9">
        <v>17051849</v>
      </c>
      <c r="F132" s="12" t="str">
        <f t="shared" si="8"/>
        <v>Fail SO</v>
      </c>
      <c r="G132" s="9">
        <v>313</v>
      </c>
      <c r="H132" s="1" t="s">
        <v>57</v>
      </c>
      <c r="I132" s="13">
        <v>44264</v>
      </c>
      <c r="J132" s="14"/>
      <c r="K132" s="14"/>
      <c r="L132" s="14">
        <f t="shared" ref="L132:L195" si="11">K132-J132</f>
        <v>0</v>
      </c>
    </row>
    <row r="133" spans="1:12" x14ac:dyDescent="0.25">
      <c r="A133" s="9" t="s">
        <v>158</v>
      </c>
      <c r="B133" s="10">
        <v>44264.487500000003</v>
      </c>
      <c r="C133" s="9" t="str">
        <f t="shared" si="9"/>
        <v>UNI</v>
      </c>
      <c r="D133" s="11">
        <f t="shared" si="10"/>
        <v>44264.487500000003</v>
      </c>
      <c r="E133" s="9">
        <v>17052291</v>
      </c>
      <c r="F133" s="12" t="str">
        <f t="shared" si="8"/>
        <v>Fail SO</v>
      </c>
      <c r="G133" s="9">
        <v>313</v>
      </c>
      <c r="H133" s="1" t="s">
        <v>57</v>
      </c>
      <c r="I133" s="13">
        <v>44264</v>
      </c>
      <c r="J133" s="14"/>
      <c r="K133" s="14"/>
      <c r="L133" s="14">
        <f t="shared" si="11"/>
        <v>0</v>
      </c>
    </row>
    <row r="134" spans="1:12" x14ac:dyDescent="0.25">
      <c r="A134" s="9" t="s">
        <v>159</v>
      </c>
      <c r="B134" s="10">
        <v>44264.512499999997</v>
      </c>
      <c r="C134" s="9" t="str">
        <f t="shared" si="9"/>
        <v>UNI</v>
      </c>
      <c r="D134" s="11">
        <f t="shared" si="10"/>
        <v>44264.512499999997</v>
      </c>
      <c r="E134" s="9">
        <v>17054005</v>
      </c>
      <c r="F134" s="12" t="str">
        <f t="shared" ref="F134:F197" si="12">IF(G134=313,"Fail SO",IF(G134=319,"Deliver Approved",IF(G134=320,"Tax-Cert",IF(G134=343,"Purchase",""))))</f>
        <v>Tax-Cert</v>
      </c>
      <c r="G134" s="9">
        <v>320</v>
      </c>
      <c r="H134" s="1"/>
      <c r="I134" s="13">
        <v>44264</v>
      </c>
      <c r="J134" s="14"/>
      <c r="K134" s="14"/>
      <c r="L134" s="14">
        <f t="shared" si="11"/>
        <v>0</v>
      </c>
    </row>
    <row r="135" spans="1:12" x14ac:dyDescent="0.25">
      <c r="A135" s="9" t="s">
        <v>160</v>
      </c>
      <c r="B135" s="10">
        <v>44264.511805555558</v>
      </c>
      <c r="C135" s="9" t="str">
        <f t="shared" si="9"/>
        <v>UNI</v>
      </c>
      <c r="D135" s="11">
        <f t="shared" si="10"/>
        <v>44264.511805555558</v>
      </c>
      <c r="E135" s="9">
        <v>17054141</v>
      </c>
      <c r="F135" s="12" t="str">
        <f t="shared" si="12"/>
        <v>Tax-Cert</v>
      </c>
      <c r="G135" s="9">
        <v>320</v>
      </c>
      <c r="H135" s="1"/>
      <c r="I135" s="13">
        <v>44264</v>
      </c>
      <c r="J135" s="14"/>
      <c r="K135" s="14"/>
      <c r="L135" s="14">
        <f t="shared" si="11"/>
        <v>0</v>
      </c>
    </row>
    <row r="136" spans="1:12" x14ac:dyDescent="0.25">
      <c r="A136" s="9" t="s">
        <v>161</v>
      </c>
      <c r="B136" s="10">
        <v>44264.529861111114</v>
      </c>
      <c r="C136" s="9" t="str">
        <f t="shared" si="9"/>
        <v>UNI</v>
      </c>
      <c r="D136" s="11">
        <f t="shared" si="10"/>
        <v>44264.529861111114</v>
      </c>
      <c r="E136" s="9">
        <v>17053684</v>
      </c>
      <c r="F136" s="12" t="str">
        <f t="shared" si="12"/>
        <v>Fail SO</v>
      </c>
      <c r="G136" s="9">
        <v>313</v>
      </c>
      <c r="H136" s="1" t="s">
        <v>57</v>
      </c>
      <c r="I136" s="13">
        <v>44264</v>
      </c>
      <c r="J136" s="14"/>
      <c r="K136" s="14"/>
      <c r="L136" s="14">
        <f t="shared" si="11"/>
        <v>0</v>
      </c>
    </row>
    <row r="137" spans="1:12" x14ac:dyDescent="0.25">
      <c r="A137" s="9" t="s">
        <v>162</v>
      </c>
      <c r="B137" s="10">
        <v>44264.554861111108</v>
      </c>
      <c r="C137" s="9" t="str">
        <f t="shared" si="9"/>
        <v>UNI</v>
      </c>
      <c r="D137" s="11">
        <f t="shared" si="10"/>
        <v>44264.554861111108</v>
      </c>
      <c r="E137" s="9">
        <v>17054327</v>
      </c>
      <c r="F137" s="12" t="str">
        <f t="shared" si="12"/>
        <v>Fail SO</v>
      </c>
      <c r="G137" s="9">
        <v>313</v>
      </c>
      <c r="H137" s="1" t="s">
        <v>57</v>
      </c>
      <c r="I137" s="13">
        <v>44264</v>
      </c>
      <c r="J137" s="14"/>
      <c r="K137" s="14"/>
      <c r="L137" s="14">
        <f t="shared" si="11"/>
        <v>0</v>
      </c>
    </row>
    <row r="138" spans="1:12" x14ac:dyDescent="0.25">
      <c r="A138" s="9" t="s">
        <v>163</v>
      </c>
      <c r="B138" s="10">
        <v>44264.624305555553</v>
      </c>
      <c r="C138" s="9" t="str">
        <f t="shared" si="9"/>
        <v>DUP</v>
      </c>
      <c r="D138" s="11">
        <f t="shared" si="10"/>
        <v>44264.624305555553</v>
      </c>
      <c r="E138" s="9">
        <v>17054602</v>
      </c>
      <c r="F138" s="12" t="str">
        <f t="shared" si="12"/>
        <v>Deliver Approved</v>
      </c>
      <c r="G138" s="9">
        <v>319</v>
      </c>
      <c r="H138" s="1"/>
      <c r="I138" s="13">
        <v>44264</v>
      </c>
      <c r="J138" s="14"/>
      <c r="K138" s="14"/>
      <c r="L138" s="14">
        <f t="shared" si="11"/>
        <v>0</v>
      </c>
    </row>
    <row r="139" spans="1:12" x14ac:dyDescent="0.25">
      <c r="A139" s="9" t="s">
        <v>163</v>
      </c>
      <c r="B139" s="10">
        <v>44264.654861111114</v>
      </c>
      <c r="C139" s="9" t="str">
        <f t="shared" si="9"/>
        <v>DUP</v>
      </c>
      <c r="D139" s="11">
        <f t="shared" si="10"/>
        <v>44264.654861111114</v>
      </c>
      <c r="E139" s="9"/>
      <c r="F139" s="12" t="str">
        <f t="shared" si="12"/>
        <v>Tax-Cert</v>
      </c>
      <c r="G139" s="9">
        <v>320</v>
      </c>
      <c r="H139" s="1"/>
      <c r="I139" s="13">
        <v>44264</v>
      </c>
      <c r="J139" s="14"/>
      <c r="K139" s="14"/>
      <c r="L139" s="14">
        <f t="shared" si="11"/>
        <v>0</v>
      </c>
    </row>
    <row r="140" spans="1:12" x14ac:dyDescent="0.25">
      <c r="A140" s="9" t="s">
        <v>164</v>
      </c>
      <c r="B140" s="10">
        <v>44264.724305555559</v>
      </c>
      <c r="C140" s="9" t="str">
        <f t="shared" si="9"/>
        <v>UNI</v>
      </c>
      <c r="D140" s="11">
        <f t="shared" si="10"/>
        <v>44264.724305555559</v>
      </c>
      <c r="E140" s="9">
        <v>17054684</v>
      </c>
      <c r="F140" s="12" t="str">
        <f t="shared" si="12"/>
        <v>Fail SO</v>
      </c>
      <c r="G140" s="9">
        <v>313</v>
      </c>
      <c r="H140" s="1"/>
      <c r="I140" s="13">
        <v>44264</v>
      </c>
      <c r="J140" s="14"/>
      <c r="K140" s="14"/>
      <c r="L140" s="14">
        <f t="shared" si="11"/>
        <v>0</v>
      </c>
    </row>
    <row r="141" spans="1:12" x14ac:dyDescent="0.25">
      <c r="A141" s="15" t="s">
        <v>165</v>
      </c>
      <c r="B141" s="16">
        <v>44265.37777777778</v>
      </c>
      <c r="C141" s="9" t="str">
        <f t="shared" si="9"/>
        <v>UNI</v>
      </c>
      <c r="D141" s="11">
        <f t="shared" si="10"/>
        <v>44265.37777777778</v>
      </c>
      <c r="E141" s="9">
        <v>17063454</v>
      </c>
      <c r="F141" s="12" t="str">
        <f t="shared" si="12"/>
        <v>Fail SO</v>
      </c>
      <c r="G141" s="9">
        <v>313</v>
      </c>
      <c r="H141" s="17" t="s">
        <v>57</v>
      </c>
      <c r="I141" s="13">
        <v>44264</v>
      </c>
      <c r="J141" s="14"/>
      <c r="K141" s="14"/>
      <c r="L141" s="14">
        <f t="shared" si="11"/>
        <v>0</v>
      </c>
    </row>
    <row r="142" spans="1:12" x14ac:dyDescent="0.25">
      <c r="A142" s="9" t="s">
        <v>166</v>
      </c>
      <c r="B142" s="10">
        <v>44265.384722222225</v>
      </c>
      <c r="C142" s="9" t="str">
        <f t="shared" si="9"/>
        <v>UNI</v>
      </c>
      <c r="D142" s="11">
        <f t="shared" si="10"/>
        <v>44265.384722222225</v>
      </c>
      <c r="E142" s="9">
        <v>17063774</v>
      </c>
      <c r="F142" s="12" t="str">
        <f t="shared" si="12"/>
        <v>Fail SO</v>
      </c>
      <c r="G142" s="9">
        <v>313</v>
      </c>
      <c r="H142" s="1" t="s">
        <v>57</v>
      </c>
      <c r="I142" s="13">
        <v>44265</v>
      </c>
      <c r="J142" s="14"/>
      <c r="K142" s="14"/>
      <c r="L142" s="14">
        <f t="shared" si="11"/>
        <v>0</v>
      </c>
    </row>
    <row r="143" spans="1:12" x14ac:dyDescent="0.25">
      <c r="A143" s="9" t="s">
        <v>167</v>
      </c>
      <c r="B143" s="10">
        <v>44265.387499999997</v>
      </c>
      <c r="C143" s="9" t="str">
        <f t="shared" si="9"/>
        <v>DUP</v>
      </c>
      <c r="D143" s="11">
        <f t="shared" si="10"/>
        <v>44265.387499999997</v>
      </c>
      <c r="E143" s="9">
        <v>17064550</v>
      </c>
      <c r="F143" s="12" t="str">
        <f t="shared" si="12"/>
        <v>Tax-Cert</v>
      </c>
      <c r="G143" s="9">
        <v>320</v>
      </c>
      <c r="H143" s="1"/>
      <c r="I143" s="13">
        <v>44265</v>
      </c>
      <c r="J143" s="14"/>
      <c r="K143" s="14"/>
      <c r="L143" s="14">
        <f t="shared" si="11"/>
        <v>0</v>
      </c>
    </row>
    <row r="144" spans="1:12" x14ac:dyDescent="0.25">
      <c r="A144" s="9" t="s">
        <v>168</v>
      </c>
      <c r="B144" s="10">
        <v>44265.385416666664</v>
      </c>
      <c r="C144" s="9" t="str">
        <f t="shared" si="9"/>
        <v>UNI</v>
      </c>
      <c r="D144" s="11">
        <f t="shared" si="10"/>
        <v>44265.385416666664</v>
      </c>
      <c r="E144" s="9">
        <v>17065491</v>
      </c>
      <c r="F144" s="12" t="str">
        <f t="shared" si="12"/>
        <v>Tax-Cert</v>
      </c>
      <c r="G144" s="9">
        <v>320</v>
      </c>
      <c r="H144" s="1"/>
      <c r="I144" s="13">
        <v>44265</v>
      </c>
      <c r="J144" s="14"/>
      <c r="K144" s="14"/>
      <c r="L144" s="14">
        <f t="shared" si="11"/>
        <v>0</v>
      </c>
    </row>
    <row r="145" spans="1:12" x14ac:dyDescent="0.25">
      <c r="A145" s="9" t="s">
        <v>169</v>
      </c>
      <c r="B145" s="10">
        <v>44265.386111111111</v>
      </c>
      <c r="C145" s="9" t="str">
        <f t="shared" si="9"/>
        <v>UNI</v>
      </c>
      <c r="D145" s="11">
        <f t="shared" si="10"/>
        <v>44265.386111111111</v>
      </c>
      <c r="E145" s="9">
        <v>17064081</v>
      </c>
      <c r="F145" s="12" t="str">
        <f t="shared" si="12"/>
        <v>Deliver Approved</v>
      </c>
      <c r="G145" s="9">
        <v>319</v>
      </c>
      <c r="H145" s="1"/>
      <c r="I145" s="13">
        <v>44265</v>
      </c>
      <c r="J145" s="14"/>
      <c r="K145" s="14"/>
      <c r="L145" s="14">
        <f t="shared" si="11"/>
        <v>0</v>
      </c>
    </row>
    <row r="146" spans="1:12" x14ac:dyDescent="0.25">
      <c r="A146" s="9" t="s">
        <v>170</v>
      </c>
      <c r="B146" s="10">
        <v>44265.386111111111</v>
      </c>
      <c r="C146" s="9" t="str">
        <f t="shared" si="9"/>
        <v>DUP</v>
      </c>
      <c r="D146" s="11">
        <f t="shared" si="10"/>
        <v>44265.386111111111</v>
      </c>
      <c r="E146" s="9">
        <v>17065616</v>
      </c>
      <c r="F146" s="12" t="str">
        <f t="shared" si="12"/>
        <v>Deliver Approved</v>
      </c>
      <c r="G146" s="9">
        <v>319</v>
      </c>
      <c r="H146" s="1"/>
      <c r="I146" s="13">
        <v>44265</v>
      </c>
      <c r="J146" s="14"/>
      <c r="K146" s="14"/>
      <c r="L146" s="14">
        <f t="shared" si="11"/>
        <v>0</v>
      </c>
    </row>
    <row r="147" spans="1:12" x14ac:dyDescent="0.25">
      <c r="A147" s="9" t="s">
        <v>170</v>
      </c>
      <c r="B147" s="10">
        <v>44265.374305555553</v>
      </c>
      <c r="C147" s="9" t="str">
        <f t="shared" si="9"/>
        <v>DUP</v>
      </c>
      <c r="D147" s="11">
        <f t="shared" si="10"/>
        <v>44265.374305555553</v>
      </c>
      <c r="E147" s="9">
        <v>17066035</v>
      </c>
      <c r="F147" s="12" t="str">
        <f t="shared" si="12"/>
        <v>Tax-Cert</v>
      </c>
      <c r="G147" s="9">
        <v>320</v>
      </c>
      <c r="H147" s="1"/>
      <c r="I147" s="13">
        <v>44265</v>
      </c>
      <c r="J147" s="14"/>
      <c r="K147" s="14"/>
      <c r="L147" s="14">
        <f t="shared" si="11"/>
        <v>0</v>
      </c>
    </row>
    <row r="148" spans="1:12" x14ac:dyDescent="0.25">
      <c r="A148" s="9" t="s">
        <v>171</v>
      </c>
      <c r="B148" s="10">
        <v>44265.414583333331</v>
      </c>
      <c r="C148" s="9" t="str">
        <f t="shared" si="9"/>
        <v>UNI</v>
      </c>
      <c r="D148" s="11">
        <f t="shared" si="10"/>
        <v>44265.414583333331</v>
      </c>
      <c r="E148" s="9">
        <v>17065083</v>
      </c>
      <c r="F148" s="12" t="str">
        <f t="shared" si="12"/>
        <v>Deliver Approved</v>
      </c>
      <c r="G148" s="9">
        <v>319</v>
      </c>
      <c r="H148" s="1"/>
      <c r="I148" s="13">
        <v>44265</v>
      </c>
      <c r="J148" s="14"/>
      <c r="K148" s="14"/>
      <c r="L148" s="14">
        <f t="shared" si="11"/>
        <v>0</v>
      </c>
    </row>
    <row r="149" spans="1:12" x14ac:dyDescent="0.25">
      <c r="A149" s="9" t="s">
        <v>172</v>
      </c>
      <c r="B149" s="10">
        <v>44265.420138888891</v>
      </c>
      <c r="C149" s="9" t="str">
        <f t="shared" si="9"/>
        <v>UNI</v>
      </c>
      <c r="D149" s="11">
        <f t="shared" si="10"/>
        <v>44265.420138888891</v>
      </c>
      <c r="E149" s="9">
        <v>17064724</v>
      </c>
      <c r="F149" s="12" t="str">
        <f t="shared" si="12"/>
        <v>Fail SO</v>
      </c>
      <c r="G149" s="9">
        <v>313</v>
      </c>
      <c r="H149" s="1" t="s">
        <v>132</v>
      </c>
      <c r="I149" s="13">
        <v>44265</v>
      </c>
      <c r="J149" s="14"/>
      <c r="K149" s="14"/>
      <c r="L149" s="14">
        <f t="shared" si="11"/>
        <v>0</v>
      </c>
    </row>
    <row r="150" spans="1:12" x14ac:dyDescent="0.25">
      <c r="A150" s="9" t="s">
        <v>173</v>
      </c>
      <c r="B150" s="10">
        <v>44265.419444444444</v>
      </c>
      <c r="C150" s="9" t="str">
        <f t="shared" si="9"/>
        <v>UNI</v>
      </c>
      <c r="D150" s="11">
        <f t="shared" si="10"/>
        <v>44265.419444444444</v>
      </c>
      <c r="E150" s="9">
        <v>17066559</v>
      </c>
      <c r="F150" s="12" t="str">
        <f t="shared" si="12"/>
        <v>Deliver Approved</v>
      </c>
      <c r="G150" s="9">
        <v>319</v>
      </c>
      <c r="H150" s="1"/>
      <c r="I150" s="13">
        <v>44265</v>
      </c>
      <c r="J150" s="14"/>
      <c r="K150" s="14"/>
      <c r="L150" s="14">
        <f t="shared" si="11"/>
        <v>0</v>
      </c>
    </row>
    <row r="151" spans="1:12" x14ac:dyDescent="0.25">
      <c r="A151" s="9" t="s">
        <v>174</v>
      </c>
      <c r="B151" s="10">
        <v>44265.433333333334</v>
      </c>
      <c r="C151" s="9" t="str">
        <f t="shared" si="9"/>
        <v>UNI</v>
      </c>
      <c r="D151" s="11">
        <f t="shared" si="10"/>
        <v>44265.433333333334</v>
      </c>
      <c r="E151" s="9">
        <v>17066244</v>
      </c>
      <c r="F151" s="12" t="str">
        <f t="shared" si="12"/>
        <v>Fail SO</v>
      </c>
      <c r="G151" s="9">
        <v>313</v>
      </c>
      <c r="H151" s="1" t="s">
        <v>57</v>
      </c>
      <c r="I151" s="13">
        <v>44265</v>
      </c>
      <c r="J151" s="14"/>
      <c r="K151" s="14"/>
      <c r="L151" s="14">
        <f t="shared" si="11"/>
        <v>0</v>
      </c>
    </row>
    <row r="152" spans="1:12" x14ac:dyDescent="0.25">
      <c r="A152" s="9" t="s">
        <v>175</v>
      </c>
      <c r="B152" s="10">
        <v>44265.442361111112</v>
      </c>
      <c r="C152" s="9" t="str">
        <f t="shared" si="9"/>
        <v>UNI</v>
      </c>
      <c r="D152" s="11">
        <f t="shared" si="10"/>
        <v>44265.442361111112</v>
      </c>
      <c r="E152" s="9">
        <v>17072287</v>
      </c>
      <c r="F152" s="12" t="str">
        <f t="shared" si="12"/>
        <v>Fail SO</v>
      </c>
      <c r="G152" s="9">
        <v>313</v>
      </c>
      <c r="H152" s="1" t="s">
        <v>132</v>
      </c>
      <c r="I152" s="13">
        <v>44265</v>
      </c>
      <c r="J152" s="14"/>
      <c r="K152" s="14"/>
      <c r="L152" s="14">
        <f t="shared" si="11"/>
        <v>0</v>
      </c>
    </row>
    <row r="153" spans="1:12" x14ac:dyDescent="0.25">
      <c r="A153" s="9" t="s">
        <v>176</v>
      </c>
      <c r="B153" s="10">
        <v>44265.414583333331</v>
      </c>
      <c r="C153" s="9" t="str">
        <f t="shared" si="9"/>
        <v>UNI</v>
      </c>
      <c r="D153" s="11">
        <f t="shared" si="10"/>
        <v>44265.414583333331</v>
      </c>
      <c r="E153" s="9">
        <v>17066788</v>
      </c>
      <c r="F153" s="12" t="str">
        <f t="shared" si="12"/>
        <v>Tax-Cert</v>
      </c>
      <c r="G153" s="9">
        <v>320</v>
      </c>
      <c r="H153" s="1"/>
      <c r="I153" s="13">
        <v>44265</v>
      </c>
      <c r="J153" s="14"/>
      <c r="K153" s="14"/>
      <c r="L153" s="14">
        <f t="shared" si="11"/>
        <v>0</v>
      </c>
    </row>
    <row r="154" spans="1:12" x14ac:dyDescent="0.25">
      <c r="A154" s="9" t="s">
        <v>177</v>
      </c>
      <c r="B154" s="10">
        <v>44265.415972222225</v>
      </c>
      <c r="C154" s="9" t="str">
        <f t="shared" si="9"/>
        <v>DUP</v>
      </c>
      <c r="D154" s="11">
        <f t="shared" si="10"/>
        <v>44265.415972222225</v>
      </c>
      <c r="E154" s="9">
        <v>17067118</v>
      </c>
      <c r="F154" s="12" t="str">
        <f t="shared" si="12"/>
        <v>Tax-Cert</v>
      </c>
      <c r="G154" s="9">
        <v>320</v>
      </c>
      <c r="H154" s="1"/>
      <c r="I154" s="13">
        <v>44265</v>
      </c>
      <c r="J154" s="14"/>
      <c r="K154" s="14"/>
      <c r="L154" s="14">
        <f t="shared" si="11"/>
        <v>0</v>
      </c>
    </row>
    <row r="155" spans="1:12" x14ac:dyDescent="0.25">
      <c r="A155" s="9" t="s">
        <v>178</v>
      </c>
      <c r="B155" s="10">
        <v>44265.418749999997</v>
      </c>
      <c r="C155" s="9" t="str">
        <f t="shared" si="9"/>
        <v>DUP</v>
      </c>
      <c r="D155" s="11">
        <f t="shared" si="10"/>
        <v>44265.418749999997</v>
      </c>
      <c r="E155" s="9">
        <v>17068326</v>
      </c>
      <c r="F155" s="12" t="str">
        <f t="shared" si="12"/>
        <v>Tax-Cert</v>
      </c>
      <c r="G155" s="9">
        <v>320</v>
      </c>
      <c r="H155" s="1"/>
      <c r="I155" s="13">
        <v>44265</v>
      </c>
      <c r="J155" s="14"/>
      <c r="K155" s="14"/>
      <c r="L155" s="14">
        <f t="shared" si="11"/>
        <v>0</v>
      </c>
    </row>
    <row r="156" spans="1:12" x14ac:dyDescent="0.25">
      <c r="A156" s="9" t="s">
        <v>167</v>
      </c>
      <c r="B156" s="10">
        <v>44265.418749999997</v>
      </c>
      <c r="C156" s="9" t="str">
        <f t="shared" si="9"/>
        <v>DUP</v>
      </c>
      <c r="D156" s="11">
        <f t="shared" si="10"/>
        <v>44265.418749999997</v>
      </c>
      <c r="E156" s="9">
        <v>17066828</v>
      </c>
      <c r="F156" s="12" t="str">
        <f t="shared" si="12"/>
        <v>Fail SO</v>
      </c>
      <c r="G156" s="9">
        <v>313</v>
      </c>
      <c r="H156" s="1" t="s">
        <v>57</v>
      </c>
      <c r="I156" s="13">
        <v>44265</v>
      </c>
      <c r="J156" s="14"/>
      <c r="K156" s="14"/>
      <c r="L156" s="14">
        <f t="shared" si="11"/>
        <v>0</v>
      </c>
    </row>
    <row r="157" spans="1:12" x14ac:dyDescent="0.25">
      <c r="A157" s="9" t="s">
        <v>179</v>
      </c>
      <c r="B157" s="10">
        <v>44265.42291666667</v>
      </c>
      <c r="C157" s="9" t="str">
        <f t="shared" si="9"/>
        <v>UNI</v>
      </c>
      <c r="D157" s="11">
        <f t="shared" si="10"/>
        <v>44265.42291666667</v>
      </c>
      <c r="E157" s="9">
        <v>17067287</v>
      </c>
      <c r="F157" s="12" t="str">
        <f t="shared" si="12"/>
        <v>Fail SO</v>
      </c>
      <c r="G157" s="9">
        <v>313</v>
      </c>
      <c r="H157" s="1" t="s">
        <v>57</v>
      </c>
      <c r="I157" s="13">
        <v>44265</v>
      </c>
      <c r="J157" s="14"/>
      <c r="K157" s="14"/>
      <c r="L157" s="14">
        <f t="shared" si="11"/>
        <v>0</v>
      </c>
    </row>
    <row r="158" spans="1:12" x14ac:dyDescent="0.25">
      <c r="A158" s="9" t="s">
        <v>180</v>
      </c>
      <c r="B158" s="10">
        <v>44265.462500000001</v>
      </c>
      <c r="C158" s="9" t="str">
        <f t="shared" si="9"/>
        <v>UNI</v>
      </c>
      <c r="D158" s="11">
        <f t="shared" si="10"/>
        <v>44265.462500000001</v>
      </c>
      <c r="E158" s="9">
        <v>17068628</v>
      </c>
      <c r="F158" s="12" t="str">
        <f t="shared" si="12"/>
        <v>Fail SO</v>
      </c>
      <c r="G158" s="9">
        <v>313</v>
      </c>
      <c r="H158" s="1" t="s">
        <v>57</v>
      </c>
      <c r="I158" s="13">
        <v>44265</v>
      </c>
      <c r="J158" s="14"/>
      <c r="K158" s="14"/>
      <c r="L158" s="14">
        <f t="shared" si="11"/>
        <v>0</v>
      </c>
    </row>
    <row r="159" spans="1:12" x14ac:dyDescent="0.25">
      <c r="A159" s="9" t="s">
        <v>181</v>
      </c>
      <c r="B159" s="10">
        <v>44265.474305555559</v>
      </c>
      <c r="C159" s="9" t="str">
        <f t="shared" si="9"/>
        <v>UNI</v>
      </c>
      <c r="D159" s="11">
        <f t="shared" si="10"/>
        <v>44265.474305555559</v>
      </c>
      <c r="E159" s="9">
        <v>17070206</v>
      </c>
      <c r="F159" s="12" t="str">
        <f t="shared" si="12"/>
        <v>Fail SO</v>
      </c>
      <c r="G159" s="9">
        <v>313</v>
      </c>
      <c r="H159" s="1" t="s">
        <v>57</v>
      </c>
      <c r="I159" s="13">
        <v>44265</v>
      </c>
      <c r="J159" s="14"/>
      <c r="K159" s="14"/>
      <c r="L159" s="14">
        <f t="shared" si="11"/>
        <v>0</v>
      </c>
    </row>
    <row r="160" spans="1:12" x14ac:dyDescent="0.25">
      <c r="A160" s="9" t="s">
        <v>182</v>
      </c>
      <c r="B160" s="10">
        <v>44265.47152777778</v>
      </c>
      <c r="C160" s="9" t="str">
        <f t="shared" si="9"/>
        <v>UNI</v>
      </c>
      <c r="D160" s="11">
        <f t="shared" si="10"/>
        <v>44265.47152777778</v>
      </c>
      <c r="E160" s="9">
        <v>17070993</v>
      </c>
      <c r="F160" s="12" t="str">
        <f t="shared" si="12"/>
        <v>Fail SO</v>
      </c>
      <c r="G160" s="9">
        <v>313</v>
      </c>
      <c r="H160" s="1" t="s">
        <v>57</v>
      </c>
      <c r="I160" s="13">
        <v>44265</v>
      </c>
      <c r="J160" s="14"/>
      <c r="K160" s="14"/>
      <c r="L160" s="14">
        <f t="shared" si="11"/>
        <v>0</v>
      </c>
    </row>
    <row r="161" spans="1:12" x14ac:dyDescent="0.25">
      <c r="A161" s="9" t="s">
        <v>183</v>
      </c>
      <c r="B161" s="10">
        <v>44265.482638888891</v>
      </c>
      <c r="C161" s="9" t="str">
        <f t="shared" si="9"/>
        <v>UNI</v>
      </c>
      <c r="D161" s="11">
        <f t="shared" si="10"/>
        <v>44265.482638888891</v>
      </c>
      <c r="E161" s="9">
        <v>17067591</v>
      </c>
      <c r="F161" s="12" t="str">
        <f t="shared" si="12"/>
        <v>Deliver Approved</v>
      </c>
      <c r="G161" s="9">
        <v>319</v>
      </c>
      <c r="H161" s="1"/>
      <c r="I161" s="13">
        <v>44265</v>
      </c>
      <c r="J161" s="14"/>
      <c r="K161" s="14"/>
      <c r="L161" s="14">
        <f t="shared" si="11"/>
        <v>0</v>
      </c>
    </row>
    <row r="162" spans="1:12" x14ac:dyDescent="0.25">
      <c r="A162" s="9" t="s">
        <v>184</v>
      </c>
      <c r="B162" s="10">
        <v>44265.499305555553</v>
      </c>
      <c r="C162" s="9" t="str">
        <f t="shared" si="9"/>
        <v>UNI</v>
      </c>
      <c r="D162" s="11">
        <f t="shared" si="10"/>
        <v>44265.499305555553</v>
      </c>
      <c r="E162" s="9">
        <v>17069255</v>
      </c>
      <c r="F162" s="12" t="str">
        <f t="shared" si="12"/>
        <v>Deliver Approved</v>
      </c>
      <c r="G162" s="9">
        <v>319</v>
      </c>
      <c r="H162" s="1"/>
      <c r="I162" s="13">
        <v>44265</v>
      </c>
      <c r="J162" s="14"/>
      <c r="K162" s="14"/>
      <c r="L162" s="14">
        <f t="shared" si="11"/>
        <v>0</v>
      </c>
    </row>
    <row r="163" spans="1:12" x14ac:dyDescent="0.25">
      <c r="A163" s="9" t="s">
        <v>185</v>
      </c>
      <c r="B163" s="10">
        <v>44265.503472222219</v>
      </c>
      <c r="C163" s="9" t="str">
        <f t="shared" si="9"/>
        <v>UNI</v>
      </c>
      <c r="D163" s="11">
        <f t="shared" si="10"/>
        <v>44265.503472222219</v>
      </c>
      <c r="E163" s="9">
        <v>17069984</v>
      </c>
      <c r="F163" s="12" t="str">
        <f t="shared" si="12"/>
        <v>Deliver Approved</v>
      </c>
      <c r="G163" s="9">
        <v>319</v>
      </c>
      <c r="H163" s="1"/>
      <c r="I163" s="13">
        <v>44265</v>
      </c>
      <c r="J163" s="14"/>
      <c r="K163" s="14"/>
      <c r="L163" s="14">
        <f t="shared" si="11"/>
        <v>0</v>
      </c>
    </row>
    <row r="164" spans="1:12" x14ac:dyDescent="0.25">
      <c r="A164" s="9" t="s">
        <v>186</v>
      </c>
      <c r="B164" s="10">
        <v>44265.503472222219</v>
      </c>
      <c r="C164" s="9" t="str">
        <f t="shared" si="9"/>
        <v>UNI</v>
      </c>
      <c r="D164" s="11">
        <f t="shared" si="10"/>
        <v>44265.503472222219</v>
      </c>
      <c r="E164" s="9">
        <v>17070575</v>
      </c>
      <c r="F164" s="12" t="str">
        <f t="shared" si="12"/>
        <v>Deliver Approved</v>
      </c>
      <c r="G164" s="9">
        <v>319</v>
      </c>
      <c r="H164" s="1"/>
      <c r="I164" s="13">
        <v>44265</v>
      </c>
      <c r="J164" s="14"/>
      <c r="K164" s="14"/>
      <c r="L164" s="14">
        <f t="shared" si="11"/>
        <v>0</v>
      </c>
    </row>
    <row r="165" spans="1:12" x14ac:dyDescent="0.25">
      <c r="A165" s="9" t="s">
        <v>187</v>
      </c>
      <c r="B165" s="10">
        <v>44265.513888888891</v>
      </c>
      <c r="C165" s="9" t="str">
        <f t="shared" si="9"/>
        <v>UNI</v>
      </c>
      <c r="D165" s="11">
        <f t="shared" si="10"/>
        <v>44265.513888888891</v>
      </c>
      <c r="E165" s="9">
        <v>17071299</v>
      </c>
      <c r="F165" s="12" t="str">
        <f t="shared" si="12"/>
        <v>Deliver Approved</v>
      </c>
      <c r="G165" s="9">
        <v>319</v>
      </c>
      <c r="H165" s="1"/>
      <c r="I165" s="13">
        <v>44265</v>
      </c>
      <c r="J165" s="14"/>
      <c r="K165" s="14"/>
      <c r="L165" s="14">
        <f t="shared" si="11"/>
        <v>0</v>
      </c>
    </row>
    <row r="166" spans="1:12" x14ac:dyDescent="0.25">
      <c r="A166" s="9" t="s">
        <v>188</v>
      </c>
      <c r="B166" s="10">
        <v>44265.532638888886</v>
      </c>
      <c r="C166" s="9" t="str">
        <f t="shared" si="9"/>
        <v>UNI</v>
      </c>
      <c r="D166" s="11">
        <f t="shared" si="10"/>
        <v>44265.532638888886</v>
      </c>
      <c r="E166" s="9">
        <v>17072863</v>
      </c>
      <c r="F166" s="12" t="str">
        <f t="shared" si="12"/>
        <v>Deliver Approved</v>
      </c>
      <c r="G166" s="9">
        <v>319</v>
      </c>
      <c r="H166" s="1"/>
      <c r="I166" s="13">
        <v>44265</v>
      </c>
      <c r="J166" s="14"/>
      <c r="K166" s="14"/>
      <c r="L166" s="14">
        <f t="shared" si="11"/>
        <v>0</v>
      </c>
    </row>
    <row r="167" spans="1:12" x14ac:dyDescent="0.25">
      <c r="A167" s="9" t="s">
        <v>189</v>
      </c>
      <c r="B167" s="10">
        <v>44265.566666666666</v>
      </c>
      <c r="C167" s="9" t="str">
        <f t="shared" si="9"/>
        <v>UNI</v>
      </c>
      <c r="D167" s="11">
        <f t="shared" si="10"/>
        <v>44265.566666666666</v>
      </c>
      <c r="E167" s="9">
        <v>17070433</v>
      </c>
      <c r="F167" s="12" t="str">
        <f t="shared" si="12"/>
        <v>Tax-Cert</v>
      </c>
      <c r="G167" s="9">
        <v>320</v>
      </c>
      <c r="H167" s="1"/>
      <c r="I167" s="13">
        <v>44265</v>
      </c>
      <c r="J167" s="14"/>
      <c r="K167" s="14"/>
      <c r="L167" s="14">
        <f t="shared" si="11"/>
        <v>0</v>
      </c>
    </row>
    <row r="168" spans="1:12" x14ac:dyDescent="0.25">
      <c r="A168" s="9" t="s">
        <v>190</v>
      </c>
      <c r="B168" s="10">
        <v>44265.594444444447</v>
      </c>
      <c r="C168" s="9" t="str">
        <f t="shared" si="9"/>
        <v>UNI</v>
      </c>
      <c r="D168" s="11">
        <f t="shared" si="10"/>
        <v>44265.594444444447</v>
      </c>
      <c r="E168" s="9">
        <v>17070921</v>
      </c>
      <c r="F168" s="12" t="str">
        <f t="shared" si="12"/>
        <v>Tax-Cert</v>
      </c>
      <c r="G168" s="9">
        <v>320</v>
      </c>
      <c r="H168" s="1"/>
      <c r="I168" s="13">
        <v>44265</v>
      </c>
      <c r="J168" s="14"/>
      <c r="K168" s="14"/>
      <c r="L168" s="14">
        <f t="shared" si="11"/>
        <v>0</v>
      </c>
    </row>
    <row r="169" spans="1:12" x14ac:dyDescent="0.25">
      <c r="A169" s="9" t="s">
        <v>191</v>
      </c>
      <c r="B169" s="10">
        <v>44265.602777777778</v>
      </c>
      <c r="C169" s="9" t="str">
        <f t="shared" si="9"/>
        <v>UNI</v>
      </c>
      <c r="D169" s="11">
        <f t="shared" si="10"/>
        <v>44265.602777777778</v>
      </c>
      <c r="E169" s="9">
        <v>17071723</v>
      </c>
      <c r="F169" s="12" t="str">
        <f t="shared" si="12"/>
        <v>Tax-Cert</v>
      </c>
      <c r="G169" s="9">
        <v>320</v>
      </c>
      <c r="H169" s="1"/>
      <c r="I169" s="13">
        <v>44265</v>
      </c>
      <c r="J169" s="14"/>
      <c r="K169" s="14"/>
      <c r="L169" s="14">
        <f t="shared" si="11"/>
        <v>0</v>
      </c>
    </row>
    <row r="170" spans="1:12" x14ac:dyDescent="0.25">
      <c r="A170" s="9" t="s">
        <v>192</v>
      </c>
      <c r="B170" s="10">
        <v>44265.61041666667</v>
      </c>
      <c r="C170" s="9" t="str">
        <f t="shared" si="9"/>
        <v>UNI</v>
      </c>
      <c r="D170" s="11">
        <f t="shared" si="10"/>
        <v>44265.61041666667</v>
      </c>
      <c r="E170" s="9">
        <v>17071942</v>
      </c>
      <c r="F170" s="12" t="str">
        <f t="shared" si="12"/>
        <v>Tax-Cert</v>
      </c>
      <c r="G170" s="9">
        <v>320</v>
      </c>
      <c r="H170" s="1"/>
      <c r="I170" s="13">
        <v>44265</v>
      </c>
      <c r="J170" s="14"/>
      <c r="K170" s="14"/>
      <c r="L170" s="14">
        <f t="shared" si="11"/>
        <v>0</v>
      </c>
    </row>
    <row r="171" spans="1:12" x14ac:dyDescent="0.25">
      <c r="A171" s="9" t="s">
        <v>193</v>
      </c>
      <c r="B171" s="10">
        <v>44265.613888888889</v>
      </c>
      <c r="C171" s="9" t="str">
        <f t="shared" si="9"/>
        <v>UNI</v>
      </c>
      <c r="D171" s="11">
        <f t="shared" si="10"/>
        <v>44265.613888888889</v>
      </c>
      <c r="E171" s="9">
        <v>17073064</v>
      </c>
      <c r="F171" s="12" t="str">
        <f t="shared" si="12"/>
        <v>Fail SO</v>
      </c>
      <c r="G171" s="9">
        <v>313</v>
      </c>
      <c r="H171" s="1" t="s">
        <v>132</v>
      </c>
      <c r="I171" s="13">
        <v>44265</v>
      </c>
      <c r="J171" s="14"/>
      <c r="K171" s="14"/>
      <c r="L171" s="14">
        <f t="shared" si="11"/>
        <v>0</v>
      </c>
    </row>
    <row r="172" spans="1:12" x14ac:dyDescent="0.25">
      <c r="A172" s="9" t="s">
        <v>194</v>
      </c>
      <c r="B172" s="10">
        <v>44265.643750000003</v>
      </c>
      <c r="C172" s="9" t="str">
        <f t="shared" si="9"/>
        <v>UNI</v>
      </c>
      <c r="D172" s="11">
        <f t="shared" si="10"/>
        <v>44265.643750000003</v>
      </c>
      <c r="E172" s="9">
        <v>17073363</v>
      </c>
      <c r="F172" s="12" t="str">
        <f t="shared" si="12"/>
        <v>Tax-Cert</v>
      </c>
      <c r="G172" s="9">
        <v>320</v>
      </c>
      <c r="H172" s="1"/>
      <c r="I172" s="13">
        <v>44265</v>
      </c>
      <c r="J172" s="14"/>
      <c r="K172" s="14"/>
      <c r="L172" s="14">
        <f t="shared" si="11"/>
        <v>0</v>
      </c>
    </row>
    <row r="173" spans="1:12" x14ac:dyDescent="0.25">
      <c r="A173" s="9" t="s">
        <v>195</v>
      </c>
      <c r="B173" s="10">
        <v>44265.643055555556</v>
      </c>
      <c r="C173" s="9" t="str">
        <f t="shared" si="9"/>
        <v>UNI</v>
      </c>
      <c r="D173" s="11">
        <f t="shared" si="10"/>
        <v>44265.643055555556</v>
      </c>
      <c r="E173" s="9">
        <v>17073487</v>
      </c>
      <c r="F173" s="12" t="str">
        <f t="shared" si="12"/>
        <v>Tax-Cert</v>
      </c>
      <c r="G173" s="9">
        <v>320</v>
      </c>
      <c r="H173" s="1"/>
      <c r="I173" s="13">
        <v>44265</v>
      </c>
      <c r="J173" s="14"/>
      <c r="K173" s="14"/>
      <c r="L173" s="14">
        <f t="shared" si="11"/>
        <v>0</v>
      </c>
    </row>
    <row r="174" spans="1:12" x14ac:dyDescent="0.25">
      <c r="A174" s="9" t="s">
        <v>196</v>
      </c>
      <c r="B174" s="10">
        <v>44265.646527777775</v>
      </c>
      <c r="C174" s="9" t="str">
        <f t="shared" si="9"/>
        <v>UNI</v>
      </c>
      <c r="D174" s="11">
        <f t="shared" si="10"/>
        <v>44265.646527777775</v>
      </c>
      <c r="E174" s="9">
        <v>17073502</v>
      </c>
      <c r="F174" s="12" t="str">
        <f t="shared" si="12"/>
        <v>Tax-Cert</v>
      </c>
      <c r="G174" s="9">
        <v>320</v>
      </c>
      <c r="H174" s="1"/>
      <c r="I174" s="13">
        <v>44265</v>
      </c>
      <c r="J174" s="14"/>
      <c r="K174" s="14"/>
      <c r="L174" s="14">
        <f t="shared" si="11"/>
        <v>0</v>
      </c>
    </row>
    <row r="175" spans="1:12" x14ac:dyDescent="0.25">
      <c r="A175" s="9" t="s">
        <v>197</v>
      </c>
      <c r="B175" s="10">
        <v>44265.70416666667</v>
      </c>
      <c r="C175" s="9" t="str">
        <f t="shared" si="9"/>
        <v>UNI</v>
      </c>
      <c r="D175" s="11">
        <f t="shared" si="10"/>
        <v>44265.70416666667</v>
      </c>
      <c r="E175" s="9">
        <v>17073627</v>
      </c>
      <c r="F175" s="12" t="str">
        <f t="shared" si="12"/>
        <v>Deliver Approved</v>
      </c>
      <c r="G175" s="9">
        <v>319</v>
      </c>
      <c r="H175" s="1"/>
      <c r="I175" s="13">
        <v>44265</v>
      </c>
      <c r="J175" s="14"/>
      <c r="K175" s="14"/>
      <c r="L175" s="14">
        <f t="shared" si="11"/>
        <v>0</v>
      </c>
    </row>
    <row r="176" spans="1:12" x14ac:dyDescent="0.25">
      <c r="A176" s="9" t="s">
        <v>198</v>
      </c>
      <c r="B176" s="10">
        <v>44265.743750000001</v>
      </c>
      <c r="C176" s="9" t="str">
        <f t="shared" si="9"/>
        <v>UNI</v>
      </c>
      <c r="D176" s="11">
        <f t="shared" si="10"/>
        <v>44265.743750000001</v>
      </c>
      <c r="E176" s="9">
        <v>17073902</v>
      </c>
      <c r="F176" s="12" t="str">
        <f t="shared" si="12"/>
        <v>Fail SO</v>
      </c>
      <c r="G176" s="9">
        <v>313</v>
      </c>
      <c r="H176" s="1" t="s">
        <v>132</v>
      </c>
      <c r="I176" s="13">
        <v>44265</v>
      </c>
      <c r="J176" s="14"/>
      <c r="K176" s="14"/>
      <c r="L176" s="14">
        <f t="shared" si="11"/>
        <v>0</v>
      </c>
    </row>
    <row r="177" spans="1:12" x14ac:dyDescent="0.25">
      <c r="A177" s="15" t="s">
        <v>199</v>
      </c>
      <c r="B177" s="16">
        <v>44266.366666666669</v>
      </c>
      <c r="C177" s="9" t="str">
        <f t="shared" si="9"/>
        <v>UNI</v>
      </c>
      <c r="D177" s="11">
        <f t="shared" si="10"/>
        <v>44266.366666666669</v>
      </c>
      <c r="E177" s="9">
        <v>17081064</v>
      </c>
      <c r="F177" s="12" t="str">
        <f t="shared" si="12"/>
        <v>Fail SO</v>
      </c>
      <c r="G177" s="9">
        <v>313</v>
      </c>
      <c r="H177" s="17"/>
      <c r="I177" s="13">
        <v>44265</v>
      </c>
      <c r="J177" s="14"/>
      <c r="K177" s="14"/>
      <c r="L177" s="14">
        <f t="shared" si="11"/>
        <v>0</v>
      </c>
    </row>
    <row r="178" spans="1:12" x14ac:dyDescent="0.25">
      <c r="A178" s="9" t="s">
        <v>177</v>
      </c>
      <c r="B178" s="10">
        <v>44266.380555555559</v>
      </c>
      <c r="C178" s="9" t="str">
        <f t="shared" si="9"/>
        <v>DUP</v>
      </c>
      <c r="D178" s="11">
        <f t="shared" si="10"/>
        <v>44266.380555555559</v>
      </c>
      <c r="E178" s="9">
        <v>17081279</v>
      </c>
      <c r="F178" s="12" t="str">
        <f t="shared" si="12"/>
        <v>Deliver Approved</v>
      </c>
      <c r="G178" s="9">
        <v>319</v>
      </c>
      <c r="H178" s="1"/>
      <c r="I178" s="18">
        <v>44266</v>
      </c>
      <c r="J178" s="14"/>
      <c r="K178" s="14"/>
      <c r="L178" s="14">
        <f t="shared" si="11"/>
        <v>0</v>
      </c>
    </row>
    <row r="179" spans="1:12" x14ac:dyDescent="0.25">
      <c r="A179" s="9" t="s">
        <v>200</v>
      </c>
      <c r="B179" s="10">
        <v>44266.385416666664</v>
      </c>
      <c r="C179" s="9" t="str">
        <f t="shared" si="9"/>
        <v>UNI</v>
      </c>
      <c r="D179" s="11">
        <f t="shared" si="10"/>
        <v>44266.385416666664</v>
      </c>
      <c r="E179" s="9">
        <v>17082346</v>
      </c>
      <c r="F179" s="12" t="str">
        <f t="shared" si="12"/>
        <v>Deliver Approved</v>
      </c>
      <c r="G179" s="9">
        <v>319</v>
      </c>
      <c r="H179" s="1"/>
      <c r="I179" s="13">
        <v>44266</v>
      </c>
      <c r="J179" s="14"/>
      <c r="K179" s="14"/>
      <c r="L179" s="14">
        <f t="shared" si="11"/>
        <v>0</v>
      </c>
    </row>
    <row r="180" spans="1:12" x14ac:dyDescent="0.25">
      <c r="A180" s="9" t="s">
        <v>201</v>
      </c>
      <c r="B180" s="10">
        <v>44266.40347222222</v>
      </c>
      <c r="C180" s="9" t="str">
        <f t="shared" si="9"/>
        <v>UNI</v>
      </c>
      <c r="D180" s="11">
        <f t="shared" si="10"/>
        <v>44266.40347222222</v>
      </c>
      <c r="E180" s="9">
        <v>17081655</v>
      </c>
      <c r="F180" s="12" t="str">
        <f t="shared" si="12"/>
        <v>Fail SO</v>
      </c>
      <c r="G180" s="9">
        <v>313</v>
      </c>
      <c r="H180" s="1" t="s">
        <v>57</v>
      </c>
      <c r="I180" s="13">
        <v>44266</v>
      </c>
      <c r="J180" s="14"/>
      <c r="K180" s="14"/>
      <c r="L180" s="14">
        <f t="shared" si="11"/>
        <v>0</v>
      </c>
    </row>
    <row r="181" spans="1:12" x14ac:dyDescent="0.25">
      <c r="A181" s="9" t="s">
        <v>202</v>
      </c>
      <c r="B181" s="10">
        <v>44266.384027777778</v>
      </c>
      <c r="C181" s="9" t="str">
        <f t="shared" si="9"/>
        <v>UNI</v>
      </c>
      <c r="D181" s="11">
        <f t="shared" si="10"/>
        <v>44266.384027777778</v>
      </c>
      <c r="E181" s="9">
        <v>17082075</v>
      </c>
      <c r="F181" s="12" t="str">
        <f t="shared" si="12"/>
        <v>Tax-Cert</v>
      </c>
      <c r="G181" s="9">
        <v>320</v>
      </c>
      <c r="H181" s="1"/>
      <c r="I181" s="13">
        <v>44266</v>
      </c>
      <c r="J181" s="14"/>
      <c r="K181" s="14"/>
      <c r="L181" s="14">
        <f t="shared" si="11"/>
        <v>0</v>
      </c>
    </row>
    <row r="182" spans="1:12" x14ac:dyDescent="0.25">
      <c r="A182" s="9" t="s">
        <v>203</v>
      </c>
      <c r="B182" s="10">
        <v>44266.384722222225</v>
      </c>
      <c r="C182" s="9" t="str">
        <f t="shared" si="9"/>
        <v>UNI</v>
      </c>
      <c r="D182" s="11">
        <f t="shared" si="10"/>
        <v>44266.384722222225</v>
      </c>
      <c r="E182" s="9">
        <v>17084012</v>
      </c>
      <c r="F182" s="12" t="str">
        <f t="shared" si="12"/>
        <v>Tax-Cert</v>
      </c>
      <c r="G182" s="9">
        <v>320</v>
      </c>
      <c r="H182" s="1"/>
      <c r="I182" s="13">
        <v>44266</v>
      </c>
      <c r="J182" s="14"/>
      <c r="K182" s="14"/>
      <c r="L182" s="14">
        <f t="shared" si="11"/>
        <v>0</v>
      </c>
    </row>
    <row r="183" spans="1:12" x14ac:dyDescent="0.25">
      <c r="A183" s="9" t="s">
        <v>204</v>
      </c>
      <c r="B183" s="10">
        <v>44266.384722222225</v>
      </c>
      <c r="C183" s="9" t="str">
        <f t="shared" si="9"/>
        <v>DUP</v>
      </c>
      <c r="D183" s="11">
        <f t="shared" si="10"/>
        <v>44266.384722222225</v>
      </c>
      <c r="E183" s="9">
        <v>17084236</v>
      </c>
      <c r="F183" s="12" t="str">
        <f t="shared" si="12"/>
        <v>Tax-Cert</v>
      </c>
      <c r="G183" s="9">
        <v>320</v>
      </c>
      <c r="H183" s="1"/>
      <c r="I183" s="13">
        <v>44266</v>
      </c>
      <c r="J183" s="14"/>
      <c r="K183" s="14"/>
      <c r="L183" s="14">
        <f t="shared" si="11"/>
        <v>0</v>
      </c>
    </row>
    <row r="184" spans="1:12" x14ac:dyDescent="0.25">
      <c r="A184" s="9" t="s">
        <v>205</v>
      </c>
      <c r="B184" s="10">
        <v>44266.384027777778</v>
      </c>
      <c r="C184" s="9" t="str">
        <f t="shared" si="9"/>
        <v>UNI</v>
      </c>
      <c r="D184" s="11">
        <f t="shared" si="10"/>
        <v>44266.384027777778</v>
      </c>
      <c r="E184" s="9">
        <v>17087191</v>
      </c>
      <c r="F184" s="12" t="str">
        <f t="shared" si="12"/>
        <v>Tax-Cert</v>
      </c>
      <c r="G184" s="9">
        <v>320</v>
      </c>
      <c r="H184" s="1"/>
      <c r="I184" s="13">
        <v>44266</v>
      </c>
      <c r="J184" s="14"/>
      <c r="K184" s="14"/>
      <c r="L184" s="14">
        <f t="shared" si="11"/>
        <v>0</v>
      </c>
    </row>
    <row r="185" spans="1:12" x14ac:dyDescent="0.25">
      <c r="A185" s="9" t="s">
        <v>206</v>
      </c>
      <c r="B185" s="10">
        <v>44266.383333333331</v>
      </c>
      <c r="C185" s="9" t="str">
        <f t="shared" si="9"/>
        <v>UNI</v>
      </c>
      <c r="D185" s="11">
        <f t="shared" si="10"/>
        <v>44266.383333333331</v>
      </c>
      <c r="E185" s="9">
        <v>17087210</v>
      </c>
      <c r="F185" s="12" t="str">
        <f t="shared" si="12"/>
        <v>Tax-Cert</v>
      </c>
      <c r="G185" s="9">
        <v>320</v>
      </c>
      <c r="H185" s="1"/>
      <c r="I185" s="13">
        <v>44266</v>
      </c>
      <c r="J185" s="14"/>
      <c r="K185" s="14"/>
      <c r="L185" s="14">
        <f t="shared" si="11"/>
        <v>0</v>
      </c>
    </row>
    <row r="186" spans="1:12" x14ac:dyDescent="0.25">
      <c r="A186" s="9" t="s">
        <v>207</v>
      </c>
      <c r="B186" s="10">
        <v>44266.382638888892</v>
      </c>
      <c r="C186" s="9" t="str">
        <f t="shared" si="9"/>
        <v>UNI</v>
      </c>
      <c r="D186" s="11">
        <f t="shared" si="10"/>
        <v>44266.382638888892</v>
      </c>
      <c r="E186" s="9">
        <v>17087333</v>
      </c>
      <c r="F186" s="12" t="str">
        <f t="shared" si="12"/>
        <v>Tax-Cert</v>
      </c>
      <c r="G186" s="9">
        <v>320</v>
      </c>
      <c r="H186" s="1"/>
      <c r="I186" s="13">
        <v>44266</v>
      </c>
      <c r="J186" s="14"/>
      <c r="K186" s="14"/>
      <c r="L186" s="14">
        <f t="shared" si="11"/>
        <v>0</v>
      </c>
    </row>
    <row r="187" spans="1:12" x14ac:dyDescent="0.25">
      <c r="A187" s="9" t="s">
        <v>208</v>
      </c>
      <c r="B187" s="10">
        <v>44266.381944444445</v>
      </c>
      <c r="C187" s="9" t="str">
        <f t="shared" si="9"/>
        <v>UNI</v>
      </c>
      <c r="D187" s="11">
        <f t="shared" si="10"/>
        <v>44266.381944444445</v>
      </c>
      <c r="E187" s="9">
        <v>17088154</v>
      </c>
      <c r="F187" s="12" t="str">
        <f t="shared" si="12"/>
        <v>Tax-Cert</v>
      </c>
      <c r="G187" s="9">
        <v>320</v>
      </c>
      <c r="H187" s="1"/>
      <c r="I187" s="13">
        <v>44266</v>
      </c>
      <c r="J187" s="14"/>
      <c r="K187" s="14"/>
      <c r="L187" s="14">
        <f t="shared" si="11"/>
        <v>0</v>
      </c>
    </row>
    <row r="188" spans="1:12" x14ac:dyDescent="0.25">
      <c r="A188" s="9" t="s">
        <v>209</v>
      </c>
      <c r="B188" s="10">
        <v>44266.381249999999</v>
      </c>
      <c r="C188" s="9" t="str">
        <f t="shared" si="9"/>
        <v>UNI</v>
      </c>
      <c r="D188" s="11">
        <f t="shared" si="10"/>
        <v>44266.381249999999</v>
      </c>
      <c r="E188" s="9">
        <v>17089368</v>
      </c>
      <c r="F188" s="12" t="str">
        <f t="shared" si="12"/>
        <v>Tax-Cert</v>
      </c>
      <c r="G188" s="9">
        <v>320</v>
      </c>
      <c r="H188" s="1"/>
      <c r="I188" s="13">
        <v>44266</v>
      </c>
      <c r="J188" s="14"/>
      <c r="K188" s="14"/>
      <c r="L188" s="14">
        <f t="shared" si="11"/>
        <v>0</v>
      </c>
    </row>
    <row r="189" spans="1:12" x14ac:dyDescent="0.25">
      <c r="A189" s="9" t="s">
        <v>210</v>
      </c>
      <c r="B189" s="10">
        <v>44266.379861111112</v>
      </c>
      <c r="C189" s="9" t="str">
        <f t="shared" si="9"/>
        <v>UNI</v>
      </c>
      <c r="D189" s="11">
        <f t="shared" si="10"/>
        <v>44266.379861111112</v>
      </c>
      <c r="E189" s="9">
        <v>17089490</v>
      </c>
      <c r="F189" s="12" t="str">
        <f t="shared" si="12"/>
        <v>Tax-Cert</v>
      </c>
      <c r="G189" s="9">
        <v>320</v>
      </c>
      <c r="H189" s="1"/>
      <c r="I189" s="13">
        <v>44266</v>
      </c>
      <c r="J189" s="14"/>
      <c r="K189" s="14"/>
      <c r="L189" s="14">
        <f t="shared" si="11"/>
        <v>0</v>
      </c>
    </row>
    <row r="190" spans="1:12" x14ac:dyDescent="0.25">
      <c r="A190" s="9" t="s">
        <v>211</v>
      </c>
      <c r="B190" s="10">
        <v>44266.431250000001</v>
      </c>
      <c r="C190" s="9" t="str">
        <f t="shared" si="9"/>
        <v>UNI</v>
      </c>
      <c r="D190" s="11">
        <f t="shared" si="10"/>
        <v>44266.431250000001</v>
      </c>
      <c r="E190" s="9">
        <v>17090448</v>
      </c>
      <c r="F190" s="12" t="str">
        <f t="shared" si="12"/>
        <v>Tax-Cert</v>
      </c>
      <c r="G190" s="9">
        <v>320</v>
      </c>
      <c r="H190" s="1"/>
      <c r="I190" s="13">
        <v>44266</v>
      </c>
      <c r="J190" s="14"/>
      <c r="K190" s="14"/>
      <c r="L190" s="14">
        <f t="shared" si="11"/>
        <v>0</v>
      </c>
    </row>
    <row r="191" spans="1:12" x14ac:dyDescent="0.25">
      <c r="A191" s="19" t="s">
        <v>212</v>
      </c>
      <c r="B191" s="20">
        <v>44266.42083333333</v>
      </c>
      <c r="C191" s="9" t="str">
        <f t="shared" si="9"/>
        <v>UNI</v>
      </c>
      <c r="D191" s="11">
        <f t="shared" si="10"/>
        <v>44266.42083333333</v>
      </c>
      <c r="E191" s="9">
        <v>17090587</v>
      </c>
      <c r="F191" s="12" t="str">
        <f t="shared" si="12"/>
        <v>Fail SO</v>
      </c>
      <c r="G191" s="9">
        <v>313</v>
      </c>
      <c r="H191" s="1" t="s">
        <v>57</v>
      </c>
      <c r="I191" s="13">
        <v>44266</v>
      </c>
      <c r="J191" s="14"/>
      <c r="K191" s="14"/>
      <c r="L191" s="14">
        <f t="shared" si="11"/>
        <v>0</v>
      </c>
    </row>
    <row r="192" spans="1:12" x14ac:dyDescent="0.25">
      <c r="A192" s="9" t="s">
        <v>213</v>
      </c>
      <c r="B192" s="10">
        <v>44266.43472222222</v>
      </c>
      <c r="C192" s="9" t="str">
        <f t="shared" si="9"/>
        <v>UNI</v>
      </c>
      <c r="D192" s="11">
        <f t="shared" si="10"/>
        <v>44266.43472222222</v>
      </c>
      <c r="E192" s="9">
        <v>17083490</v>
      </c>
      <c r="F192" s="12" t="str">
        <f t="shared" si="12"/>
        <v>Fail SO</v>
      </c>
      <c r="G192" s="9">
        <v>313</v>
      </c>
      <c r="H192" s="1" t="s">
        <v>57</v>
      </c>
      <c r="I192" s="13">
        <v>44266</v>
      </c>
      <c r="J192" s="14"/>
      <c r="K192" s="14"/>
      <c r="L192" s="14">
        <f t="shared" si="11"/>
        <v>0</v>
      </c>
    </row>
    <row r="193" spans="1:12" x14ac:dyDescent="0.25">
      <c r="A193" s="9" t="s">
        <v>214</v>
      </c>
      <c r="B193" s="10">
        <v>44266.438194444447</v>
      </c>
      <c r="C193" s="9" t="str">
        <f t="shared" si="9"/>
        <v>UNI</v>
      </c>
      <c r="D193" s="11">
        <f t="shared" si="10"/>
        <v>44266.438194444447</v>
      </c>
      <c r="E193" s="9">
        <v>17085535</v>
      </c>
      <c r="F193" s="12" t="str">
        <f t="shared" si="12"/>
        <v>Fail SO</v>
      </c>
      <c r="G193" s="9">
        <v>313</v>
      </c>
      <c r="H193" s="1" t="s">
        <v>57</v>
      </c>
      <c r="I193" s="13">
        <v>44266</v>
      </c>
      <c r="J193" s="14"/>
      <c r="K193" s="14"/>
      <c r="L193" s="14">
        <f t="shared" si="11"/>
        <v>0</v>
      </c>
    </row>
    <row r="194" spans="1:12" x14ac:dyDescent="0.25">
      <c r="A194" s="9" t="s">
        <v>215</v>
      </c>
      <c r="B194" s="10">
        <v>44266.439583333333</v>
      </c>
      <c r="C194" s="9" t="str">
        <f t="shared" ref="C194:C257" si="13">IF(COUNTIF(A:A,A194)&gt;1,"DUP","UNI")</f>
        <v>UNI</v>
      </c>
      <c r="D194" s="11">
        <f t="shared" si="10"/>
        <v>44266.439583333333</v>
      </c>
      <c r="E194" s="9">
        <v>17085863</v>
      </c>
      <c r="F194" s="12" t="str">
        <f t="shared" si="12"/>
        <v>Fail SO</v>
      </c>
      <c r="G194" s="9">
        <v>313</v>
      </c>
      <c r="H194" s="1" t="s">
        <v>57</v>
      </c>
      <c r="I194" s="13">
        <v>44266</v>
      </c>
      <c r="J194" s="14"/>
      <c r="K194" s="14"/>
      <c r="L194" s="14">
        <f t="shared" si="11"/>
        <v>0</v>
      </c>
    </row>
    <row r="195" spans="1:12" x14ac:dyDescent="0.25">
      <c r="A195" s="9" t="s">
        <v>216</v>
      </c>
      <c r="B195" s="10">
        <v>44266.446527777778</v>
      </c>
      <c r="C195" s="9" t="str">
        <f t="shared" si="13"/>
        <v>UNI</v>
      </c>
      <c r="D195" s="11">
        <f t="shared" si="10"/>
        <v>44266.446527777778</v>
      </c>
      <c r="E195" s="9">
        <v>17084654</v>
      </c>
      <c r="F195" s="12" t="str">
        <f t="shared" si="12"/>
        <v>Deliver Approved</v>
      </c>
      <c r="G195" s="9">
        <v>319</v>
      </c>
      <c r="H195" s="1"/>
      <c r="I195" s="13">
        <v>44266</v>
      </c>
      <c r="J195" s="14"/>
      <c r="K195" s="14"/>
      <c r="L195" s="14">
        <f t="shared" si="11"/>
        <v>0</v>
      </c>
    </row>
    <row r="196" spans="1:12" x14ac:dyDescent="0.25">
      <c r="A196" s="9" t="s">
        <v>217</v>
      </c>
      <c r="B196" s="10">
        <v>44266.447222222225</v>
      </c>
      <c r="C196" s="9" t="str">
        <f t="shared" si="13"/>
        <v>UNI</v>
      </c>
      <c r="D196" s="11">
        <f t="shared" ref="D196:D259" si="14">B196</f>
        <v>44266.447222222225</v>
      </c>
      <c r="E196" s="9">
        <v>17085189</v>
      </c>
      <c r="F196" s="12" t="str">
        <f t="shared" si="12"/>
        <v>Deliver Approved</v>
      </c>
      <c r="G196" s="9">
        <v>319</v>
      </c>
      <c r="H196" s="1"/>
      <c r="I196" s="13">
        <v>44266</v>
      </c>
      <c r="J196" s="14"/>
      <c r="K196" s="14"/>
      <c r="L196" s="14">
        <f t="shared" ref="L196:L259" si="15">K196-J196</f>
        <v>0</v>
      </c>
    </row>
    <row r="197" spans="1:12" x14ac:dyDescent="0.25">
      <c r="A197" s="9" t="s">
        <v>218</v>
      </c>
      <c r="B197" s="10">
        <v>44266.479166666664</v>
      </c>
      <c r="C197" s="9" t="str">
        <f t="shared" si="13"/>
        <v>UNI</v>
      </c>
      <c r="D197" s="11">
        <f t="shared" si="14"/>
        <v>44266.479166666664</v>
      </c>
      <c r="E197" s="9">
        <v>17086191</v>
      </c>
      <c r="F197" s="12" t="str">
        <f t="shared" si="12"/>
        <v>Deliver Approved</v>
      </c>
      <c r="G197" s="9">
        <v>319</v>
      </c>
      <c r="H197" s="1"/>
      <c r="I197" s="13">
        <v>44266</v>
      </c>
      <c r="J197" s="14"/>
      <c r="K197" s="14"/>
      <c r="L197" s="14">
        <f t="shared" si="15"/>
        <v>0</v>
      </c>
    </row>
    <row r="198" spans="1:12" x14ac:dyDescent="0.25">
      <c r="A198" s="9" t="s">
        <v>219</v>
      </c>
      <c r="B198" s="10">
        <v>44266.479166666664</v>
      </c>
      <c r="C198" s="9" t="str">
        <f t="shared" si="13"/>
        <v>UNI</v>
      </c>
      <c r="D198" s="11">
        <f t="shared" si="14"/>
        <v>44266.479166666664</v>
      </c>
      <c r="E198" s="9">
        <v>17088238</v>
      </c>
      <c r="F198" s="12" t="str">
        <f t="shared" ref="F198:F261" si="16">IF(G198=313,"Fail SO",IF(G198=319,"Deliver Approved",IF(G198=320,"Tax-Cert",IF(G198=343,"Purchase",""))))</f>
        <v>Deliver Approved</v>
      </c>
      <c r="G198" s="9">
        <v>319</v>
      </c>
      <c r="H198" s="1"/>
      <c r="I198" s="13">
        <v>44266</v>
      </c>
      <c r="J198" s="14"/>
      <c r="K198" s="14"/>
      <c r="L198" s="14">
        <f t="shared" si="15"/>
        <v>0</v>
      </c>
    </row>
    <row r="199" spans="1:12" x14ac:dyDescent="0.25">
      <c r="A199" s="9" t="s">
        <v>220</v>
      </c>
      <c r="B199" s="10">
        <v>44266.51666666667</v>
      </c>
      <c r="C199" s="9" t="str">
        <f t="shared" si="13"/>
        <v>UNI</v>
      </c>
      <c r="D199" s="11">
        <f t="shared" si="14"/>
        <v>44266.51666666667</v>
      </c>
      <c r="E199" s="9">
        <v>17089666</v>
      </c>
      <c r="F199" s="12" t="str">
        <f t="shared" si="16"/>
        <v>Deliver Approved</v>
      </c>
      <c r="G199" s="9">
        <v>319</v>
      </c>
      <c r="H199" s="1"/>
      <c r="I199" s="13">
        <v>44266</v>
      </c>
      <c r="J199" s="14"/>
      <c r="K199" s="14"/>
      <c r="L199" s="14">
        <f t="shared" si="15"/>
        <v>0</v>
      </c>
    </row>
    <row r="200" spans="1:12" x14ac:dyDescent="0.25">
      <c r="A200" s="9" t="s">
        <v>221</v>
      </c>
      <c r="B200" s="10">
        <v>44266.504166666666</v>
      </c>
      <c r="C200" s="9" t="str">
        <f t="shared" si="13"/>
        <v>UNI</v>
      </c>
      <c r="D200" s="11">
        <f t="shared" si="14"/>
        <v>44266.504166666666</v>
      </c>
      <c r="E200" s="9">
        <v>17086871</v>
      </c>
      <c r="F200" s="12" t="str">
        <f t="shared" si="16"/>
        <v>Fail SO</v>
      </c>
      <c r="G200" s="9">
        <v>313</v>
      </c>
      <c r="H200" s="1" t="s">
        <v>57</v>
      </c>
      <c r="I200" s="13">
        <v>44266</v>
      </c>
      <c r="J200" s="14"/>
      <c r="K200" s="14"/>
      <c r="L200" s="14">
        <f t="shared" si="15"/>
        <v>0</v>
      </c>
    </row>
    <row r="201" spans="1:12" x14ac:dyDescent="0.25">
      <c r="A201" s="9" t="s">
        <v>222</v>
      </c>
      <c r="B201" s="10">
        <v>44266.525000000001</v>
      </c>
      <c r="C201" s="9" t="str">
        <f t="shared" si="13"/>
        <v>UNI</v>
      </c>
      <c r="D201" s="11">
        <f t="shared" si="14"/>
        <v>44266.525000000001</v>
      </c>
      <c r="E201" s="9">
        <v>17087855</v>
      </c>
      <c r="F201" s="12" t="str">
        <f t="shared" si="16"/>
        <v>Fail SO</v>
      </c>
      <c r="G201" s="9">
        <v>313</v>
      </c>
      <c r="H201" s="1" t="s">
        <v>57</v>
      </c>
      <c r="I201" s="13">
        <v>44266</v>
      </c>
      <c r="J201" s="14"/>
      <c r="K201" s="14"/>
      <c r="L201" s="14">
        <f t="shared" si="15"/>
        <v>0</v>
      </c>
    </row>
    <row r="202" spans="1:12" x14ac:dyDescent="0.25">
      <c r="A202" s="9" t="s">
        <v>223</v>
      </c>
      <c r="B202" s="10">
        <v>44266.526388888888</v>
      </c>
      <c r="C202" s="9" t="str">
        <f t="shared" si="13"/>
        <v>UNI</v>
      </c>
      <c r="D202" s="11">
        <f t="shared" si="14"/>
        <v>44266.526388888888</v>
      </c>
      <c r="E202" s="9">
        <v>17088561</v>
      </c>
      <c r="F202" s="12" t="str">
        <f t="shared" si="16"/>
        <v>Fail SO</v>
      </c>
      <c r="G202" s="9">
        <v>313</v>
      </c>
      <c r="H202" s="1" t="s">
        <v>57</v>
      </c>
      <c r="I202" s="13">
        <v>44266</v>
      </c>
      <c r="J202" s="14"/>
      <c r="K202" s="14"/>
      <c r="L202" s="14">
        <f t="shared" si="15"/>
        <v>0</v>
      </c>
    </row>
    <row r="203" spans="1:12" x14ac:dyDescent="0.25">
      <c r="A203" s="9" t="s">
        <v>224</v>
      </c>
      <c r="B203" s="10">
        <v>44266.532638888886</v>
      </c>
      <c r="C203" s="9" t="str">
        <f t="shared" si="13"/>
        <v>UNI</v>
      </c>
      <c r="D203" s="11">
        <f t="shared" si="14"/>
        <v>44266.532638888886</v>
      </c>
      <c r="E203" s="9">
        <v>17089197</v>
      </c>
      <c r="F203" s="12" t="str">
        <f t="shared" si="16"/>
        <v>Fail SO</v>
      </c>
      <c r="G203" s="9">
        <v>313</v>
      </c>
      <c r="H203" s="1" t="s">
        <v>57</v>
      </c>
      <c r="I203" s="13">
        <v>44266</v>
      </c>
      <c r="J203" s="14"/>
      <c r="K203" s="14"/>
      <c r="L203" s="14">
        <f t="shared" si="15"/>
        <v>0</v>
      </c>
    </row>
    <row r="204" spans="1:12" x14ac:dyDescent="0.25">
      <c r="A204" s="9" t="s">
        <v>225</v>
      </c>
      <c r="B204" s="10">
        <v>44266.518750000003</v>
      </c>
      <c r="C204" s="9" t="str">
        <f t="shared" si="13"/>
        <v>UNI</v>
      </c>
      <c r="D204" s="11">
        <f t="shared" si="14"/>
        <v>44266.518750000003</v>
      </c>
      <c r="E204" s="9">
        <v>17087498</v>
      </c>
      <c r="F204" s="12" t="str">
        <f t="shared" si="16"/>
        <v>Deliver Approved</v>
      </c>
      <c r="G204" s="9">
        <v>319</v>
      </c>
      <c r="H204" s="1"/>
      <c r="I204" s="13">
        <v>44266</v>
      </c>
      <c r="J204" s="14"/>
      <c r="K204" s="14"/>
      <c r="L204" s="14">
        <f t="shared" si="15"/>
        <v>0</v>
      </c>
    </row>
    <row r="205" spans="1:12" x14ac:dyDescent="0.25">
      <c r="A205" s="9" t="s">
        <v>226</v>
      </c>
      <c r="B205" s="10">
        <v>44266.560416666667</v>
      </c>
      <c r="C205" s="9" t="str">
        <f t="shared" si="13"/>
        <v>UNI</v>
      </c>
      <c r="D205" s="11">
        <f t="shared" si="14"/>
        <v>44266.560416666667</v>
      </c>
      <c r="E205" s="9">
        <v>17088889</v>
      </c>
      <c r="F205" s="12" t="str">
        <f t="shared" si="16"/>
        <v>Deliver Approved</v>
      </c>
      <c r="G205" s="9">
        <v>319</v>
      </c>
      <c r="H205" s="1"/>
      <c r="I205" s="13">
        <v>44266</v>
      </c>
      <c r="J205" s="14"/>
      <c r="K205" s="14"/>
      <c r="L205" s="14">
        <f t="shared" si="15"/>
        <v>0</v>
      </c>
    </row>
    <row r="206" spans="1:12" x14ac:dyDescent="0.25">
      <c r="A206" s="9" t="s">
        <v>227</v>
      </c>
      <c r="B206" s="10">
        <v>44266.586805555555</v>
      </c>
      <c r="C206" s="9" t="str">
        <f t="shared" si="13"/>
        <v>UNI</v>
      </c>
      <c r="D206" s="11">
        <f t="shared" si="14"/>
        <v>44266.586805555555</v>
      </c>
      <c r="E206" s="9">
        <v>17089975</v>
      </c>
      <c r="F206" s="12" t="str">
        <f t="shared" si="16"/>
        <v>Deliver Approved</v>
      </c>
      <c r="G206" s="9">
        <v>319</v>
      </c>
      <c r="H206" s="1"/>
      <c r="I206" s="13">
        <v>44266</v>
      </c>
      <c r="J206" s="14"/>
      <c r="K206" s="14"/>
      <c r="L206" s="14">
        <f t="shared" si="15"/>
        <v>0</v>
      </c>
    </row>
    <row r="207" spans="1:12" x14ac:dyDescent="0.25">
      <c r="A207" s="9" t="s">
        <v>228</v>
      </c>
      <c r="B207" s="10">
        <v>44266.678472222222</v>
      </c>
      <c r="C207" s="9" t="str">
        <f t="shared" si="13"/>
        <v>UNI</v>
      </c>
      <c r="D207" s="11">
        <f t="shared" si="14"/>
        <v>44266.678472222222</v>
      </c>
      <c r="E207" s="9">
        <v>17090284</v>
      </c>
      <c r="F207" s="12" t="str">
        <f t="shared" si="16"/>
        <v>Fail SO</v>
      </c>
      <c r="G207" s="9">
        <v>313</v>
      </c>
      <c r="H207" s="1" t="s">
        <v>57</v>
      </c>
      <c r="I207" s="13">
        <v>44266</v>
      </c>
      <c r="J207" s="14"/>
      <c r="K207" s="14"/>
      <c r="L207" s="14">
        <f t="shared" si="15"/>
        <v>0</v>
      </c>
    </row>
    <row r="208" spans="1:12" x14ac:dyDescent="0.25">
      <c r="A208" s="9" t="s">
        <v>229</v>
      </c>
      <c r="B208" s="10">
        <v>44266.668055555558</v>
      </c>
      <c r="C208" s="9" t="str">
        <f t="shared" si="13"/>
        <v>UNI</v>
      </c>
      <c r="D208" s="11">
        <f t="shared" si="14"/>
        <v>44266.668055555558</v>
      </c>
      <c r="E208" s="9">
        <v>17090744</v>
      </c>
      <c r="F208" s="12" t="str">
        <f t="shared" si="16"/>
        <v>Fail SO</v>
      </c>
      <c r="G208" s="9">
        <v>313</v>
      </c>
      <c r="H208" s="1" t="s">
        <v>57</v>
      </c>
      <c r="I208" s="13">
        <v>44266</v>
      </c>
      <c r="J208" s="14"/>
      <c r="K208" s="14"/>
      <c r="L208" s="14">
        <f t="shared" si="15"/>
        <v>0</v>
      </c>
    </row>
    <row r="209" spans="1:12" x14ac:dyDescent="0.25">
      <c r="A209" s="15" t="s">
        <v>230</v>
      </c>
      <c r="B209" s="16">
        <v>44266.654166666667</v>
      </c>
      <c r="C209" s="9" t="str">
        <f t="shared" si="13"/>
        <v>UNI</v>
      </c>
      <c r="D209" s="11">
        <f t="shared" si="14"/>
        <v>44266.654166666667</v>
      </c>
      <c r="E209" s="9">
        <v>17098882</v>
      </c>
      <c r="F209" s="12" t="str">
        <f t="shared" si="16"/>
        <v>Fail SO</v>
      </c>
      <c r="G209" s="9">
        <v>313</v>
      </c>
      <c r="H209" s="17" t="s">
        <v>57</v>
      </c>
      <c r="I209" s="13">
        <v>44266</v>
      </c>
      <c r="J209" s="14"/>
      <c r="K209" s="14"/>
      <c r="L209" s="14">
        <f t="shared" si="15"/>
        <v>0</v>
      </c>
    </row>
    <row r="210" spans="1:12" x14ac:dyDescent="0.25">
      <c r="A210" s="9" t="s">
        <v>231</v>
      </c>
      <c r="B210" s="10">
        <v>44266.708333333336</v>
      </c>
      <c r="C210" s="9" t="str">
        <f t="shared" si="13"/>
        <v>UNI</v>
      </c>
      <c r="D210" s="11">
        <f t="shared" si="14"/>
        <v>44266.708333333336</v>
      </c>
      <c r="E210" s="9">
        <v>17099371</v>
      </c>
      <c r="F210" s="12" t="str">
        <f t="shared" si="16"/>
        <v>Fail SO</v>
      </c>
      <c r="G210" s="9">
        <v>313</v>
      </c>
      <c r="H210" s="21" t="s">
        <v>57</v>
      </c>
      <c r="I210" s="18">
        <v>44267</v>
      </c>
      <c r="J210" s="14"/>
      <c r="K210" s="14"/>
      <c r="L210" s="14">
        <f t="shared" si="15"/>
        <v>0</v>
      </c>
    </row>
    <row r="211" spans="1:12" x14ac:dyDescent="0.25">
      <c r="A211" s="22" t="s">
        <v>204</v>
      </c>
      <c r="B211" s="10">
        <v>44266.709722222222</v>
      </c>
      <c r="C211" s="9" t="str">
        <f t="shared" si="13"/>
        <v>DUP</v>
      </c>
      <c r="D211" s="11">
        <f t="shared" si="14"/>
        <v>44266.709722222222</v>
      </c>
      <c r="E211" s="9">
        <v>17101052</v>
      </c>
      <c r="F211" s="12" t="str">
        <f t="shared" si="16"/>
        <v>Fail SO</v>
      </c>
      <c r="G211" s="9">
        <v>313</v>
      </c>
      <c r="H211" s="21" t="s">
        <v>57</v>
      </c>
      <c r="I211" s="13">
        <v>44267</v>
      </c>
      <c r="J211" s="14"/>
      <c r="K211" s="14"/>
      <c r="L211" s="14">
        <f t="shared" si="15"/>
        <v>0</v>
      </c>
    </row>
    <row r="212" spans="1:12" x14ac:dyDescent="0.25">
      <c r="A212" s="9" t="s">
        <v>232</v>
      </c>
      <c r="B212" s="10">
        <v>44266.663194444445</v>
      </c>
      <c r="C212" s="9" t="str">
        <f t="shared" si="13"/>
        <v>UNI</v>
      </c>
      <c r="D212" s="11">
        <f t="shared" si="14"/>
        <v>44266.663194444445</v>
      </c>
      <c r="E212" s="9">
        <v>17099599</v>
      </c>
      <c r="F212" s="12" t="str">
        <f t="shared" si="16"/>
        <v>Deliver Approved</v>
      </c>
      <c r="G212" s="9">
        <v>319</v>
      </c>
      <c r="H212" s="1"/>
      <c r="I212" s="13">
        <v>44267</v>
      </c>
      <c r="J212" s="14"/>
      <c r="K212" s="14"/>
      <c r="L212" s="14">
        <f t="shared" si="15"/>
        <v>0</v>
      </c>
    </row>
    <row r="213" spans="1:12" x14ac:dyDescent="0.25">
      <c r="A213" s="9" t="s">
        <v>233</v>
      </c>
      <c r="B213" s="10">
        <v>44267.380555555559</v>
      </c>
      <c r="C213" s="9" t="str">
        <f t="shared" si="13"/>
        <v>UNI</v>
      </c>
      <c r="D213" s="11">
        <f t="shared" si="14"/>
        <v>44267.380555555559</v>
      </c>
      <c r="E213" s="9">
        <v>17102685</v>
      </c>
      <c r="F213" s="12" t="str">
        <f t="shared" si="16"/>
        <v>Fail SO</v>
      </c>
      <c r="G213" s="9">
        <v>313</v>
      </c>
      <c r="H213" s="1" t="s">
        <v>132</v>
      </c>
      <c r="I213" s="13">
        <v>44267</v>
      </c>
      <c r="J213" s="14"/>
      <c r="K213" s="14"/>
      <c r="L213" s="14">
        <f t="shared" si="15"/>
        <v>0</v>
      </c>
    </row>
    <row r="214" spans="1:12" x14ac:dyDescent="0.25">
      <c r="A214" s="9" t="s">
        <v>234</v>
      </c>
      <c r="B214" s="10">
        <v>44267.384722222225</v>
      </c>
      <c r="C214" s="9" t="str">
        <f t="shared" si="13"/>
        <v>UNI</v>
      </c>
      <c r="D214" s="11">
        <f t="shared" si="14"/>
        <v>44267.384722222225</v>
      </c>
      <c r="E214" s="9">
        <v>17101524</v>
      </c>
      <c r="F214" s="12" t="str">
        <f t="shared" si="16"/>
        <v>Tax-Cert</v>
      </c>
      <c r="G214" s="9">
        <v>320</v>
      </c>
      <c r="H214" s="1"/>
      <c r="I214" s="13">
        <v>44267</v>
      </c>
      <c r="J214" s="14"/>
      <c r="K214" s="14"/>
      <c r="L214" s="14">
        <f t="shared" si="15"/>
        <v>0</v>
      </c>
    </row>
    <row r="215" spans="1:12" x14ac:dyDescent="0.25">
      <c r="A215" s="9" t="s">
        <v>235</v>
      </c>
      <c r="B215" s="10">
        <v>44267.393055555556</v>
      </c>
      <c r="C215" s="9" t="str">
        <f t="shared" si="13"/>
        <v>DUP</v>
      </c>
      <c r="D215" s="11">
        <f t="shared" si="14"/>
        <v>44267.393055555556</v>
      </c>
      <c r="E215" s="9">
        <v>17102350</v>
      </c>
      <c r="F215" s="12" t="str">
        <f t="shared" si="16"/>
        <v>Deliver Approved</v>
      </c>
      <c r="G215" s="9">
        <v>319</v>
      </c>
      <c r="H215" s="1"/>
      <c r="I215" s="13">
        <v>44267</v>
      </c>
      <c r="J215" s="14"/>
      <c r="K215" s="14"/>
      <c r="L215" s="14">
        <f t="shared" si="15"/>
        <v>0</v>
      </c>
    </row>
    <row r="216" spans="1:12" x14ac:dyDescent="0.25">
      <c r="A216" s="9" t="s">
        <v>235</v>
      </c>
      <c r="B216" s="10">
        <v>44267.374305555553</v>
      </c>
      <c r="C216" s="9" t="str">
        <f t="shared" si="13"/>
        <v>DUP</v>
      </c>
      <c r="D216" s="11">
        <f t="shared" si="14"/>
        <v>44267.374305555553</v>
      </c>
      <c r="E216" s="9">
        <v>17100044</v>
      </c>
      <c r="F216" s="12" t="str">
        <f t="shared" si="16"/>
        <v>Tax-Cert</v>
      </c>
      <c r="G216" s="9">
        <v>320</v>
      </c>
      <c r="H216" s="1"/>
      <c r="I216" s="13">
        <v>44267</v>
      </c>
      <c r="J216" s="14"/>
      <c r="K216" s="14"/>
      <c r="L216" s="14">
        <f t="shared" si="15"/>
        <v>0</v>
      </c>
    </row>
    <row r="217" spans="1:12" x14ac:dyDescent="0.25">
      <c r="A217" s="9" t="s">
        <v>236</v>
      </c>
      <c r="B217" s="10">
        <v>44267.40625</v>
      </c>
      <c r="C217" s="9" t="str">
        <f t="shared" si="13"/>
        <v>UNI</v>
      </c>
      <c r="D217" s="11">
        <f t="shared" si="14"/>
        <v>44267.40625</v>
      </c>
      <c r="E217" s="9">
        <v>17100290</v>
      </c>
      <c r="F217" s="12" t="str">
        <f t="shared" si="16"/>
        <v>Tax-Cert</v>
      </c>
      <c r="G217" s="9">
        <v>320</v>
      </c>
      <c r="H217" s="1"/>
      <c r="I217" s="13">
        <v>44267</v>
      </c>
      <c r="J217" s="14"/>
      <c r="K217" s="14"/>
      <c r="L217" s="14">
        <f t="shared" si="15"/>
        <v>0</v>
      </c>
    </row>
    <row r="218" spans="1:12" x14ac:dyDescent="0.25">
      <c r="A218" s="9" t="s">
        <v>237</v>
      </c>
      <c r="B218" s="10">
        <v>44267.393055555556</v>
      </c>
      <c r="C218" s="9" t="str">
        <f t="shared" si="13"/>
        <v>DUP</v>
      </c>
      <c r="D218" s="11">
        <f t="shared" si="14"/>
        <v>44267.393055555556</v>
      </c>
      <c r="E218" s="9">
        <v>17102272</v>
      </c>
      <c r="F218" s="12" t="str">
        <f t="shared" si="16"/>
        <v>Tax-Cert</v>
      </c>
      <c r="G218" s="9">
        <v>320</v>
      </c>
      <c r="H218" s="1"/>
      <c r="I218" s="13">
        <v>44267</v>
      </c>
      <c r="J218" s="14"/>
      <c r="K218" s="14"/>
      <c r="L218" s="14">
        <f t="shared" si="15"/>
        <v>0</v>
      </c>
    </row>
    <row r="219" spans="1:12" x14ac:dyDescent="0.25">
      <c r="A219" s="9" t="s">
        <v>238</v>
      </c>
      <c r="B219" s="10">
        <v>44267.390277777777</v>
      </c>
      <c r="C219" s="9" t="str">
        <f t="shared" si="13"/>
        <v>UNI</v>
      </c>
      <c r="D219" s="11">
        <f t="shared" si="14"/>
        <v>44267.390277777777</v>
      </c>
      <c r="E219" s="9">
        <v>17103064</v>
      </c>
      <c r="F219" s="12" t="str">
        <f t="shared" si="16"/>
        <v>Tax-Cert</v>
      </c>
      <c r="G219" s="9">
        <v>320</v>
      </c>
      <c r="H219" s="1"/>
      <c r="I219" s="13">
        <v>44267</v>
      </c>
      <c r="J219" s="14"/>
      <c r="K219" s="14"/>
      <c r="L219" s="14">
        <f t="shared" si="15"/>
        <v>0</v>
      </c>
    </row>
    <row r="220" spans="1:12" x14ac:dyDescent="0.25">
      <c r="A220" s="9" t="s">
        <v>239</v>
      </c>
      <c r="B220" s="10">
        <v>44267.411805555559</v>
      </c>
      <c r="C220" s="9" t="str">
        <f t="shared" si="13"/>
        <v>UNI</v>
      </c>
      <c r="D220" s="11">
        <f t="shared" si="14"/>
        <v>44267.411805555559</v>
      </c>
      <c r="E220" s="9">
        <v>17100425</v>
      </c>
      <c r="F220" s="12" t="str">
        <f t="shared" si="16"/>
        <v>Deliver Approved</v>
      </c>
      <c r="G220" s="9">
        <v>319</v>
      </c>
      <c r="H220" s="1"/>
      <c r="I220" s="13">
        <v>44267</v>
      </c>
      <c r="J220" s="14"/>
      <c r="K220" s="14"/>
      <c r="L220" s="14">
        <f t="shared" si="15"/>
        <v>0</v>
      </c>
    </row>
    <row r="221" spans="1:12" x14ac:dyDescent="0.25">
      <c r="A221" s="9" t="s">
        <v>240</v>
      </c>
      <c r="B221" s="10">
        <v>44267.423611111109</v>
      </c>
      <c r="C221" s="9" t="str">
        <f t="shared" si="13"/>
        <v>UNI</v>
      </c>
      <c r="D221" s="11">
        <f t="shared" si="14"/>
        <v>44267.423611111109</v>
      </c>
      <c r="E221" s="9">
        <v>17101723</v>
      </c>
      <c r="F221" s="12" t="str">
        <f t="shared" si="16"/>
        <v>Deliver Approved</v>
      </c>
      <c r="G221" s="9">
        <v>319</v>
      </c>
      <c r="H221" s="1"/>
      <c r="I221" s="13">
        <v>44267</v>
      </c>
      <c r="J221" s="14"/>
      <c r="K221" s="14"/>
      <c r="L221" s="14">
        <f t="shared" si="15"/>
        <v>0</v>
      </c>
    </row>
    <row r="222" spans="1:12" x14ac:dyDescent="0.25">
      <c r="A222" s="9" t="s">
        <v>241</v>
      </c>
      <c r="B222" s="10">
        <v>44267.431944444441</v>
      </c>
      <c r="C222" s="9" t="str">
        <f t="shared" si="13"/>
        <v>UNI</v>
      </c>
      <c r="D222" s="11">
        <f t="shared" si="14"/>
        <v>44267.431944444441</v>
      </c>
      <c r="E222" s="9">
        <v>17103641</v>
      </c>
      <c r="F222" s="12" t="str">
        <f t="shared" si="16"/>
        <v>Deliver Approved</v>
      </c>
      <c r="G222" s="9">
        <v>319</v>
      </c>
      <c r="H222" s="1"/>
      <c r="I222" s="13">
        <v>44267</v>
      </c>
      <c r="J222" s="14"/>
      <c r="K222" s="14"/>
      <c r="L222" s="14">
        <f t="shared" si="15"/>
        <v>0</v>
      </c>
    </row>
    <row r="223" spans="1:12" x14ac:dyDescent="0.25">
      <c r="A223" s="9" t="s">
        <v>242</v>
      </c>
      <c r="B223" s="10">
        <v>44267.444444444445</v>
      </c>
      <c r="C223" s="9" t="str">
        <f t="shared" si="13"/>
        <v>UNI</v>
      </c>
      <c r="D223" s="11">
        <f t="shared" si="14"/>
        <v>44267.444444444445</v>
      </c>
      <c r="E223" s="9">
        <v>17105398</v>
      </c>
      <c r="F223" s="12" t="str">
        <f t="shared" si="16"/>
        <v>Deliver Approved</v>
      </c>
      <c r="G223" s="9">
        <v>319</v>
      </c>
      <c r="H223" s="1"/>
      <c r="I223" s="13">
        <v>44267</v>
      </c>
      <c r="J223" s="14"/>
      <c r="K223" s="14"/>
      <c r="L223" s="14">
        <f t="shared" si="15"/>
        <v>0</v>
      </c>
    </row>
    <row r="224" spans="1:12" x14ac:dyDescent="0.25">
      <c r="A224" s="9" t="s">
        <v>243</v>
      </c>
      <c r="B224" s="10">
        <v>44267.463194444441</v>
      </c>
      <c r="C224" s="9" t="str">
        <f t="shared" si="13"/>
        <v>UNI</v>
      </c>
      <c r="D224" s="11">
        <f t="shared" si="14"/>
        <v>44267.463194444441</v>
      </c>
      <c r="E224" s="9">
        <v>17106517</v>
      </c>
      <c r="F224" s="12" t="str">
        <f t="shared" si="16"/>
        <v>Deliver Approved</v>
      </c>
      <c r="G224" s="9">
        <v>319</v>
      </c>
      <c r="H224" s="1"/>
      <c r="I224" s="13">
        <v>44267</v>
      </c>
      <c r="J224" s="14"/>
      <c r="K224" s="14"/>
      <c r="L224" s="14">
        <f t="shared" si="15"/>
        <v>0</v>
      </c>
    </row>
    <row r="225" spans="1:12" x14ac:dyDescent="0.25">
      <c r="A225" s="9" t="s">
        <v>244</v>
      </c>
      <c r="B225" s="10">
        <v>44267.451388888891</v>
      </c>
      <c r="C225" s="9" t="str">
        <f t="shared" si="13"/>
        <v>UNI</v>
      </c>
      <c r="D225" s="11">
        <f t="shared" si="14"/>
        <v>44267.451388888891</v>
      </c>
      <c r="E225" s="9">
        <v>17103188</v>
      </c>
      <c r="F225" s="12" t="str">
        <f t="shared" si="16"/>
        <v>Tax-Cert</v>
      </c>
      <c r="G225" s="9">
        <v>320</v>
      </c>
      <c r="H225" s="1"/>
      <c r="I225" s="13">
        <v>44267</v>
      </c>
      <c r="J225" s="14"/>
      <c r="K225" s="14"/>
      <c r="L225" s="14">
        <f t="shared" si="15"/>
        <v>0</v>
      </c>
    </row>
    <row r="226" spans="1:12" x14ac:dyDescent="0.25">
      <c r="A226" s="9" t="s">
        <v>245</v>
      </c>
      <c r="B226" s="10">
        <v>44267.449305555558</v>
      </c>
      <c r="C226" s="9" t="str">
        <f t="shared" si="13"/>
        <v>UNI</v>
      </c>
      <c r="D226" s="11">
        <f t="shared" si="14"/>
        <v>44267.449305555558</v>
      </c>
      <c r="E226" s="9">
        <v>17103623</v>
      </c>
      <c r="F226" s="12" t="str">
        <f t="shared" si="16"/>
        <v>Tax-Cert</v>
      </c>
      <c r="G226" s="9">
        <v>320</v>
      </c>
      <c r="H226" s="1"/>
      <c r="I226" s="13">
        <v>44267</v>
      </c>
      <c r="J226" s="14"/>
      <c r="K226" s="14"/>
      <c r="L226" s="14">
        <f t="shared" si="15"/>
        <v>0</v>
      </c>
    </row>
    <row r="227" spans="1:12" x14ac:dyDescent="0.25">
      <c r="A227" s="9" t="s">
        <v>246</v>
      </c>
      <c r="B227" s="10">
        <v>44267.447916666664</v>
      </c>
      <c r="C227" s="9" t="str">
        <f t="shared" si="13"/>
        <v>UNI</v>
      </c>
      <c r="D227" s="11">
        <f t="shared" si="14"/>
        <v>44267.447916666664</v>
      </c>
      <c r="E227" s="9">
        <v>17106065</v>
      </c>
      <c r="F227" s="12" t="str">
        <f t="shared" si="16"/>
        <v>Tax-Cert</v>
      </c>
      <c r="G227" s="9">
        <v>320</v>
      </c>
      <c r="H227" s="1"/>
      <c r="I227" s="13">
        <v>44267</v>
      </c>
      <c r="J227" s="14"/>
      <c r="K227" s="14"/>
      <c r="L227" s="14">
        <f t="shared" si="15"/>
        <v>0</v>
      </c>
    </row>
    <row r="228" spans="1:12" x14ac:dyDescent="0.25">
      <c r="A228" s="9" t="s">
        <v>247</v>
      </c>
      <c r="B228" s="10">
        <v>44267.448611111111</v>
      </c>
      <c r="C228" s="9" t="str">
        <f t="shared" si="13"/>
        <v>UNI</v>
      </c>
      <c r="D228" s="11">
        <f t="shared" si="14"/>
        <v>44267.448611111111</v>
      </c>
      <c r="E228" s="9">
        <v>17106807</v>
      </c>
      <c r="F228" s="12" t="str">
        <f t="shared" si="16"/>
        <v>Tax-Cert</v>
      </c>
      <c r="G228" s="9">
        <v>320</v>
      </c>
      <c r="H228" s="1"/>
      <c r="I228" s="13">
        <v>44267</v>
      </c>
      <c r="J228" s="14"/>
      <c r="K228" s="14"/>
      <c r="L228" s="14">
        <f t="shared" si="15"/>
        <v>0</v>
      </c>
    </row>
    <row r="229" spans="1:12" x14ac:dyDescent="0.25">
      <c r="A229" s="9" t="s">
        <v>248</v>
      </c>
      <c r="B229" s="10">
        <v>44267.443749999999</v>
      </c>
      <c r="C229" s="9" t="str">
        <f t="shared" si="13"/>
        <v>UNI</v>
      </c>
      <c r="D229" s="11">
        <f t="shared" si="14"/>
        <v>44267.443749999999</v>
      </c>
      <c r="E229" s="9">
        <v>17107697</v>
      </c>
      <c r="F229" s="12" t="str">
        <f t="shared" si="16"/>
        <v>Tax-Cert</v>
      </c>
      <c r="G229" s="9">
        <v>320</v>
      </c>
      <c r="H229" s="1"/>
      <c r="I229" s="13">
        <v>44267</v>
      </c>
      <c r="J229" s="14"/>
      <c r="K229" s="14"/>
      <c r="L229" s="14">
        <f t="shared" si="15"/>
        <v>0</v>
      </c>
    </row>
    <row r="230" spans="1:12" x14ac:dyDescent="0.25">
      <c r="A230" s="9" t="s">
        <v>249</v>
      </c>
      <c r="B230" s="10">
        <v>44267.443055555559</v>
      </c>
      <c r="C230" s="9" t="str">
        <f t="shared" si="13"/>
        <v>UNI</v>
      </c>
      <c r="D230" s="11">
        <f t="shared" si="14"/>
        <v>44267.443055555559</v>
      </c>
      <c r="E230" s="9">
        <v>17109349</v>
      </c>
      <c r="F230" s="12" t="str">
        <f t="shared" si="16"/>
        <v>Tax-Cert</v>
      </c>
      <c r="G230" s="9">
        <v>320</v>
      </c>
      <c r="H230" s="1"/>
      <c r="I230" s="13">
        <v>44267</v>
      </c>
      <c r="J230" s="14"/>
      <c r="K230" s="14"/>
      <c r="L230" s="14">
        <f t="shared" si="15"/>
        <v>0</v>
      </c>
    </row>
    <row r="231" spans="1:12" x14ac:dyDescent="0.25">
      <c r="A231" s="9" t="s">
        <v>250</v>
      </c>
      <c r="B231" s="10">
        <v>44267.440972222219</v>
      </c>
      <c r="C231" s="9" t="str">
        <f t="shared" si="13"/>
        <v>UNI</v>
      </c>
      <c r="D231" s="11">
        <f t="shared" si="14"/>
        <v>44267.440972222219</v>
      </c>
      <c r="E231" s="9">
        <v>17109576</v>
      </c>
      <c r="F231" s="12" t="str">
        <f t="shared" si="16"/>
        <v>Tax-Cert</v>
      </c>
      <c r="G231" s="9">
        <v>320</v>
      </c>
      <c r="H231" s="1"/>
      <c r="I231" s="13">
        <v>44267</v>
      </c>
      <c r="J231" s="14"/>
      <c r="K231" s="14"/>
      <c r="L231" s="14">
        <f t="shared" si="15"/>
        <v>0</v>
      </c>
    </row>
    <row r="232" spans="1:12" x14ac:dyDescent="0.25">
      <c r="A232" s="9" t="s">
        <v>251</v>
      </c>
      <c r="B232" s="10">
        <v>44267.470833333333</v>
      </c>
      <c r="C232" s="9" t="str">
        <f t="shared" si="13"/>
        <v>UNI</v>
      </c>
      <c r="D232" s="11">
        <f t="shared" si="14"/>
        <v>44267.470833333333</v>
      </c>
      <c r="E232" s="9">
        <v>17103211</v>
      </c>
      <c r="F232" s="12" t="str">
        <f t="shared" si="16"/>
        <v>Fail SO</v>
      </c>
      <c r="G232" s="9">
        <v>313</v>
      </c>
      <c r="H232" s="1" t="s">
        <v>57</v>
      </c>
      <c r="I232" s="13">
        <v>44267</v>
      </c>
      <c r="J232" s="14"/>
      <c r="K232" s="14"/>
      <c r="L232" s="14">
        <f t="shared" si="15"/>
        <v>0</v>
      </c>
    </row>
    <row r="233" spans="1:12" x14ac:dyDescent="0.25">
      <c r="A233" s="9" t="s">
        <v>237</v>
      </c>
      <c r="B233" s="10">
        <v>44267.470833333333</v>
      </c>
      <c r="C233" s="9" t="str">
        <f t="shared" si="13"/>
        <v>DUP</v>
      </c>
      <c r="D233" s="11">
        <f t="shared" si="14"/>
        <v>44267.470833333333</v>
      </c>
      <c r="E233" s="9">
        <v>17105069</v>
      </c>
      <c r="F233" s="12" t="str">
        <f t="shared" si="16"/>
        <v>Fail SO</v>
      </c>
      <c r="G233" s="9">
        <v>313</v>
      </c>
      <c r="H233" s="1" t="s">
        <v>57</v>
      </c>
      <c r="I233" s="13">
        <v>44267</v>
      </c>
      <c r="J233" s="14"/>
      <c r="K233" s="14"/>
      <c r="L233" s="14">
        <f t="shared" si="15"/>
        <v>0</v>
      </c>
    </row>
    <row r="234" spans="1:12" x14ac:dyDescent="0.25">
      <c r="A234" s="9" t="s">
        <v>252</v>
      </c>
      <c r="B234" s="10">
        <v>44267.467361111114</v>
      </c>
      <c r="C234" s="9" t="str">
        <f t="shared" si="13"/>
        <v>UNI</v>
      </c>
      <c r="D234" s="11">
        <f t="shared" si="14"/>
        <v>44267.467361111114</v>
      </c>
      <c r="E234" s="9">
        <v>17105597</v>
      </c>
      <c r="F234" s="12" t="str">
        <f t="shared" si="16"/>
        <v>Fail SO</v>
      </c>
      <c r="G234" s="9">
        <v>313</v>
      </c>
      <c r="H234" s="1" t="s">
        <v>57</v>
      </c>
      <c r="I234" s="13">
        <v>44267</v>
      </c>
      <c r="J234" s="14"/>
      <c r="K234" s="14"/>
      <c r="L234" s="14">
        <f t="shared" si="15"/>
        <v>0</v>
      </c>
    </row>
    <row r="235" spans="1:12" x14ac:dyDescent="0.25">
      <c r="A235" s="9" t="s">
        <v>253</v>
      </c>
      <c r="B235" s="10">
        <v>44267.518055555556</v>
      </c>
      <c r="C235" s="9" t="str">
        <f t="shared" si="13"/>
        <v>UNI</v>
      </c>
      <c r="D235" s="11">
        <f t="shared" si="14"/>
        <v>44267.518055555556</v>
      </c>
      <c r="E235" s="9">
        <v>17106180</v>
      </c>
      <c r="F235" s="12" t="str">
        <f t="shared" si="16"/>
        <v>Fail SO</v>
      </c>
      <c r="G235" s="9">
        <v>313</v>
      </c>
      <c r="H235" s="1" t="s">
        <v>57</v>
      </c>
      <c r="I235" s="13">
        <v>44267</v>
      </c>
      <c r="J235" s="14"/>
      <c r="K235" s="14"/>
      <c r="L235" s="14">
        <f t="shared" si="15"/>
        <v>0</v>
      </c>
    </row>
    <row r="236" spans="1:12" x14ac:dyDescent="0.25">
      <c r="A236" s="9" t="s">
        <v>254</v>
      </c>
      <c r="B236" s="10">
        <v>44267.518055555556</v>
      </c>
      <c r="C236" s="9" t="str">
        <f t="shared" si="13"/>
        <v>UNI</v>
      </c>
      <c r="D236" s="11">
        <f t="shared" si="14"/>
        <v>44267.518055555556</v>
      </c>
      <c r="E236" s="9">
        <v>17107135</v>
      </c>
      <c r="F236" s="12" t="str">
        <f t="shared" si="16"/>
        <v>Fail SO</v>
      </c>
      <c r="G236" s="9">
        <v>313</v>
      </c>
      <c r="H236" s="1" t="s">
        <v>132</v>
      </c>
      <c r="I236" s="13">
        <v>44267</v>
      </c>
      <c r="J236" s="14"/>
      <c r="K236" s="14"/>
      <c r="L236" s="14">
        <f t="shared" si="15"/>
        <v>0</v>
      </c>
    </row>
    <row r="237" spans="1:12" x14ac:dyDescent="0.25">
      <c r="A237" s="9" t="s">
        <v>255</v>
      </c>
      <c r="B237" s="10">
        <v>44267.529861111114</v>
      </c>
      <c r="C237" s="9" t="str">
        <f t="shared" si="13"/>
        <v>UNI</v>
      </c>
      <c r="D237" s="11">
        <f t="shared" si="14"/>
        <v>44267.529861111114</v>
      </c>
      <c r="E237" s="9">
        <v>17103916</v>
      </c>
      <c r="F237" s="12" t="str">
        <f t="shared" si="16"/>
        <v>Deliver Approved</v>
      </c>
      <c r="G237" s="9">
        <v>319</v>
      </c>
      <c r="H237" s="1"/>
      <c r="I237" s="13">
        <v>44267</v>
      </c>
      <c r="J237" s="14"/>
      <c r="K237" s="14"/>
      <c r="L237" s="14">
        <f t="shared" si="15"/>
        <v>0</v>
      </c>
    </row>
    <row r="238" spans="1:12" x14ac:dyDescent="0.25">
      <c r="A238" s="9" t="s">
        <v>256</v>
      </c>
      <c r="B238" s="10">
        <v>44267.529861111114</v>
      </c>
      <c r="C238" s="9" t="str">
        <f t="shared" si="13"/>
        <v>UNI</v>
      </c>
      <c r="D238" s="11">
        <f t="shared" si="14"/>
        <v>44267.529861111114</v>
      </c>
      <c r="E238" s="9">
        <v>17108792</v>
      </c>
      <c r="F238" s="12" t="str">
        <f t="shared" si="16"/>
        <v>Fail SO</v>
      </c>
      <c r="G238" s="9">
        <v>313</v>
      </c>
      <c r="H238" s="1" t="s">
        <v>57</v>
      </c>
      <c r="I238" s="13">
        <v>44267</v>
      </c>
      <c r="J238" s="14"/>
      <c r="K238" s="14"/>
      <c r="L238" s="14">
        <f t="shared" si="15"/>
        <v>0</v>
      </c>
    </row>
    <row r="239" spans="1:12" x14ac:dyDescent="0.25">
      <c r="A239" s="9" t="s">
        <v>257</v>
      </c>
      <c r="B239" s="10">
        <v>44267.531944444447</v>
      </c>
      <c r="C239" s="9" t="str">
        <f t="shared" si="13"/>
        <v>UNI</v>
      </c>
      <c r="D239" s="11">
        <f t="shared" si="14"/>
        <v>44267.531944444447</v>
      </c>
      <c r="E239" s="9">
        <v>17106949</v>
      </c>
      <c r="F239" s="12" t="str">
        <f t="shared" si="16"/>
        <v>Deliver Approved</v>
      </c>
      <c r="G239" s="9">
        <v>319</v>
      </c>
      <c r="H239" s="1"/>
      <c r="I239" s="13">
        <v>44267</v>
      </c>
      <c r="J239" s="14"/>
      <c r="K239" s="14"/>
      <c r="L239" s="14">
        <f t="shared" si="15"/>
        <v>0</v>
      </c>
    </row>
    <row r="240" spans="1:12" x14ac:dyDescent="0.25">
      <c r="A240" s="9" t="s">
        <v>258</v>
      </c>
      <c r="B240" s="10">
        <v>44267.638194444444</v>
      </c>
      <c r="C240" s="9" t="str">
        <f t="shared" si="13"/>
        <v>UNI</v>
      </c>
      <c r="D240" s="11">
        <f t="shared" si="14"/>
        <v>44267.638194444444</v>
      </c>
      <c r="E240" s="9">
        <v>17107965</v>
      </c>
      <c r="F240" s="12" t="str">
        <f t="shared" si="16"/>
        <v>Deliver Approved</v>
      </c>
      <c r="G240" s="9">
        <v>319</v>
      </c>
      <c r="H240" s="1"/>
      <c r="I240" s="13">
        <v>44267</v>
      </c>
      <c r="J240" s="14"/>
      <c r="K240" s="14"/>
      <c r="L240" s="14">
        <f t="shared" si="15"/>
        <v>0</v>
      </c>
    </row>
    <row r="241" spans="1:12" x14ac:dyDescent="0.25">
      <c r="A241" s="9" t="s">
        <v>259</v>
      </c>
      <c r="B241" s="10">
        <v>44267.658333333333</v>
      </c>
      <c r="C241" s="9" t="str">
        <f t="shared" si="13"/>
        <v>UNI</v>
      </c>
      <c r="D241" s="11">
        <f t="shared" si="14"/>
        <v>44267.658333333333</v>
      </c>
      <c r="E241" s="9">
        <v>17107319</v>
      </c>
      <c r="F241" s="12" t="str">
        <f t="shared" si="16"/>
        <v>Fail SO</v>
      </c>
      <c r="G241" s="9">
        <v>313</v>
      </c>
      <c r="H241" s="1" t="s">
        <v>132</v>
      </c>
      <c r="I241" s="13">
        <v>44267</v>
      </c>
      <c r="J241" s="14"/>
      <c r="K241" s="14"/>
      <c r="L241" s="14">
        <f t="shared" si="15"/>
        <v>0</v>
      </c>
    </row>
    <row r="242" spans="1:12" x14ac:dyDescent="0.25">
      <c r="A242" s="9" t="s">
        <v>260</v>
      </c>
      <c r="B242" s="10">
        <v>44267.706944444442</v>
      </c>
      <c r="C242" s="9" t="str">
        <f t="shared" si="13"/>
        <v>UNI</v>
      </c>
      <c r="D242" s="11">
        <f t="shared" si="14"/>
        <v>44267.706944444442</v>
      </c>
      <c r="E242" s="9">
        <v>17108350</v>
      </c>
      <c r="F242" s="12" t="str">
        <f t="shared" si="16"/>
        <v>Deliver Approved</v>
      </c>
      <c r="G242" s="9">
        <v>319</v>
      </c>
      <c r="H242" s="1"/>
      <c r="I242" s="13">
        <v>44267</v>
      </c>
      <c r="J242" s="14"/>
      <c r="K242" s="14"/>
      <c r="L242" s="14">
        <f t="shared" si="15"/>
        <v>0</v>
      </c>
    </row>
    <row r="243" spans="1:12" x14ac:dyDescent="0.25">
      <c r="A243" s="15" t="s">
        <v>261</v>
      </c>
      <c r="B243" s="16">
        <v>44267.418055555558</v>
      </c>
      <c r="C243" s="9" t="str">
        <f t="shared" si="13"/>
        <v>UNI</v>
      </c>
      <c r="D243" s="11">
        <f t="shared" si="14"/>
        <v>44267.418055555558</v>
      </c>
      <c r="E243" s="9">
        <v>17128810</v>
      </c>
      <c r="F243" s="12" t="str">
        <f t="shared" si="16"/>
        <v>Fail SO</v>
      </c>
      <c r="G243" s="9">
        <v>313</v>
      </c>
      <c r="H243" s="17" t="s">
        <v>57</v>
      </c>
      <c r="I243" s="13">
        <v>44267</v>
      </c>
      <c r="J243" s="14"/>
      <c r="K243" s="14"/>
      <c r="L243" s="14">
        <f t="shared" si="15"/>
        <v>0</v>
      </c>
    </row>
    <row r="244" spans="1:12" x14ac:dyDescent="0.25">
      <c r="A244" s="9" t="s">
        <v>262</v>
      </c>
      <c r="B244" s="10">
        <v>44268.427083333336</v>
      </c>
      <c r="C244" s="9" t="str">
        <f t="shared" si="13"/>
        <v>UNI</v>
      </c>
      <c r="D244" s="11">
        <f t="shared" si="14"/>
        <v>44268.427083333336</v>
      </c>
      <c r="E244" s="9">
        <v>17129172</v>
      </c>
      <c r="F244" s="12" t="str">
        <f t="shared" si="16"/>
        <v>Deliver Approved</v>
      </c>
      <c r="G244" s="9">
        <v>319</v>
      </c>
      <c r="H244" s="1"/>
      <c r="I244" s="18">
        <v>44270</v>
      </c>
      <c r="J244" s="14"/>
      <c r="K244" s="14"/>
      <c r="L244" s="14">
        <f t="shared" si="15"/>
        <v>0</v>
      </c>
    </row>
    <row r="245" spans="1:12" x14ac:dyDescent="0.25">
      <c r="A245" s="9" t="s">
        <v>263</v>
      </c>
      <c r="B245" s="10">
        <v>44268.435416666667</v>
      </c>
      <c r="C245" s="9" t="str">
        <f t="shared" si="13"/>
        <v>UNI</v>
      </c>
      <c r="D245" s="11">
        <f t="shared" si="14"/>
        <v>44268.435416666667</v>
      </c>
      <c r="E245" s="9">
        <v>17129508</v>
      </c>
      <c r="F245" s="12" t="str">
        <f t="shared" si="16"/>
        <v>Deliver Approved</v>
      </c>
      <c r="G245" s="9">
        <v>319</v>
      </c>
      <c r="H245" s="1"/>
      <c r="I245" s="13">
        <v>44270</v>
      </c>
      <c r="J245" s="14"/>
      <c r="K245" s="14"/>
      <c r="L245" s="14">
        <f t="shared" si="15"/>
        <v>0</v>
      </c>
    </row>
    <row r="246" spans="1:12" x14ac:dyDescent="0.25">
      <c r="A246" s="9" t="s">
        <v>264</v>
      </c>
      <c r="B246" s="10">
        <v>44268.450694444444</v>
      </c>
      <c r="C246" s="9" t="str">
        <f t="shared" si="13"/>
        <v>UNI</v>
      </c>
      <c r="D246" s="11">
        <f t="shared" si="14"/>
        <v>44268.450694444444</v>
      </c>
      <c r="E246" s="9">
        <v>17129779</v>
      </c>
      <c r="F246" s="12" t="str">
        <f t="shared" si="16"/>
        <v>Fail SO</v>
      </c>
      <c r="G246" s="9">
        <v>313</v>
      </c>
      <c r="H246" s="1" t="s">
        <v>57</v>
      </c>
      <c r="I246" s="13">
        <v>44270</v>
      </c>
      <c r="J246" s="14"/>
      <c r="K246" s="14"/>
      <c r="L246" s="14">
        <f t="shared" si="15"/>
        <v>0</v>
      </c>
    </row>
    <row r="247" spans="1:12" x14ac:dyDescent="0.25">
      <c r="A247" s="9" t="s">
        <v>265</v>
      </c>
      <c r="B247" s="10">
        <v>44268.456250000003</v>
      </c>
      <c r="C247" s="9" t="str">
        <f t="shared" si="13"/>
        <v>UNI</v>
      </c>
      <c r="D247" s="11">
        <f t="shared" si="14"/>
        <v>44268.456250000003</v>
      </c>
      <c r="E247" s="9">
        <v>17130275</v>
      </c>
      <c r="F247" s="12" t="str">
        <f t="shared" si="16"/>
        <v>Fail SO</v>
      </c>
      <c r="G247" s="9">
        <v>313</v>
      </c>
      <c r="H247" s="1" t="s">
        <v>57</v>
      </c>
      <c r="I247" s="13">
        <v>44270</v>
      </c>
      <c r="J247" s="14"/>
      <c r="K247" s="14"/>
      <c r="L247" s="14">
        <f t="shared" si="15"/>
        <v>0</v>
      </c>
    </row>
    <row r="248" spans="1:12" x14ac:dyDescent="0.25">
      <c r="A248" s="9" t="s">
        <v>266</v>
      </c>
      <c r="B248" s="10">
        <v>44268.441666666666</v>
      </c>
      <c r="C248" s="9" t="str">
        <f t="shared" si="13"/>
        <v>UNI</v>
      </c>
      <c r="D248" s="11">
        <f t="shared" si="14"/>
        <v>44268.441666666666</v>
      </c>
      <c r="E248" s="9">
        <v>17130047</v>
      </c>
      <c r="F248" s="12" t="str">
        <f t="shared" si="16"/>
        <v>Tax-Cert</v>
      </c>
      <c r="G248" s="9">
        <v>320</v>
      </c>
      <c r="H248" s="1"/>
      <c r="I248" s="13">
        <v>44270</v>
      </c>
      <c r="J248" s="14"/>
      <c r="K248" s="14"/>
      <c r="L248" s="14">
        <f t="shared" si="15"/>
        <v>0</v>
      </c>
    </row>
    <row r="249" spans="1:12" x14ac:dyDescent="0.25">
      <c r="A249" s="9" t="s">
        <v>267</v>
      </c>
      <c r="B249" s="10">
        <v>44268.465277777781</v>
      </c>
      <c r="C249" s="9" t="str">
        <f t="shared" si="13"/>
        <v>UNI</v>
      </c>
      <c r="D249" s="11">
        <f t="shared" si="14"/>
        <v>44268.465277777781</v>
      </c>
      <c r="E249" s="9">
        <v>17131205</v>
      </c>
      <c r="F249" s="12" t="str">
        <f t="shared" si="16"/>
        <v>Fail SO</v>
      </c>
      <c r="G249" s="9">
        <v>313</v>
      </c>
      <c r="H249" s="1" t="s">
        <v>57</v>
      </c>
      <c r="I249" s="13">
        <v>44270</v>
      </c>
      <c r="J249" s="14"/>
      <c r="K249" s="14"/>
      <c r="L249" s="14">
        <f t="shared" si="15"/>
        <v>0</v>
      </c>
    </row>
    <row r="250" spans="1:12" x14ac:dyDescent="0.25">
      <c r="A250" s="9" t="s">
        <v>178</v>
      </c>
      <c r="B250" s="10">
        <v>44268.475694444445</v>
      </c>
      <c r="C250" s="9" t="str">
        <f t="shared" si="13"/>
        <v>DUP</v>
      </c>
      <c r="D250" s="11">
        <f t="shared" si="14"/>
        <v>44268.475694444445</v>
      </c>
      <c r="E250" s="9">
        <v>17130657</v>
      </c>
      <c r="F250" s="12" t="str">
        <f t="shared" si="16"/>
        <v>Deliver Approved</v>
      </c>
      <c r="G250" s="9">
        <v>319</v>
      </c>
      <c r="H250" s="1"/>
      <c r="I250" s="13">
        <v>44270</v>
      </c>
      <c r="J250" s="14"/>
      <c r="K250" s="14"/>
      <c r="L250" s="14">
        <f t="shared" si="15"/>
        <v>0</v>
      </c>
    </row>
    <row r="251" spans="1:12" x14ac:dyDescent="0.25">
      <c r="A251" s="9" t="s">
        <v>268</v>
      </c>
      <c r="B251" s="10">
        <v>44268.477083333331</v>
      </c>
      <c r="C251" s="9" t="str">
        <f t="shared" si="13"/>
        <v>UNI</v>
      </c>
      <c r="D251" s="11">
        <f t="shared" si="14"/>
        <v>44268.477083333331</v>
      </c>
      <c r="E251" s="9">
        <v>17132197</v>
      </c>
      <c r="F251" s="12" t="str">
        <f t="shared" si="16"/>
        <v>Deliver Approved</v>
      </c>
      <c r="G251" s="9">
        <v>319</v>
      </c>
      <c r="H251" s="1"/>
      <c r="I251" s="13">
        <v>44270</v>
      </c>
      <c r="J251" s="14"/>
      <c r="K251" s="14"/>
      <c r="L251" s="14">
        <f t="shared" si="15"/>
        <v>0</v>
      </c>
    </row>
    <row r="252" spans="1:12" x14ac:dyDescent="0.25">
      <c r="A252" s="9" t="s">
        <v>269</v>
      </c>
      <c r="B252" s="10">
        <v>44268.496527777781</v>
      </c>
      <c r="C252" s="9" t="str">
        <f t="shared" si="13"/>
        <v>UNI</v>
      </c>
      <c r="D252" s="11">
        <f t="shared" si="14"/>
        <v>44268.496527777781</v>
      </c>
      <c r="E252" s="9">
        <v>17130936</v>
      </c>
      <c r="F252" s="12" t="str">
        <f t="shared" si="16"/>
        <v>Tax-Cert</v>
      </c>
      <c r="G252" s="9">
        <v>320</v>
      </c>
      <c r="H252" s="1"/>
      <c r="I252" s="13">
        <v>44270</v>
      </c>
      <c r="J252" s="14"/>
      <c r="K252" s="14"/>
      <c r="L252" s="14">
        <f t="shared" si="15"/>
        <v>0</v>
      </c>
    </row>
    <row r="253" spans="1:12" x14ac:dyDescent="0.25">
      <c r="A253" s="9" t="s">
        <v>270</v>
      </c>
      <c r="B253" s="10">
        <v>44268.493750000001</v>
      </c>
      <c r="C253" s="9" t="str">
        <f t="shared" si="13"/>
        <v>UNI</v>
      </c>
      <c r="D253" s="11">
        <f t="shared" si="14"/>
        <v>44268.493750000001</v>
      </c>
      <c r="E253" s="9">
        <v>17131123</v>
      </c>
      <c r="F253" s="12" t="str">
        <f t="shared" si="16"/>
        <v>Tax-Cert</v>
      </c>
      <c r="G253" s="9">
        <v>320</v>
      </c>
      <c r="H253" s="1"/>
      <c r="I253" s="13">
        <v>44270</v>
      </c>
      <c r="J253" s="14"/>
      <c r="K253" s="14"/>
      <c r="L253" s="14">
        <f t="shared" si="15"/>
        <v>0</v>
      </c>
    </row>
    <row r="254" spans="1:12" x14ac:dyDescent="0.25">
      <c r="A254" s="9" t="s">
        <v>271</v>
      </c>
      <c r="B254" s="10">
        <v>44268.498611111114</v>
      </c>
      <c r="C254" s="9" t="str">
        <f t="shared" si="13"/>
        <v>DUP</v>
      </c>
      <c r="D254" s="11">
        <f t="shared" si="14"/>
        <v>44268.498611111114</v>
      </c>
      <c r="E254" s="9">
        <v>17132128</v>
      </c>
      <c r="F254" s="12" t="str">
        <f t="shared" si="16"/>
        <v>Tax-Cert</v>
      </c>
      <c r="G254" s="9">
        <v>320</v>
      </c>
      <c r="H254" s="1"/>
      <c r="I254" s="13">
        <v>44270</v>
      </c>
      <c r="J254" s="14"/>
      <c r="K254" s="14"/>
      <c r="L254" s="14">
        <f t="shared" si="15"/>
        <v>0</v>
      </c>
    </row>
    <row r="255" spans="1:12" x14ac:dyDescent="0.25">
      <c r="A255" s="9" t="s">
        <v>272</v>
      </c>
      <c r="B255" s="10">
        <v>44268.500694444447</v>
      </c>
      <c r="C255" s="9" t="str">
        <f t="shared" si="13"/>
        <v>UNI</v>
      </c>
      <c r="D255" s="11">
        <f t="shared" si="14"/>
        <v>44268.500694444447</v>
      </c>
      <c r="E255" s="9">
        <v>17133496</v>
      </c>
      <c r="F255" s="12" t="str">
        <f t="shared" si="16"/>
        <v>Tax-Cert</v>
      </c>
      <c r="G255" s="9">
        <v>320</v>
      </c>
      <c r="H255" s="1"/>
      <c r="I255" s="13">
        <v>44270</v>
      </c>
      <c r="J255" s="14"/>
      <c r="K255" s="14"/>
      <c r="L255" s="14">
        <f t="shared" si="15"/>
        <v>0</v>
      </c>
    </row>
    <row r="256" spans="1:12" x14ac:dyDescent="0.25">
      <c r="A256" s="9" t="s">
        <v>273</v>
      </c>
      <c r="B256" s="10">
        <v>44268.493055555555</v>
      </c>
      <c r="C256" s="9" t="str">
        <f t="shared" si="13"/>
        <v>UNI</v>
      </c>
      <c r="D256" s="11">
        <f t="shared" si="14"/>
        <v>44268.493055555555</v>
      </c>
      <c r="E256" s="9">
        <v>17134260</v>
      </c>
      <c r="F256" s="12" t="str">
        <f t="shared" si="16"/>
        <v>Tax-Cert</v>
      </c>
      <c r="G256" s="9">
        <v>320</v>
      </c>
      <c r="H256" s="1"/>
      <c r="I256" s="13">
        <v>44270</v>
      </c>
      <c r="J256" s="14"/>
      <c r="K256" s="14"/>
      <c r="L256" s="14">
        <f t="shared" si="15"/>
        <v>0</v>
      </c>
    </row>
    <row r="257" spans="1:12" x14ac:dyDescent="0.25">
      <c r="A257" s="9" t="s">
        <v>271</v>
      </c>
      <c r="B257" s="10">
        <v>44268.51666666667</v>
      </c>
      <c r="C257" s="9" t="str">
        <f t="shared" si="13"/>
        <v>DUP</v>
      </c>
      <c r="D257" s="11">
        <f t="shared" si="14"/>
        <v>44268.51666666667</v>
      </c>
      <c r="E257" s="9">
        <v>17131512</v>
      </c>
      <c r="F257" s="12" t="str">
        <f t="shared" si="16"/>
        <v>Deliver Approved</v>
      </c>
      <c r="G257" s="9">
        <v>319</v>
      </c>
      <c r="H257" s="1"/>
      <c r="I257" s="13">
        <v>44270</v>
      </c>
      <c r="J257" s="14"/>
      <c r="K257" s="14"/>
      <c r="L257" s="14">
        <f t="shared" si="15"/>
        <v>0</v>
      </c>
    </row>
    <row r="258" spans="1:12" x14ac:dyDescent="0.25">
      <c r="A258" s="9" t="s">
        <v>274</v>
      </c>
      <c r="B258" s="10">
        <v>44268.515972222223</v>
      </c>
      <c r="C258" s="9" t="str">
        <f t="shared" ref="C258:C321" si="17">IF(COUNTIF(A:A,A258)&gt;1,"DUP","UNI")</f>
        <v>UNI</v>
      </c>
      <c r="D258" s="11">
        <f t="shared" si="14"/>
        <v>44268.515972222223</v>
      </c>
      <c r="E258" s="9">
        <v>17132682</v>
      </c>
      <c r="F258" s="12" t="str">
        <f t="shared" si="16"/>
        <v>Deliver Approved</v>
      </c>
      <c r="G258" s="9">
        <v>319</v>
      </c>
      <c r="H258" s="1"/>
      <c r="I258" s="13">
        <v>44270</v>
      </c>
      <c r="J258" s="14"/>
      <c r="K258" s="14"/>
      <c r="L258" s="14">
        <f t="shared" si="15"/>
        <v>0</v>
      </c>
    </row>
    <row r="259" spans="1:12" x14ac:dyDescent="0.25">
      <c r="A259" s="9" t="s">
        <v>275</v>
      </c>
      <c r="B259" s="10">
        <v>44268.525000000001</v>
      </c>
      <c r="C259" s="9" t="str">
        <f t="shared" si="17"/>
        <v>UNI</v>
      </c>
      <c r="D259" s="11">
        <f t="shared" si="14"/>
        <v>44268.525000000001</v>
      </c>
      <c r="E259" s="9">
        <v>17132414</v>
      </c>
      <c r="F259" s="12" t="str">
        <f t="shared" si="16"/>
        <v>Fail SO</v>
      </c>
      <c r="G259" s="9">
        <v>313</v>
      </c>
      <c r="H259" s="1" t="s">
        <v>132</v>
      </c>
      <c r="I259" s="13">
        <v>44270</v>
      </c>
      <c r="J259" s="14"/>
      <c r="K259" s="14"/>
      <c r="L259" s="14">
        <f t="shared" si="15"/>
        <v>0</v>
      </c>
    </row>
    <row r="260" spans="1:12" x14ac:dyDescent="0.25">
      <c r="A260" s="9" t="s">
        <v>276</v>
      </c>
      <c r="B260" s="10">
        <v>44268.543055555558</v>
      </c>
      <c r="C260" s="9" t="str">
        <f t="shared" si="17"/>
        <v>UNI</v>
      </c>
      <c r="D260" s="11">
        <f t="shared" ref="D260:D323" si="18">B260</f>
        <v>44268.543055555558</v>
      </c>
      <c r="E260" s="9">
        <v>17132991</v>
      </c>
      <c r="F260" s="12" t="str">
        <f t="shared" si="16"/>
        <v>Fail SO</v>
      </c>
      <c r="G260" s="9">
        <v>313</v>
      </c>
      <c r="H260" s="1" t="s">
        <v>132</v>
      </c>
      <c r="I260" s="13">
        <v>44270</v>
      </c>
      <c r="J260" s="14"/>
      <c r="K260" s="14"/>
      <c r="L260" s="14">
        <f t="shared" ref="L260:L323" si="19">K260-J260</f>
        <v>0</v>
      </c>
    </row>
    <row r="261" spans="1:12" x14ac:dyDescent="0.25">
      <c r="A261" s="15" t="s">
        <v>277</v>
      </c>
      <c r="B261" s="10">
        <v>44268.54791666667</v>
      </c>
      <c r="C261" s="9" t="str">
        <f t="shared" si="17"/>
        <v>UNI</v>
      </c>
      <c r="D261" s="11">
        <f t="shared" si="18"/>
        <v>44268.54791666667</v>
      </c>
      <c r="E261" s="9">
        <v>17133726</v>
      </c>
      <c r="F261" s="12" t="str">
        <f t="shared" si="16"/>
        <v>Deliver Approved</v>
      </c>
      <c r="G261" s="9">
        <v>319</v>
      </c>
      <c r="H261" s="1">
        <v>17129141</v>
      </c>
      <c r="I261" s="13">
        <v>44270</v>
      </c>
      <c r="J261" s="14"/>
      <c r="K261" s="14"/>
      <c r="L261" s="14">
        <f t="shared" si="19"/>
        <v>0</v>
      </c>
    </row>
    <row r="262" spans="1:12" x14ac:dyDescent="0.25">
      <c r="A262" s="9" t="s">
        <v>278</v>
      </c>
      <c r="B262" s="10">
        <v>44268.556250000001</v>
      </c>
      <c r="C262" s="9" t="str">
        <f t="shared" si="17"/>
        <v>UNI</v>
      </c>
      <c r="D262" s="11">
        <f t="shared" si="18"/>
        <v>44268.556250000001</v>
      </c>
      <c r="E262" s="9">
        <v>17133539</v>
      </c>
      <c r="F262" s="12" t="str">
        <f t="shared" ref="F262:F325" si="20">IF(G262=313,"Fail SO",IF(G262=319,"Deliver Approved",IF(G262=320,"Tax-Cert",IF(G262=343,"Purchase",""))))</f>
        <v>Deliver Approved</v>
      </c>
      <c r="G262" s="9">
        <v>319</v>
      </c>
      <c r="H262" s="1"/>
      <c r="I262" s="13">
        <v>44270</v>
      </c>
      <c r="J262" s="14"/>
      <c r="K262" s="14"/>
      <c r="L262" s="14">
        <f t="shared" si="19"/>
        <v>0</v>
      </c>
    </row>
    <row r="263" spans="1:12" x14ac:dyDescent="0.25">
      <c r="A263" s="9" t="s">
        <v>279</v>
      </c>
      <c r="B263" s="10">
        <v>44268.56527777778</v>
      </c>
      <c r="C263" s="9" t="str">
        <f t="shared" si="17"/>
        <v>UNI</v>
      </c>
      <c r="D263" s="11">
        <f t="shared" si="18"/>
        <v>44268.56527777778</v>
      </c>
      <c r="E263" s="9">
        <v>17134444</v>
      </c>
      <c r="F263" s="12" t="str">
        <f t="shared" si="20"/>
        <v>Fail SO</v>
      </c>
      <c r="G263" s="9">
        <v>313</v>
      </c>
      <c r="H263" s="1" t="s">
        <v>57</v>
      </c>
      <c r="I263" s="13">
        <v>44270</v>
      </c>
      <c r="J263" s="14"/>
      <c r="K263" s="14"/>
      <c r="L263" s="14">
        <f t="shared" si="19"/>
        <v>0</v>
      </c>
    </row>
    <row r="264" spans="1:12" x14ac:dyDescent="0.25">
      <c r="A264" s="9" t="s">
        <v>280</v>
      </c>
      <c r="B264" s="10">
        <v>44270.568055555559</v>
      </c>
      <c r="C264" s="9" t="str">
        <f t="shared" si="17"/>
        <v>UNI</v>
      </c>
      <c r="D264" s="11">
        <f t="shared" si="18"/>
        <v>44270.568055555559</v>
      </c>
      <c r="E264" s="9">
        <v>17136683</v>
      </c>
      <c r="F264" s="12" t="str">
        <f t="shared" si="20"/>
        <v>Tax-Cert</v>
      </c>
      <c r="G264" s="9">
        <v>320</v>
      </c>
      <c r="H264" s="1"/>
      <c r="I264" s="13">
        <v>44270</v>
      </c>
      <c r="J264" s="14"/>
      <c r="K264" s="14"/>
      <c r="L264" s="14">
        <f t="shared" si="19"/>
        <v>0</v>
      </c>
    </row>
    <row r="265" spans="1:12" x14ac:dyDescent="0.25">
      <c r="A265" s="9" t="s">
        <v>281</v>
      </c>
      <c r="B265" s="10">
        <v>44270.568749999999</v>
      </c>
      <c r="C265" s="9" t="str">
        <f t="shared" si="17"/>
        <v>UNI</v>
      </c>
      <c r="D265" s="11">
        <f t="shared" si="18"/>
        <v>44270.568749999999</v>
      </c>
      <c r="E265" s="9">
        <v>17136333</v>
      </c>
      <c r="F265" s="12" t="str">
        <f t="shared" si="20"/>
        <v>Fail SO</v>
      </c>
      <c r="G265" s="9">
        <v>313</v>
      </c>
      <c r="H265" s="1" t="s">
        <v>57</v>
      </c>
      <c r="I265" s="13">
        <v>44270</v>
      </c>
      <c r="J265" s="14"/>
      <c r="K265" s="14"/>
      <c r="L265" s="14">
        <f t="shared" si="19"/>
        <v>0</v>
      </c>
    </row>
    <row r="266" spans="1:12" x14ac:dyDescent="0.25">
      <c r="A266" s="9" t="s">
        <v>282</v>
      </c>
      <c r="B266" s="10">
        <v>44268.571527777778</v>
      </c>
      <c r="C266" s="9" t="str">
        <f t="shared" si="17"/>
        <v>UNI</v>
      </c>
      <c r="D266" s="11">
        <f t="shared" si="18"/>
        <v>44268.571527777778</v>
      </c>
      <c r="E266" s="9">
        <v>17135346</v>
      </c>
      <c r="F266" s="12" t="str">
        <f t="shared" si="20"/>
        <v>Deliver Approved</v>
      </c>
      <c r="G266" s="9">
        <v>319</v>
      </c>
      <c r="H266" s="1"/>
      <c r="I266" s="13">
        <v>44270</v>
      </c>
      <c r="J266" s="14"/>
      <c r="K266" s="14"/>
      <c r="L266" s="14">
        <f t="shared" si="19"/>
        <v>0</v>
      </c>
    </row>
    <row r="267" spans="1:12" x14ac:dyDescent="0.25">
      <c r="A267" s="9" t="s">
        <v>283</v>
      </c>
      <c r="B267" s="10">
        <v>44270.589583333334</v>
      </c>
      <c r="C267" s="9" t="str">
        <f t="shared" si="17"/>
        <v>UNI</v>
      </c>
      <c r="D267" s="11">
        <f t="shared" si="18"/>
        <v>44270.589583333334</v>
      </c>
      <c r="E267" s="9">
        <v>17137866</v>
      </c>
      <c r="F267" s="12" t="str">
        <f t="shared" si="20"/>
        <v>Tax-Cert</v>
      </c>
      <c r="G267" s="9">
        <v>320</v>
      </c>
      <c r="H267" s="1"/>
      <c r="I267" s="13">
        <v>44270</v>
      </c>
      <c r="J267" s="14"/>
      <c r="K267" s="14"/>
      <c r="L267" s="14">
        <f t="shared" si="19"/>
        <v>0</v>
      </c>
    </row>
    <row r="268" spans="1:12" x14ac:dyDescent="0.25">
      <c r="A268" s="9" t="s">
        <v>284</v>
      </c>
      <c r="B268" s="10">
        <v>44270.602777777778</v>
      </c>
      <c r="C268" s="9" t="str">
        <f t="shared" si="17"/>
        <v>UNI</v>
      </c>
      <c r="D268" s="11">
        <f t="shared" si="18"/>
        <v>44270.602777777778</v>
      </c>
      <c r="E268" s="9">
        <v>17136961</v>
      </c>
      <c r="F268" s="12" t="str">
        <f t="shared" si="20"/>
        <v>Deliver Approved</v>
      </c>
      <c r="G268" s="9">
        <v>319</v>
      </c>
      <c r="H268" s="1"/>
      <c r="I268" s="13">
        <v>44270</v>
      </c>
      <c r="J268" s="14"/>
      <c r="K268" s="14"/>
      <c r="L268" s="14">
        <f t="shared" si="19"/>
        <v>0</v>
      </c>
    </row>
    <row r="269" spans="1:12" x14ac:dyDescent="0.25">
      <c r="A269" s="9" t="s">
        <v>285</v>
      </c>
      <c r="B269" s="10">
        <v>44270.611805555556</v>
      </c>
      <c r="C269" s="9" t="str">
        <f t="shared" si="17"/>
        <v>UNI</v>
      </c>
      <c r="D269" s="11">
        <f t="shared" si="18"/>
        <v>44270.611805555556</v>
      </c>
      <c r="E269" s="9">
        <v>17137639</v>
      </c>
      <c r="F269" s="12" t="str">
        <f t="shared" si="20"/>
        <v>Fail SO</v>
      </c>
      <c r="G269" s="9">
        <v>313</v>
      </c>
      <c r="H269" s="1" t="s">
        <v>57</v>
      </c>
      <c r="I269" s="13">
        <v>44270</v>
      </c>
      <c r="J269" s="14"/>
      <c r="K269" s="14"/>
      <c r="L269" s="14">
        <f t="shared" si="19"/>
        <v>0</v>
      </c>
    </row>
    <row r="270" spans="1:12" x14ac:dyDescent="0.25">
      <c r="A270" s="9" t="s">
        <v>286</v>
      </c>
      <c r="B270" s="10">
        <v>44270.643750000003</v>
      </c>
      <c r="C270" s="9" t="str">
        <f t="shared" si="17"/>
        <v>UNI</v>
      </c>
      <c r="D270" s="11">
        <f t="shared" si="18"/>
        <v>44270.643750000003</v>
      </c>
      <c r="E270" s="9">
        <v>17137889</v>
      </c>
      <c r="F270" s="12" t="str">
        <f t="shared" si="20"/>
        <v>Tax-Cert</v>
      </c>
      <c r="G270" s="9">
        <v>320</v>
      </c>
      <c r="H270" s="1"/>
      <c r="I270" s="13">
        <v>44270</v>
      </c>
      <c r="J270" s="14"/>
      <c r="K270" s="14"/>
      <c r="L270" s="14">
        <f t="shared" si="19"/>
        <v>0</v>
      </c>
    </row>
    <row r="271" spans="1:12" x14ac:dyDescent="0.25">
      <c r="A271" s="9" t="s">
        <v>287</v>
      </c>
      <c r="B271" s="10">
        <v>44270.647222222222</v>
      </c>
      <c r="C271" s="9" t="str">
        <f t="shared" si="17"/>
        <v>UNI</v>
      </c>
      <c r="D271" s="11">
        <f t="shared" si="18"/>
        <v>44270.647222222222</v>
      </c>
      <c r="E271" s="9">
        <v>17138028</v>
      </c>
      <c r="F271" s="12" t="str">
        <f t="shared" si="20"/>
        <v>Tax-Cert</v>
      </c>
      <c r="G271" s="9">
        <v>320</v>
      </c>
      <c r="H271" s="1"/>
      <c r="I271" s="13">
        <v>44270</v>
      </c>
      <c r="J271" s="14"/>
      <c r="K271" s="14"/>
      <c r="L271" s="14">
        <f t="shared" si="19"/>
        <v>0</v>
      </c>
    </row>
    <row r="272" spans="1:12" x14ac:dyDescent="0.25">
      <c r="A272" s="9" t="s">
        <v>288</v>
      </c>
      <c r="B272" s="10">
        <v>44270.65347222222</v>
      </c>
      <c r="C272" s="9" t="str">
        <f t="shared" si="17"/>
        <v>UNI</v>
      </c>
      <c r="D272" s="11">
        <f t="shared" si="18"/>
        <v>44270.65347222222</v>
      </c>
      <c r="E272" s="9">
        <v>17137903</v>
      </c>
      <c r="F272" s="12" t="str">
        <f t="shared" si="20"/>
        <v>Fail SO</v>
      </c>
      <c r="G272" s="9">
        <v>313</v>
      </c>
      <c r="H272" s="1" t="s">
        <v>57</v>
      </c>
      <c r="I272" s="13">
        <v>44270</v>
      </c>
      <c r="J272" s="14"/>
      <c r="K272" s="14"/>
      <c r="L272" s="14">
        <f t="shared" si="19"/>
        <v>0</v>
      </c>
    </row>
    <row r="273" spans="1:12" x14ac:dyDescent="0.25">
      <c r="A273" s="9" t="s">
        <v>289</v>
      </c>
      <c r="B273" s="10">
        <v>44270.673611111109</v>
      </c>
      <c r="C273" s="9" t="str">
        <f t="shared" si="17"/>
        <v>UNI</v>
      </c>
      <c r="D273" s="11">
        <f t="shared" si="18"/>
        <v>44270.673611111109</v>
      </c>
      <c r="E273" s="9">
        <v>17137934</v>
      </c>
      <c r="F273" s="12" t="str">
        <f t="shared" si="20"/>
        <v>Deliver Approved</v>
      </c>
      <c r="G273" s="9">
        <v>319</v>
      </c>
      <c r="H273" s="1"/>
      <c r="I273" s="13">
        <v>44270</v>
      </c>
      <c r="J273" s="14"/>
      <c r="K273" s="14"/>
      <c r="L273" s="14">
        <f t="shared" si="19"/>
        <v>0</v>
      </c>
    </row>
    <row r="274" spans="1:12" x14ac:dyDescent="0.25">
      <c r="A274" s="9" t="s">
        <v>290</v>
      </c>
      <c r="B274" s="10">
        <v>44270.686805555553</v>
      </c>
      <c r="C274" s="9" t="str">
        <f t="shared" si="17"/>
        <v>UNI</v>
      </c>
      <c r="D274" s="11">
        <f t="shared" si="18"/>
        <v>44270.686805555553</v>
      </c>
      <c r="E274" s="9">
        <v>17137968</v>
      </c>
      <c r="F274" s="12" t="str">
        <f t="shared" si="20"/>
        <v>Deliver Approved</v>
      </c>
      <c r="G274" s="9">
        <v>319</v>
      </c>
      <c r="H274" s="1"/>
      <c r="I274" s="13">
        <v>44270</v>
      </c>
      <c r="J274" s="14"/>
      <c r="K274" s="14"/>
      <c r="L274" s="14">
        <f t="shared" si="19"/>
        <v>0</v>
      </c>
    </row>
    <row r="275" spans="1:12" x14ac:dyDescent="0.25">
      <c r="A275" s="9" t="s">
        <v>291</v>
      </c>
      <c r="B275" s="10">
        <v>44270.774305555555</v>
      </c>
      <c r="C275" s="9" t="str">
        <f t="shared" si="17"/>
        <v>UNI</v>
      </c>
      <c r="D275" s="11">
        <f t="shared" si="18"/>
        <v>44270.774305555555</v>
      </c>
      <c r="E275" s="9">
        <v>17138055</v>
      </c>
      <c r="F275" s="12" t="str">
        <f t="shared" si="20"/>
        <v>Fail SO</v>
      </c>
      <c r="G275" s="9">
        <v>313</v>
      </c>
      <c r="H275" s="1" t="s">
        <v>132</v>
      </c>
      <c r="I275" s="13">
        <v>44270</v>
      </c>
      <c r="J275" s="14"/>
      <c r="K275" s="14"/>
      <c r="L275" s="14">
        <f t="shared" si="19"/>
        <v>0</v>
      </c>
    </row>
    <row r="276" spans="1:12" x14ac:dyDescent="0.25">
      <c r="A276" s="15" t="s">
        <v>292</v>
      </c>
      <c r="B276" s="16">
        <v>44270.770833333336</v>
      </c>
      <c r="C276" s="9" t="str">
        <f t="shared" si="17"/>
        <v>UNI</v>
      </c>
      <c r="D276" s="11">
        <f t="shared" si="18"/>
        <v>44270.770833333336</v>
      </c>
      <c r="E276" s="9">
        <v>17147033</v>
      </c>
      <c r="F276" s="12" t="str">
        <f t="shared" si="20"/>
        <v>Fail SO</v>
      </c>
      <c r="G276" s="9">
        <v>313</v>
      </c>
      <c r="H276" s="17" t="s">
        <v>132</v>
      </c>
      <c r="I276" s="13">
        <v>44270</v>
      </c>
      <c r="J276" s="14"/>
      <c r="K276" s="14"/>
      <c r="L276" s="14">
        <f t="shared" si="19"/>
        <v>0</v>
      </c>
    </row>
    <row r="277" spans="1:12" x14ac:dyDescent="0.25">
      <c r="A277" s="9" t="s">
        <v>293</v>
      </c>
      <c r="B277" s="10">
        <v>44270.724999999999</v>
      </c>
      <c r="C277" s="9" t="str">
        <f t="shared" si="17"/>
        <v>UNI</v>
      </c>
      <c r="D277" s="11">
        <f t="shared" si="18"/>
        <v>44270.724999999999</v>
      </c>
      <c r="E277" s="9">
        <v>17148000</v>
      </c>
      <c r="F277" s="12" t="str">
        <f t="shared" si="20"/>
        <v>Tax-Cert</v>
      </c>
      <c r="G277" s="9">
        <v>320</v>
      </c>
      <c r="H277" s="1"/>
      <c r="I277" s="18">
        <v>44271</v>
      </c>
      <c r="J277" s="14"/>
      <c r="K277" s="14"/>
      <c r="L277" s="14">
        <f t="shared" si="19"/>
        <v>0</v>
      </c>
    </row>
    <row r="278" spans="1:12" x14ac:dyDescent="0.25">
      <c r="A278" s="9" t="s">
        <v>294</v>
      </c>
      <c r="B278" s="10">
        <v>44270.704861111109</v>
      </c>
      <c r="C278" s="9" t="str">
        <f t="shared" si="17"/>
        <v>UNI</v>
      </c>
      <c r="D278" s="11">
        <f t="shared" si="18"/>
        <v>44270.704861111109</v>
      </c>
      <c r="E278" s="9">
        <v>17148964</v>
      </c>
      <c r="F278" s="12" t="str">
        <f t="shared" si="20"/>
        <v>Tax-Cert</v>
      </c>
      <c r="G278" s="9">
        <v>320</v>
      </c>
      <c r="H278" s="1"/>
      <c r="I278" s="13">
        <v>44271</v>
      </c>
      <c r="J278" s="14"/>
      <c r="K278" s="14"/>
      <c r="L278" s="14">
        <f t="shared" si="19"/>
        <v>0</v>
      </c>
    </row>
    <row r="279" spans="1:12" x14ac:dyDescent="0.25">
      <c r="A279" s="9" t="s">
        <v>295</v>
      </c>
      <c r="B279" s="10">
        <v>44271.435416666667</v>
      </c>
      <c r="C279" s="9" t="str">
        <f t="shared" si="17"/>
        <v>DUP</v>
      </c>
      <c r="D279" s="11">
        <f t="shared" si="18"/>
        <v>44271.435416666667</v>
      </c>
      <c r="E279" s="9">
        <v>17147875</v>
      </c>
      <c r="F279" s="12" t="str">
        <f t="shared" si="20"/>
        <v>Tax-Cert</v>
      </c>
      <c r="G279" s="9">
        <v>320</v>
      </c>
      <c r="H279" s="1"/>
      <c r="I279" s="13">
        <v>44271</v>
      </c>
      <c r="J279" s="14"/>
      <c r="K279" s="14"/>
      <c r="L279" s="14">
        <f t="shared" si="19"/>
        <v>0</v>
      </c>
    </row>
    <row r="280" spans="1:12" x14ac:dyDescent="0.25">
      <c r="A280" s="9" t="s">
        <v>296</v>
      </c>
      <c r="B280" s="10">
        <v>44271.439583333333</v>
      </c>
      <c r="C280" s="9" t="str">
        <f t="shared" si="17"/>
        <v>UNI</v>
      </c>
      <c r="D280" s="11">
        <f t="shared" si="18"/>
        <v>44271.439583333333</v>
      </c>
      <c r="E280" s="9">
        <v>17148803</v>
      </c>
      <c r="F280" s="12" t="str">
        <f t="shared" si="20"/>
        <v>Deliver Approved</v>
      </c>
      <c r="G280" s="9">
        <v>319</v>
      </c>
      <c r="H280" s="1"/>
      <c r="I280" s="13">
        <v>44271</v>
      </c>
      <c r="J280" s="14"/>
      <c r="K280" s="14"/>
      <c r="L280" s="14">
        <f t="shared" si="19"/>
        <v>0</v>
      </c>
    </row>
    <row r="281" spans="1:12" x14ac:dyDescent="0.25">
      <c r="A281" s="9" t="s">
        <v>297</v>
      </c>
      <c r="B281" s="10">
        <v>44270.772222222222</v>
      </c>
      <c r="C281" s="9" t="str">
        <f t="shared" si="17"/>
        <v>UNI</v>
      </c>
      <c r="D281" s="11">
        <f t="shared" si="18"/>
        <v>44270.772222222222</v>
      </c>
      <c r="E281" s="9">
        <v>17148030</v>
      </c>
      <c r="F281" s="12" t="str">
        <f t="shared" si="20"/>
        <v>Deliver Approved</v>
      </c>
      <c r="G281" s="9">
        <v>319</v>
      </c>
      <c r="H281" s="1"/>
      <c r="I281" s="13">
        <v>44271</v>
      </c>
      <c r="J281" s="14"/>
      <c r="K281" s="14"/>
      <c r="L281" s="14">
        <f t="shared" si="19"/>
        <v>0</v>
      </c>
    </row>
    <row r="282" spans="1:12" x14ac:dyDescent="0.25">
      <c r="A282" s="9" t="s">
        <v>298</v>
      </c>
      <c r="B282" s="10">
        <v>44270.823611111111</v>
      </c>
      <c r="C282" s="9" t="str">
        <f t="shared" si="17"/>
        <v>UNI</v>
      </c>
      <c r="D282" s="11">
        <f t="shared" si="18"/>
        <v>44270.823611111111</v>
      </c>
      <c r="E282" s="9">
        <v>17148412</v>
      </c>
      <c r="F282" s="12" t="str">
        <f t="shared" si="20"/>
        <v>Fail SO</v>
      </c>
      <c r="G282" s="9">
        <v>313</v>
      </c>
      <c r="H282" s="1" t="s">
        <v>132</v>
      </c>
      <c r="I282" s="13">
        <v>44271</v>
      </c>
      <c r="J282" s="14"/>
      <c r="K282" s="14"/>
      <c r="L282" s="14">
        <f t="shared" si="19"/>
        <v>0</v>
      </c>
    </row>
    <row r="283" spans="1:12" x14ac:dyDescent="0.25">
      <c r="A283" s="9" t="s">
        <v>295</v>
      </c>
      <c r="B283" s="10">
        <v>44271.438194444447</v>
      </c>
      <c r="C283" s="9" t="str">
        <f t="shared" si="17"/>
        <v>DUP</v>
      </c>
      <c r="D283" s="11">
        <f t="shared" si="18"/>
        <v>44271.438194444447</v>
      </c>
      <c r="E283" s="9">
        <v>17147611</v>
      </c>
      <c r="F283" s="12" t="str">
        <f t="shared" si="20"/>
        <v>Fail SO</v>
      </c>
      <c r="G283" s="9">
        <v>313</v>
      </c>
      <c r="H283" s="1" t="s">
        <v>132</v>
      </c>
      <c r="I283" s="13">
        <v>44271</v>
      </c>
      <c r="J283" s="14"/>
      <c r="K283" s="14"/>
      <c r="L283" s="14">
        <f t="shared" si="19"/>
        <v>0</v>
      </c>
    </row>
    <row r="284" spans="1:12" x14ac:dyDescent="0.25">
      <c r="A284" s="9" t="s">
        <v>299</v>
      </c>
      <c r="B284" s="10">
        <v>44271.463194444441</v>
      </c>
      <c r="C284" s="9" t="str">
        <f t="shared" si="17"/>
        <v>UNI</v>
      </c>
      <c r="D284" s="11">
        <f t="shared" si="18"/>
        <v>44271.463194444441</v>
      </c>
      <c r="E284" s="9">
        <v>17149034</v>
      </c>
      <c r="F284" s="12" t="str">
        <f t="shared" si="20"/>
        <v>Deliver Approved</v>
      </c>
      <c r="G284" s="9">
        <v>319</v>
      </c>
      <c r="H284" s="1"/>
      <c r="I284" s="13">
        <v>44271</v>
      </c>
      <c r="J284" s="14"/>
      <c r="K284" s="14"/>
      <c r="L284" s="14">
        <f t="shared" si="19"/>
        <v>0</v>
      </c>
    </row>
    <row r="285" spans="1:12" x14ac:dyDescent="0.25">
      <c r="A285" s="9" t="s">
        <v>300</v>
      </c>
      <c r="B285" s="10">
        <v>44271.474305555559</v>
      </c>
      <c r="C285" s="9" t="str">
        <f t="shared" si="17"/>
        <v>DUP</v>
      </c>
      <c r="D285" s="11">
        <f t="shared" si="18"/>
        <v>44271.474305555559</v>
      </c>
      <c r="E285" s="9">
        <v>17149709</v>
      </c>
      <c r="F285" s="12" t="str">
        <f t="shared" si="20"/>
        <v>Deliver Approved</v>
      </c>
      <c r="G285" s="9">
        <v>319</v>
      </c>
      <c r="H285" s="1"/>
      <c r="I285" s="13">
        <v>44271</v>
      </c>
      <c r="J285" s="14"/>
      <c r="K285" s="14"/>
      <c r="L285" s="14">
        <f t="shared" si="19"/>
        <v>0</v>
      </c>
    </row>
    <row r="286" spans="1:12" x14ac:dyDescent="0.25">
      <c r="A286" s="9" t="s">
        <v>300</v>
      </c>
      <c r="B286" s="10">
        <v>44271.474999999999</v>
      </c>
      <c r="C286" s="9" t="str">
        <f t="shared" si="17"/>
        <v>DUP</v>
      </c>
      <c r="D286" s="11">
        <f t="shared" si="18"/>
        <v>44271.474999999999</v>
      </c>
      <c r="E286" s="9">
        <v>17150038</v>
      </c>
      <c r="F286" s="12" t="str">
        <f t="shared" si="20"/>
        <v>Tax-Cert</v>
      </c>
      <c r="G286" s="9">
        <v>320</v>
      </c>
      <c r="H286" s="1"/>
      <c r="I286" s="13">
        <v>44271</v>
      </c>
      <c r="J286" s="14"/>
      <c r="K286" s="14"/>
      <c r="L286" s="14">
        <f t="shared" si="19"/>
        <v>0</v>
      </c>
    </row>
    <row r="287" spans="1:12" x14ac:dyDescent="0.25">
      <c r="A287" s="9" t="s">
        <v>301</v>
      </c>
      <c r="B287" s="10">
        <v>44271.493055555555</v>
      </c>
      <c r="C287" s="9" t="str">
        <f t="shared" si="17"/>
        <v>DUP</v>
      </c>
      <c r="D287" s="11">
        <f t="shared" si="18"/>
        <v>44271.493055555555</v>
      </c>
      <c r="E287" s="9">
        <v>17149405</v>
      </c>
      <c r="F287" s="12" t="str">
        <f t="shared" si="20"/>
        <v>Fail SO</v>
      </c>
      <c r="G287" s="9">
        <v>313</v>
      </c>
      <c r="H287" s="1" t="s">
        <v>132</v>
      </c>
      <c r="I287" s="13">
        <v>44271</v>
      </c>
      <c r="J287" s="14"/>
      <c r="K287" s="14"/>
      <c r="L287" s="14">
        <f t="shared" si="19"/>
        <v>0</v>
      </c>
    </row>
    <row r="288" spans="1:12" x14ac:dyDescent="0.25">
      <c r="A288" s="9" t="s">
        <v>301</v>
      </c>
      <c r="B288" s="10">
        <v>44271.445138888892</v>
      </c>
      <c r="C288" s="9" t="str">
        <f t="shared" si="17"/>
        <v>DUP</v>
      </c>
      <c r="D288" s="11">
        <f t="shared" si="18"/>
        <v>44271.445138888892</v>
      </c>
      <c r="E288" s="9">
        <v>17149356</v>
      </c>
      <c r="F288" s="12" t="str">
        <f t="shared" si="20"/>
        <v>Tax-Cert</v>
      </c>
      <c r="G288" s="9">
        <v>320</v>
      </c>
      <c r="H288" s="1"/>
      <c r="I288" s="13">
        <v>44271</v>
      </c>
      <c r="J288" s="14"/>
      <c r="K288" s="14"/>
      <c r="L288" s="14">
        <f t="shared" si="19"/>
        <v>0</v>
      </c>
    </row>
    <row r="289" spans="1:12" x14ac:dyDescent="0.25">
      <c r="A289" s="9" t="s">
        <v>302</v>
      </c>
      <c r="B289" s="10">
        <v>44271.484722222223</v>
      </c>
      <c r="C289" s="9" t="str">
        <f t="shared" si="17"/>
        <v>UNI</v>
      </c>
      <c r="D289" s="11">
        <f t="shared" si="18"/>
        <v>44271.484722222223</v>
      </c>
      <c r="E289" s="9">
        <v>17150170</v>
      </c>
      <c r="F289" s="12" t="str">
        <f t="shared" si="20"/>
        <v>Fail SO</v>
      </c>
      <c r="G289" s="9">
        <v>313</v>
      </c>
      <c r="H289" s="1" t="s">
        <v>132</v>
      </c>
      <c r="I289" s="13">
        <v>44271</v>
      </c>
      <c r="J289" s="14"/>
      <c r="K289" s="14"/>
      <c r="L289" s="14">
        <f t="shared" si="19"/>
        <v>0</v>
      </c>
    </row>
    <row r="290" spans="1:12" x14ac:dyDescent="0.25">
      <c r="A290" s="9" t="s">
        <v>303</v>
      </c>
      <c r="B290" s="10">
        <v>44271.48333333333</v>
      </c>
      <c r="C290" s="9" t="str">
        <f t="shared" si="17"/>
        <v>UNI</v>
      </c>
      <c r="D290" s="11">
        <f t="shared" si="18"/>
        <v>44271.48333333333</v>
      </c>
      <c r="E290" s="9">
        <v>17150339</v>
      </c>
      <c r="F290" s="12" t="str">
        <f t="shared" si="20"/>
        <v>Fail SO</v>
      </c>
      <c r="G290" s="9">
        <v>313</v>
      </c>
      <c r="H290" s="1" t="s">
        <v>132</v>
      </c>
      <c r="I290" s="13">
        <v>44271</v>
      </c>
      <c r="J290" s="14"/>
      <c r="K290" s="14"/>
      <c r="L290" s="14">
        <f t="shared" si="19"/>
        <v>0</v>
      </c>
    </row>
    <row r="291" spans="1:12" x14ac:dyDescent="0.25">
      <c r="A291" s="9" t="s">
        <v>304</v>
      </c>
      <c r="B291" s="10">
        <v>44271.499305555553</v>
      </c>
      <c r="C291" s="9" t="str">
        <f t="shared" si="17"/>
        <v>UNI</v>
      </c>
      <c r="D291" s="11">
        <f t="shared" si="18"/>
        <v>44271.499305555553</v>
      </c>
      <c r="E291" s="9">
        <v>17150637</v>
      </c>
      <c r="F291" s="12" t="str">
        <f t="shared" si="20"/>
        <v>Deliver Approved</v>
      </c>
      <c r="G291" s="9">
        <v>319</v>
      </c>
      <c r="H291" s="1"/>
      <c r="I291" s="13">
        <v>44271</v>
      </c>
      <c r="J291" s="14"/>
      <c r="K291" s="14"/>
      <c r="L291" s="14">
        <f t="shared" si="19"/>
        <v>0</v>
      </c>
    </row>
    <row r="292" spans="1:12" x14ac:dyDescent="0.25">
      <c r="A292" s="9" t="s">
        <v>305</v>
      </c>
      <c r="B292" s="10">
        <v>44271.50277777778</v>
      </c>
      <c r="C292" s="9" t="str">
        <f t="shared" si="17"/>
        <v>UNI</v>
      </c>
      <c r="D292" s="11">
        <f t="shared" si="18"/>
        <v>44271.50277777778</v>
      </c>
      <c r="E292" s="9">
        <v>17150975</v>
      </c>
      <c r="F292" s="12" t="str">
        <f t="shared" si="20"/>
        <v>Deliver Approved</v>
      </c>
      <c r="G292" s="9">
        <v>319</v>
      </c>
      <c r="H292" s="1"/>
      <c r="I292" s="13">
        <v>44271</v>
      </c>
      <c r="J292" s="14"/>
      <c r="K292" s="14"/>
      <c r="L292" s="14">
        <f t="shared" si="19"/>
        <v>0</v>
      </c>
    </row>
    <row r="293" spans="1:12" x14ac:dyDescent="0.25">
      <c r="A293" s="9" t="s">
        <v>306</v>
      </c>
      <c r="B293" s="10">
        <v>44271.527777777781</v>
      </c>
      <c r="C293" s="9" t="str">
        <f t="shared" si="17"/>
        <v>UNI</v>
      </c>
      <c r="D293" s="11">
        <f t="shared" si="18"/>
        <v>44271.527777777781</v>
      </c>
      <c r="E293" s="9">
        <v>17152069</v>
      </c>
      <c r="F293" s="12" t="str">
        <f t="shared" si="20"/>
        <v>Tax-Cert</v>
      </c>
      <c r="G293" s="9">
        <v>320</v>
      </c>
      <c r="H293" s="1"/>
      <c r="I293" s="13">
        <v>44271</v>
      </c>
      <c r="J293" s="14"/>
      <c r="K293" s="14"/>
      <c r="L293" s="14">
        <f t="shared" si="19"/>
        <v>0</v>
      </c>
    </row>
    <row r="294" spans="1:12" x14ac:dyDescent="0.25">
      <c r="A294" s="9" t="s">
        <v>307</v>
      </c>
      <c r="B294" s="10">
        <v>44271.52847222222</v>
      </c>
      <c r="C294" s="9" t="str">
        <f t="shared" si="17"/>
        <v>UNI</v>
      </c>
      <c r="D294" s="11">
        <f t="shared" si="18"/>
        <v>44271.52847222222</v>
      </c>
      <c r="E294" s="9">
        <v>17151464</v>
      </c>
      <c r="F294" s="12" t="str">
        <f t="shared" si="20"/>
        <v>Fail SO</v>
      </c>
      <c r="G294" s="9">
        <v>313</v>
      </c>
      <c r="H294" s="1" t="s">
        <v>57</v>
      </c>
      <c r="I294" s="13">
        <v>44271</v>
      </c>
      <c r="J294" s="14"/>
      <c r="K294" s="14"/>
      <c r="L294" s="14">
        <f t="shared" si="19"/>
        <v>0</v>
      </c>
    </row>
    <row r="295" spans="1:12" x14ac:dyDescent="0.25">
      <c r="A295" s="9" t="s">
        <v>308</v>
      </c>
      <c r="B295" s="10">
        <v>44271.526388888888</v>
      </c>
      <c r="C295" s="9" t="str">
        <f t="shared" si="17"/>
        <v>UNI</v>
      </c>
      <c r="D295" s="11">
        <f t="shared" si="18"/>
        <v>44271.526388888888</v>
      </c>
      <c r="E295" s="9">
        <v>17151804</v>
      </c>
      <c r="F295" s="12" t="str">
        <f t="shared" si="20"/>
        <v>Fail SO</v>
      </c>
      <c r="G295" s="9">
        <v>313</v>
      </c>
      <c r="H295" s="1" t="s">
        <v>57</v>
      </c>
      <c r="I295" s="13">
        <v>44271</v>
      </c>
      <c r="J295" s="14"/>
      <c r="K295" s="14"/>
      <c r="L295" s="14">
        <f t="shared" si="19"/>
        <v>0</v>
      </c>
    </row>
    <row r="296" spans="1:12" x14ac:dyDescent="0.25">
      <c r="A296" s="9" t="s">
        <v>309</v>
      </c>
      <c r="B296" s="10">
        <v>44271.534722222219</v>
      </c>
      <c r="C296" s="9" t="str">
        <f t="shared" si="17"/>
        <v>UNI</v>
      </c>
      <c r="D296" s="11">
        <f t="shared" si="18"/>
        <v>44271.534722222219</v>
      </c>
      <c r="E296" s="9">
        <v>17153093</v>
      </c>
      <c r="F296" s="12" t="str">
        <f t="shared" si="20"/>
        <v>Fail SO</v>
      </c>
      <c r="G296" s="9">
        <v>313</v>
      </c>
      <c r="H296" s="1" t="s">
        <v>57</v>
      </c>
      <c r="I296" s="13">
        <v>44271</v>
      </c>
      <c r="J296" s="14"/>
      <c r="K296" s="14"/>
      <c r="L296" s="14">
        <f t="shared" si="19"/>
        <v>0</v>
      </c>
    </row>
    <row r="297" spans="1:12" x14ac:dyDescent="0.25">
      <c r="A297" s="9" t="s">
        <v>310</v>
      </c>
      <c r="B297" s="10">
        <v>44271.520833333336</v>
      </c>
      <c r="C297" s="9" t="str">
        <f t="shared" si="17"/>
        <v>UNI</v>
      </c>
      <c r="D297" s="11">
        <f t="shared" si="18"/>
        <v>44271.520833333336</v>
      </c>
      <c r="E297" s="9">
        <v>17153802</v>
      </c>
      <c r="F297" s="12" t="str">
        <f t="shared" si="20"/>
        <v>Fail SO</v>
      </c>
      <c r="G297" s="9">
        <v>313</v>
      </c>
      <c r="H297" s="1" t="s">
        <v>57</v>
      </c>
      <c r="I297" s="13">
        <v>44271</v>
      </c>
      <c r="J297" s="14"/>
      <c r="K297" s="14"/>
      <c r="L297" s="14">
        <f t="shared" si="19"/>
        <v>0</v>
      </c>
    </row>
    <row r="298" spans="1:12" x14ac:dyDescent="0.25">
      <c r="A298" s="9" t="s">
        <v>311</v>
      </c>
      <c r="B298" s="10">
        <v>44271.468055555553</v>
      </c>
      <c r="C298" s="9" t="str">
        <f t="shared" si="17"/>
        <v>UNI</v>
      </c>
      <c r="D298" s="11">
        <f t="shared" si="18"/>
        <v>44271.468055555553</v>
      </c>
      <c r="E298" s="9">
        <v>17152188</v>
      </c>
      <c r="F298" s="12" t="str">
        <f t="shared" si="20"/>
        <v>Tax-Cert</v>
      </c>
      <c r="G298" s="9">
        <v>320</v>
      </c>
      <c r="H298" s="1"/>
      <c r="I298" s="13">
        <v>44271</v>
      </c>
      <c r="J298" s="14"/>
      <c r="K298" s="14"/>
      <c r="L298" s="14">
        <f t="shared" si="19"/>
        <v>0</v>
      </c>
    </row>
    <row r="299" spans="1:12" x14ac:dyDescent="0.25">
      <c r="A299" s="9" t="s">
        <v>312</v>
      </c>
      <c r="B299" s="10">
        <v>44271.533333333333</v>
      </c>
      <c r="C299" s="9" t="str">
        <f t="shared" si="17"/>
        <v>UNI</v>
      </c>
      <c r="D299" s="11">
        <f t="shared" si="18"/>
        <v>44271.533333333333</v>
      </c>
      <c r="E299" s="9">
        <v>17152253</v>
      </c>
      <c r="F299" s="12" t="str">
        <f t="shared" si="20"/>
        <v>Tax-Cert</v>
      </c>
      <c r="G299" s="9">
        <v>320</v>
      </c>
      <c r="H299" s="1"/>
      <c r="I299" s="13">
        <v>44271</v>
      </c>
      <c r="J299" s="14"/>
      <c r="K299" s="14"/>
      <c r="L299" s="14">
        <f t="shared" si="19"/>
        <v>0</v>
      </c>
    </row>
    <row r="300" spans="1:12" x14ac:dyDescent="0.25">
      <c r="A300" s="9" t="s">
        <v>313</v>
      </c>
      <c r="B300" s="10">
        <v>44271.554166666669</v>
      </c>
      <c r="C300" s="9" t="str">
        <f t="shared" si="17"/>
        <v>UNI</v>
      </c>
      <c r="D300" s="11">
        <f t="shared" si="18"/>
        <v>44271.554166666669</v>
      </c>
      <c r="E300" s="9">
        <v>17153951</v>
      </c>
      <c r="F300" s="12" t="str">
        <f t="shared" si="20"/>
        <v>Tax-Cert</v>
      </c>
      <c r="G300" s="9">
        <v>320</v>
      </c>
      <c r="H300" s="1"/>
      <c r="I300" s="13">
        <v>44271</v>
      </c>
      <c r="J300" s="14"/>
      <c r="K300" s="14"/>
      <c r="L300" s="14">
        <f t="shared" si="19"/>
        <v>0</v>
      </c>
    </row>
    <row r="301" spans="1:12" x14ac:dyDescent="0.25">
      <c r="A301" s="9" t="s">
        <v>314</v>
      </c>
      <c r="B301" s="10">
        <v>44271.550694444442</v>
      </c>
      <c r="C301" s="9" t="str">
        <f t="shared" si="17"/>
        <v>UNI</v>
      </c>
      <c r="D301" s="11">
        <f t="shared" si="18"/>
        <v>44271.550694444442</v>
      </c>
      <c r="E301" s="9">
        <v>17152291</v>
      </c>
      <c r="F301" s="12" t="str">
        <f t="shared" si="20"/>
        <v>Deliver Approved</v>
      </c>
      <c r="G301" s="9">
        <v>319</v>
      </c>
      <c r="H301" s="1"/>
      <c r="I301" s="13">
        <v>44271</v>
      </c>
      <c r="J301" s="14"/>
      <c r="K301" s="14"/>
      <c r="L301" s="14">
        <f t="shared" si="19"/>
        <v>0</v>
      </c>
    </row>
    <row r="302" spans="1:12" x14ac:dyDescent="0.25">
      <c r="A302" s="9" t="s">
        <v>315</v>
      </c>
      <c r="B302" s="10">
        <v>44271.565972222219</v>
      </c>
      <c r="C302" s="9" t="str">
        <f t="shared" si="17"/>
        <v>UNI</v>
      </c>
      <c r="D302" s="11">
        <f t="shared" si="18"/>
        <v>44271.565972222219</v>
      </c>
      <c r="E302" s="9">
        <v>17152760</v>
      </c>
      <c r="F302" s="12" t="str">
        <f t="shared" si="20"/>
        <v>Deliver Approved</v>
      </c>
      <c r="G302" s="9">
        <v>319</v>
      </c>
      <c r="H302" s="1"/>
      <c r="I302" s="13">
        <v>44271</v>
      </c>
      <c r="J302" s="14"/>
      <c r="K302" s="14"/>
      <c r="L302" s="14">
        <f t="shared" si="19"/>
        <v>0</v>
      </c>
    </row>
    <row r="303" spans="1:12" x14ac:dyDescent="0.25">
      <c r="A303" s="9" t="s">
        <v>316</v>
      </c>
      <c r="B303" s="10">
        <v>44271.564583333333</v>
      </c>
      <c r="C303" s="9" t="str">
        <f t="shared" si="17"/>
        <v>UNI</v>
      </c>
      <c r="D303" s="11">
        <f t="shared" si="18"/>
        <v>44271.564583333333</v>
      </c>
      <c r="E303" s="9">
        <v>17153354</v>
      </c>
      <c r="F303" s="12" t="str">
        <f t="shared" si="20"/>
        <v>Deliver Approved</v>
      </c>
      <c r="G303" s="9">
        <v>319</v>
      </c>
      <c r="H303" s="1"/>
      <c r="I303" s="13">
        <v>44271</v>
      </c>
      <c r="J303" s="14"/>
      <c r="K303" s="14"/>
      <c r="L303" s="14">
        <f t="shared" si="19"/>
        <v>0</v>
      </c>
    </row>
    <row r="304" spans="1:12" x14ac:dyDescent="0.25">
      <c r="A304" s="9" t="s">
        <v>317</v>
      </c>
      <c r="B304" s="10">
        <v>44271.570833333331</v>
      </c>
      <c r="C304" s="9" t="str">
        <f t="shared" si="17"/>
        <v>UNI</v>
      </c>
      <c r="D304" s="11">
        <f t="shared" si="18"/>
        <v>44271.570833333331</v>
      </c>
      <c r="E304" s="9">
        <v>17154200</v>
      </c>
      <c r="F304" s="12" t="str">
        <f t="shared" si="20"/>
        <v>Deliver Approved</v>
      </c>
      <c r="G304" s="9">
        <v>319</v>
      </c>
      <c r="H304" s="1"/>
      <c r="I304" s="13">
        <v>44271</v>
      </c>
      <c r="J304" s="14"/>
      <c r="K304" s="14"/>
      <c r="L304" s="14">
        <f t="shared" si="19"/>
        <v>0</v>
      </c>
    </row>
    <row r="305" spans="1:12" x14ac:dyDescent="0.25">
      <c r="A305" s="9" t="s">
        <v>318</v>
      </c>
      <c r="B305" s="10">
        <v>44271.574999999997</v>
      </c>
      <c r="C305" s="9" t="str">
        <f t="shared" si="17"/>
        <v>UNI</v>
      </c>
      <c r="D305" s="11">
        <f t="shared" si="18"/>
        <v>44271.574999999997</v>
      </c>
      <c r="E305" s="9">
        <v>17154064</v>
      </c>
      <c r="F305" s="12" t="str">
        <f t="shared" si="20"/>
        <v>Tax-Cert</v>
      </c>
      <c r="G305" s="9">
        <v>320</v>
      </c>
      <c r="H305" s="1"/>
      <c r="I305" s="13">
        <v>44271</v>
      </c>
      <c r="J305" s="14"/>
      <c r="K305" s="14"/>
      <c r="L305" s="14">
        <f t="shared" si="19"/>
        <v>0</v>
      </c>
    </row>
    <row r="306" spans="1:12" x14ac:dyDescent="0.25">
      <c r="A306" s="9" t="s">
        <v>319</v>
      </c>
      <c r="B306" s="10">
        <v>44271.709027777775</v>
      </c>
      <c r="C306" s="9" t="str">
        <f t="shared" si="17"/>
        <v>UNI</v>
      </c>
      <c r="D306" s="11">
        <f t="shared" si="18"/>
        <v>44271.709027777775</v>
      </c>
      <c r="E306" s="9">
        <v>17154480</v>
      </c>
      <c r="F306" s="12" t="str">
        <f t="shared" si="20"/>
        <v>Fail SO</v>
      </c>
      <c r="G306" s="9">
        <v>313</v>
      </c>
      <c r="H306" s="1" t="s">
        <v>57</v>
      </c>
      <c r="I306" s="13">
        <v>44271</v>
      </c>
      <c r="J306" s="14"/>
      <c r="K306" s="14"/>
      <c r="L306" s="14">
        <f t="shared" si="19"/>
        <v>0</v>
      </c>
    </row>
    <row r="307" spans="1:12" x14ac:dyDescent="0.25">
      <c r="A307" s="9" t="s">
        <v>320</v>
      </c>
      <c r="B307" s="10">
        <v>44271.584722222222</v>
      </c>
      <c r="C307" s="9" t="str">
        <f t="shared" si="17"/>
        <v>UNI</v>
      </c>
      <c r="D307" s="11">
        <f t="shared" si="18"/>
        <v>44271.584722222222</v>
      </c>
      <c r="E307" s="9">
        <v>17154618</v>
      </c>
      <c r="F307" s="12" t="str">
        <f t="shared" si="20"/>
        <v>Fail SO</v>
      </c>
      <c r="G307" s="9">
        <v>313</v>
      </c>
      <c r="H307" s="1" t="s">
        <v>57</v>
      </c>
      <c r="I307" s="13">
        <v>44271</v>
      </c>
      <c r="J307" s="14"/>
      <c r="K307" s="14"/>
      <c r="L307" s="14">
        <f t="shared" si="19"/>
        <v>0</v>
      </c>
    </row>
    <row r="308" spans="1:12" x14ac:dyDescent="0.25">
      <c r="A308" s="9" t="s">
        <v>321</v>
      </c>
      <c r="B308" s="10">
        <v>44271.748611111114</v>
      </c>
      <c r="C308" s="9" t="str">
        <f t="shared" si="17"/>
        <v>UNI</v>
      </c>
      <c r="D308" s="11">
        <f t="shared" si="18"/>
        <v>44271.748611111114</v>
      </c>
      <c r="E308" s="9">
        <v>17154717</v>
      </c>
      <c r="F308" s="12" t="str">
        <f t="shared" si="20"/>
        <v>Deliver Approved</v>
      </c>
      <c r="G308" s="9">
        <v>319</v>
      </c>
      <c r="H308" s="1"/>
      <c r="I308" s="13">
        <v>44271</v>
      </c>
      <c r="J308" s="14"/>
      <c r="K308" s="14"/>
      <c r="L308" s="14">
        <f t="shared" si="19"/>
        <v>0</v>
      </c>
    </row>
    <row r="309" spans="1:12" x14ac:dyDescent="0.25">
      <c r="A309" s="15" t="s">
        <v>322</v>
      </c>
      <c r="B309" s="16">
        <v>44271.707638888889</v>
      </c>
      <c r="C309" s="9" t="str">
        <f t="shared" si="17"/>
        <v>UNI</v>
      </c>
      <c r="D309" s="11">
        <f t="shared" si="18"/>
        <v>44271.707638888889</v>
      </c>
      <c r="E309" s="9">
        <v>17164723</v>
      </c>
      <c r="F309" s="12" t="str">
        <f t="shared" si="20"/>
        <v>Fail SO</v>
      </c>
      <c r="G309" s="9">
        <v>313</v>
      </c>
      <c r="H309" s="17" t="s">
        <v>57</v>
      </c>
      <c r="I309" s="13">
        <v>44271</v>
      </c>
      <c r="J309" s="14"/>
      <c r="K309" s="14"/>
      <c r="L309" s="14">
        <f t="shared" si="19"/>
        <v>0</v>
      </c>
    </row>
    <row r="310" spans="1:12" x14ac:dyDescent="0.25">
      <c r="A310" s="9" t="s">
        <v>323</v>
      </c>
      <c r="B310" s="10">
        <v>44271.602083333331</v>
      </c>
      <c r="C310" s="9" t="str">
        <f t="shared" si="17"/>
        <v>UNI</v>
      </c>
      <c r="D310" s="11">
        <f t="shared" si="18"/>
        <v>44271.602083333331</v>
      </c>
      <c r="E310" s="9">
        <v>17165271</v>
      </c>
      <c r="F310" s="12" t="str">
        <f t="shared" si="20"/>
        <v>Fail SO</v>
      </c>
      <c r="G310" s="9">
        <v>313</v>
      </c>
      <c r="H310" s="1" t="s">
        <v>57</v>
      </c>
      <c r="I310" s="1"/>
      <c r="J310" s="14"/>
      <c r="K310" s="14"/>
      <c r="L310" s="14">
        <f t="shared" si="19"/>
        <v>0</v>
      </c>
    </row>
    <row r="311" spans="1:12" x14ac:dyDescent="0.25">
      <c r="A311" s="9" t="s">
        <v>324</v>
      </c>
      <c r="B311" s="10">
        <v>44271.606944444444</v>
      </c>
      <c r="C311" s="9" t="str">
        <f t="shared" si="17"/>
        <v>UNI</v>
      </c>
      <c r="D311" s="11">
        <f t="shared" si="18"/>
        <v>44271.606944444444</v>
      </c>
      <c r="E311" s="9">
        <v>17166723</v>
      </c>
      <c r="F311" s="12" t="str">
        <f t="shared" si="20"/>
        <v>Fail SO</v>
      </c>
      <c r="G311" s="9">
        <v>313</v>
      </c>
      <c r="H311" s="1" t="s">
        <v>57</v>
      </c>
      <c r="I311" s="1"/>
      <c r="J311" s="14"/>
      <c r="K311" s="14"/>
      <c r="L311" s="14">
        <f t="shared" si="19"/>
        <v>0</v>
      </c>
    </row>
    <row r="312" spans="1:12" x14ac:dyDescent="0.25">
      <c r="A312" s="9" t="s">
        <v>325</v>
      </c>
      <c r="B312" s="10">
        <v>44271.605555555558</v>
      </c>
      <c r="C312" s="9" t="str">
        <f t="shared" si="17"/>
        <v>UNI</v>
      </c>
      <c r="D312" s="11">
        <f t="shared" si="18"/>
        <v>44271.605555555558</v>
      </c>
      <c r="E312" s="9">
        <v>17169853</v>
      </c>
      <c r="F312" s="12" t="str">
        <f t="shared" si="20"/>
        <v>Fail SO</v>
      </c>
      <c r="G312" s="9">
        <v>313</v>
      </c>
      <c r="H312" s="1" t="s">
        <v>57</v>
      </c>
      <c r="I312" s="1"/>
      <c r="J312" s="14"/>
      <c r="K312" s="14"/>
      <c r="L312" s="14">
        <f t="shared" si="19"/>
        <v>0</v>
      </c>
    </row>
    <row r="313" spans="1:12" x14ac:dyDescent="0.25">
      <c r="A313" s="9" t="s">
        <v>326</v>
      </c>
      <c r="B313" s="10">
        <v>44271.600694444445</v>
      </c>
      <c r="C313" s="9" t="str">
        <f t="shared" si="17"/>
        <v>UNI</v>
      </c>
      <c r="D313" s="11">
        <f t="shared" si="18"/>
        <v>44271.600694444445</v>
      </c>
      <c r="E313" s="9">
        <v>17171011</v>
      </c>
      <c r="F313" s="12" t="str">
        <f t="shared" si="20"/>
        <v>Fail SO</v>
      </c>
      <c r="G313" s="9">
        <v>313</v>
      </c>
      <c r="H313" s="1" t="s">
        <v>57</v>
      </c>
      <c r="I313" s="1"/>
      <c r="J313" s="14"/>
      <c r="K313" s="14"/>
      <c r="L313" s="14">
        <f t="shared" si="19"/>
        <v>0</v>
      </c>
    </row>
    <row r="314" spans="1:12" x14ac:dyDescent="0.25">
      <c r="A314" s="9" t="s">
        <v>327</v>
      </c>
      <c r="B314" s="10">
        <v>44271.604861111111</v>
      </c>
      <c r="C314" s="9" t="str">
        <f t="shared" si="17"/>
        <v>UNI</v>
      </c>
      <c r="D314" s="11">
        <f t="shared" si="18"/>
        <v>44271.604861111111</v>
      </c>
      <c r="E314" s="9">
        <v>17172116</v>
      </c>
      <c r="F314" s="12" t="str">
        <f t="shared" si="20"/>
        <v>Fail SO</v>
      </c>
      <c r="G314" s="9">
        <v>313</v>
      </c>
      <c r="H314" s="1" t="s">
        <v>57</v>
      </c>
      <c r="I314" s="1"/>
      <c r="J314" s="14"/>
      <c r="K314" s="14"/>
      <c r="L314" s="14">
        <f t="shared" si="19"/>
        <v>0</v>
      </c>
    </row>
    <row r="315" spans="1:12" x14ac:dyDescent="0.25">
      <c r="A315" s="9" t="s">
        <v>328</v>
      </c>
      <c r="B315" s="10">
        <v>44271.593055555553</v>
      </c>
      <c r="C315" s="9" t="str">
        <f t="shared" si="17"/>
        <v>UNI</v>
      </c>
      <c r="D315" s="11">
        <f t="shared" si="18"/>
        <v>44271.593055555553</v>
      </c>
      <c r="E315" s="9">
        <v>17170545</v>
      </c>
      <c r="F315" s="12" t="str">
        <f t="shared" si="20"/>
        <v>Fail SO</v>
      </c>
      <c r="G315" s="9">
        <v>313</v>
      </c>
      <c r="H315" s="1" t="s">
        <v>57</v>
      </c>
      <c r="I315" s="1"/>
      <c r="J315" s="14"/>
      <c r="K315" s="14"/>
      <c r="L315" s="14">
        <f t="shared" si="19"/>
        <v>0</v>
      </c>
    </row>
    <row r="316" spans="1:12" x14ac:dyDescent="0.25">
      <c r="A316" s="9" t="s">
        <v>329</v>
      </c>
      <c r="B316" s="10">
        <v>44271.597916666666</v>
      </c>
      <c r="C316" s="9" t="str">
        <f t="shared" si="17"/>
        <v>UNI</v>
      </c>
      <c r="D316" s="11">
        <f t="shared" si="18"/>
        <v>44271.597916666666</v>
      </c>
      <c r="E316" s="9">
        <v>17168152</v>
      </c>
      <c r="F316" s="12" t="str">
        <f t="shared" si="20"/>
        <v>Fail SO</v>
      </c>
      <c r="G316" s="9">
        <v>313</v>
      </c>
      <c r="H316" s="1" t="s">
        <v>57</v>
      </c>
      <c r="I316" s="1"/>
      <c r="J316" s="14"/>
      <c r="K316" s="14"/>
      <c r="L316" s="14">
        <f t="shared" si="19"/>
        <v>0</v>
      </c>
    </row>
    <row r="317" spans="1:12" x14ac:dyDescent="0.25">
      <c r="A317" s="9" t="s">
        <v>330</v>
      </c>
      <c r="B317" s="10">
        <v>44272.487500000003</v>
      </c>
      <c r="C317" s="9" t="str">
        <f t="shared" si="17"/>
        <v>UNI</v>
      </c>
      <c r="D317" s="11">
        <f t="shared" si="18"/>
        <v>44272.487500000003</v>
      </c>
      <c r="E317" s="9">
        <v>17167847</v>
      </c>
      <c r="F317" s="12" t="str">
        <f t="shared" si="20"/>
        <v>Fail SO</v>
      </c>
      <c r="G317" s="9">
        <v>313</v>
      </c>
      <c r="H317" s="1" t="s">
        <v>57</v>
      </c>
      <c r="I317" s="1"/>
      <c r="J317" s="14"/>
      <c r="K317" s="14"/>
      <c r="L317" s="14">
        <f t="shared" si="19"/>
        <v>0</v>
      </c>
    </row>
    <row r="318" spans="1:12" x14ac:dyDescent="0.25">
      <c r="A318" s="9" t="s">
        <v>331</v>
      </c>
      <c r="B318" s="10">
        <v>44272.490277777775</v>
      </c>
      <c r="C318" s="9" t="str">
        <f t="shared" si="17"/>
        <v>UNI</v>
      </c>
      <c r="D318" s="11">
        <f t="shared" si="18"/>
        <v>44272.490277777775</v>
      </c>
      <c r="E318" s="9">
        <v>17167407</v>
      </c>
      <c r="F318" s="12" t="str">
        <f t="shared" si="20"/>
        <v>Fail SO</v>
      </c>
      <c r="G318" s="9">
        <v>313</v>
      </c>
      <c r="H318" s="1" t="s">
        <v>57</v>
      </c>
      <c r="I318" s="1"/>
      <c r="J318" s="14"/>
      <c r="K318" s="14"/>
      <c r="L318" s="14">
        <f t="shared" si="19"/>
        <v>0</v>
      </c>
    </row>
    <row r="319" spans="1:12" x14ac:dyDescent="0.25">
      <c r="A319" s="9" t="s">
        <v>332</v>
      </c>
      <c r="B319" s="10">
        <v>44272.463888888888</v>
      </c>
      <c r="C319" s="9" t="str">
        <f t="shared" si="17"/>
        <v>UNI</v>
      </c>
      <c r="D319" s="11">
        <f t="shared" si="18"/>
        <v>44272.463888888888</v>
      </c>
      <c r="E319" s="9">
        <v>17167066</v>
      </c>
      <c r="F319" s="12" t="str">
        <f t="shared" si="20"/>
        <v>Tax-Cert</v>
      </c>
      <c r="G319" s="9">
        <v>320</v>
      </c>
      <c r="H319" s="1"/>
      <c r="I319" s="1"/>
      <c r="J319" s="14"/>
      <c r="K319" s="14"/>
      <c r="L319" s="14">
        <f t="shared" si="19"/>
        <v>0</v>
      </c>
    </row>
    <row r="320" spans="1:12" x14ac:dyDescent="0.25">
      <c r="A320" s="9" t="s">
        <v>333</v>
      </c>
      <c r="B320" s="10">
        <v>44272.467361111114</v>
      </c>
      <c r="C320" s="9" t="str">
        <f t="shared" si="17"/>
        <v>UNI</v>
      </c>
      <c r="D320" s="11">
        <f t="shared" si="18"/>
        <v>44272.467361111114</v>
      </c>
      <c r="E320" s="9">
        <v>17172221</v>
      </c>
      <c r="F320" s="12" t="str">
        <f t="shared" si="20"/>
        <v>Tax-Cert</v>
      </c>
      <c r="G320" s="9">
        <v>320</v>
      </c>
      <c r="H320" s="1"/>
      <c r="I320" s="1"/>
      <c r="J320" s="14"/>
      <c r="K320" s="14"/>
      <c r="L320" s="14">
        <f t="shared" si="19"/>
        <v>0</v>
      </c>
    </row>
    <row r="321" spans="1:12" x14ac:dyDescent="0.25">
      <c r="A321" s="9" t="s">
        <v>334</v>
      </c>
      <c r="B321" s="10">
        <v>44272.46597222222</v>
      </c>
      <c r="C321" s="9" t="str">
        <f t="shared" si="17"/>
        <v>UNI</v>
      </c>
      <c r="D321" s="11">
        <f t="shared" si="18"/>
        <v>44272.46597222222</v>
      </c>
      <c r="E321" s="9">
        <v>17172250</v>
      </c>
      <c r="F321" s="12" t="str">
        <f t="shared" si="20"/>
        <v>Tax-Cert</v>
      </c>
      <c r="G321" s="9">
        <v>320</v>
      </c>
      <c r="H321" s="1"/>
      <c r="I321" s="1"/>
      <c r="J321" s="14"/>
      <c r="K321" s="14"/>
      <c r="L321" s="14">
        <f t="shared" si="19"/>
        <v>0</v>
      </c>
    </row>
    <row r="322" spans="1:12" x14ac:dyDescent="0.25">
      <c r="A322" s="9" t="s">
        <v>335</v>
      </c>
      <c r="B322" s="10">
        <v>44272.495833333334</v>
      </c>
      <c r="C322" s="9" t="str">
        <f t="shared" ref="C322:C385" si="21">IF(COUNTIF(A:A,A322)&gt;1,"DUP","UNI")</f>
        <v>UNI</v>
      </c>
      <c r="D322" s="11">
        <f t="shared" si="18"/>
        <v>44272.495833333334</v>
      </c>
      <c r="E322" s="9">
        <v>17170879</v>
      </c>
      <c r="F322" s="12" t="str">
        <f t="shared" si="20"/>
        <v>Tax-Cert</v>
      </c>
      <c r="G322" s="9">
        <v>320</v>
      </c>
      <c r="H322" s="1"/>
      <c r="I322" s="1"/>
      <c r="J322" s="14"/>
      <c r="K322" s="14"/>
      <c r="L322" s="14">
        <f t="shared" si="19"/>
        <v>0</v>
      </c>
    </row>
    <row r="323" spans="1:12" x14ac:dyDescent="0.25">
      <c r="A323" s="9" t="s">
        <v>336</v>
      </c>
      <c r="B323" s="10">
        <v>44271.617361111108</v>
      </c>
      <c r="C323" s="9" t="str">
        <f t="shared" si="21"/>
        <v>UNI</v>
      </c>
      <c r="D323" s="11">
        <f t="shared" si="18"/>
        <v>44271.617361111108</v>
      </c>
      <c r="E323" s="9">
        <v>17165714</v>
      </c>
      <c r="F323" s="12" t="str">
        <f t="shared" si="20"/>
        <v>Tax-Cert</v>
      </c>
      <c r="G323" s="9">
        <v>320</v>
      </c>
      <c r="H323" s="1"/>
      <c r="I323" s="1"/>
      <c r="J323" s="14"/>
      <c r="K323" s="14"/>
      <c r="L323" s="14">
        <f t="shared" si="19"/>
        <v>0</v>
      </c>
    </row>
    <row r="324" spans="1:12" x14ac:dyDescent="0.25">
      <c r="A324" s="9" t="s">
        <v>337</v>
      </c>
      <c r="B324" s="10">
        <v>44271.683333333334</v>
      </c>
      <c r="C324" s="9" t="str">
        <f t="shared" si="21"/>
        <v>UNI</v>
      </c>
      <c r="D324" s="11">
        <f t="shared" ref="D324:D387" si="22">B324</f>
        <v>44271.683333333334</v>
      </c>
      <c r="E324" s="9">
        <v>17170852</v>
      </c>
      <c r="F324" s="12" t="str">
        <f t="shared" si="20"/>
        <v>Tax-Cert</v>
      </c>
      <c r="G324" s="9">
        <v>320</v>
      </c>
      <c r="H324" s="1"/>
      <c r="I324" s="1"/>
      <c r="J324" s="14"/>
      <c r="K324" s="14"/>
      <c r="L324" s="14">
        <f t="shared" ref="L324:L387" si="23">K324-J324</f>
        <v>0</v>
      </c>
    </row>
    <row r="325" spans="1:12" x14ac:dyDescent="0.25">
      <c r="A325" s="9" t="s">
        <v>338</v>
      </c>
      <c r="B325" s="10">
        <v>44271.618750000001</v>
      </c>
      <c r="C325" s="9" t="str">
        <f t="shared" si="21"/>
        <v>UNI</v>
      </c>
      <c r="D325" s="11">
        <f t="shared" si="22"/>
        <v>44271.618750000001</v>
      </c>
      <c r="E325" s="9">
        <v>17169819</v>
      </c>
      <c r="F325" s="12" t="str">
        <f t="shared" si="20"/>
        <v>Tax-Cert</v>
      </c>
      <c r="G325" s="9">
        <v>320</v>
      </c>
      <c r="H325" s="1"/>
      <c r="I325" s="1"/>
      <c r="J325" s="14"/>
      <c r="K325" s="14"/>
      <c r="L325" s="14">
        <f t="shared" si="23"/>
        <v>0</v>
      </c>
    </row>
    <row r="326" spans="1:12" x14ac:dyDescent="0.25">
      <c r="A326" s="9" t="s">
        <v>339</v>
      </c>
      <c r="B326" s="10">
        <v>44271.717361111114</v>
      </c>
      <c r="C326" s="9" t="str">
        <f t="shared" si="21"/>
        <v>UNI</v>
      </c>
      <c r="D326" s="11">
        <f t="shared" si="22"/>
        <v>44271.717361111114</v>
      </c>
      <c r="E326" s="9">
        <v>17169687</v>
      </c>
      <c r="F326" s="12" t="str">
        <f t="shared" ref="F326:F389" si="24">IF(G326=313,"Fail SO",IF(G326=319,"Deliver Approved",IF(G326=320,"Tax-Cert",IF(G326=343,"Purchase",""))))</f>
        <v>Tax-Cert</v>
      </c>
      <c r="G326" s="9">
        <v>320</v>
      </c>
      <c r="H326" s="1"/>
      <c r="I326" s="1"/>
      <c r="J326" s="14"/>
      <c r="K326" s="14"/>
      <c r="L326" s="14">
        <f t="shared" si="23"/>
        <v>0</v>
      </c>
    </row>
    <row r="327" spans="1:12" x14ac:dyDescent="0.25">
      <c r="A327" s="9" t="s">
        <v>340</v>
      </c>
      <c r="B327" s="10">
        <v>44271.572916666664</v>
      </c>
      <c r="C327" s="9" t="str">
        <f t="shared" si="21"/>
        <v>UNI</v>
      </c>
      <c r="D327" s="11">
        <f t="shared" si="22"/>
        <v>44271.572916666664</v>
      </c>
      <c r="E327" s="9">
        <v>17167798</v>
      </c>
      <c r="F327" s="12" t="str">
        <f t="shared" si="24"/>
        <v>Tax-Cert</v>
      </c>
      <c r="G327" s="9">
        <v>320</v>
      </c>
      <c r="H327" s="1"/>
      <c r="I327" s="1"/>
      <c r="J327" s="14"/>
      <c r="K327" s="14"/>
      <c r="L327" s="14">
        <f t="shared" si="23"/>
        <v>0</v>
      </c>
    </row>
    <row r="328" spans="1:12" x14ac:dyDescent="0.25">
      <c r="A328" s="9" t="s">
        <v>341</v>
      </c>
      <c r="B328" s="10">
        <v>44271.573611111111</v>
      </c>
      <c r="C328" s="9" t="str">
        <f t="shared" si="21"/>
        <v>UNI</v>
      </c>
      <c r="D328" s="11">
        <f t="shared" si="22"/>
        <v>44271.573611111111</v>
      </c>
      <c r="E328" s="9">
        <v>17167677</v>
      </c>
      <c r="F328" s="12" t="str">
        <f t="shared" si="24"/>
        <v>Tax-Cert</v>
      </c>
      <c r="G328" s="9">
        <v>320</v>
      </c>
      <c r="H328" s="1"/>
      <c r="I328" s="1"/>
      <c r="J328" s="14"/>
      <c r="K328" s="14"/>
      <c r="L328" s="14">
        <f t="shared" si="23"/>
        <v>0</v>
      </c>
    </row>
    <row r="329" spans="1:12" x14ac:dyDescent="0.25">
      <c r="A329" s="9" t="s">
        <v>342</v>
      </c>
      <c r="B329" s="10">
        <v>44271.632638888892</v>
      </c>
      <c r="C329" s="9" t="str">
        <f t="shared" si="21"/>
        <v>UNI</v>
      </c>
      <c r="D329" s="11">
        <f t="shared" si="22"/>
        <v>44271.632638888892</v>
      </c>
      <c r="E329" s="9">
        <v>17171650</v>
      </c>
      <c r="F329" s="12" t="str">
        <f t="shared" si="24"/>
        <v>Deliver Approved</v>
      </c>
      <c r="G329" s="9">
        <v>319</v>
      </c>
      <c r="H329" s="1"/>
      <c r="I329" s="1"/>
      <c r="J329" s="14"/>
      <c r="K329" s="14"/>
      <c r="L329" s="14">
        <f t="shared" si="23"/>
        <v>0</v>
      </c>
    </row>
    <row r="330" spans="1:12" x14ac:dyDescent="0.25">
      <c r="A330" s="9" t="s">
        <v>343</v>
      </c>
      <c r="B330" s="10">
        <v>44271.689583333333</v>
      </c>
      <c r="C330" s="9" t="str">
        <f t="shared" si="21"/>
        <v>UNI</v>
      </c>
      <c r="D330" s="11">
        <f t="shared" si="22"/>
        <v>44271.689583333333</v>
      </c>
      <c r="E330" s="9">
        <v>17171318</v>
      </c>
      <c r="F330" s="12" t="str">
        <f t="shared" si="24"/>
        <v>Deliver Approved</v>
      </c>
      <c r="G330" s="9">
        <v>319</v>
      </c>
      <c r="H330" s="1"/>
      <c r="I330" s="1"/>
      <c r="J330" s="14"/>
      <c r="K330" s="14"/>
      <c r="L330" s="14">
        <f t="shared" si="23"/>
        <v>0</v>
      </c>
    </row>
    <row r="331" spans="1:12" x14ac:dyDescent="0.25">
      <c r="A331" s="9" t="s">
        <v>344</v>
      </c>
      <c r="B331" s="10">
        <v>44271.688888888886</v>
      </c>
      <c r="C331" s="9" t="str">
        <f t="shared" si="21"/>
        <v>UNI</v>
      </c>
      <c r="D331" s="11">
        <f t="shared" si="22"/>
        <v>44271.688888888886</v>
      </c>
      <c r="E331" s="9">
        <v>17169080</v>
      </c>
      <c r="F331" s="12" t="str">
        <f t="shared" si="24"/>
        <v>Deliver Approved</v>
      </c>
      <c r="G331" s="9">
        <v>319</v>
      </c>
      <c r="H331" s="1"/>
      <c r="I331" s="1"/>
      <c r="J331" s="14"/>
      <c r="K331" s="14"/>
      <c r="L331" s="14">
        <f t="shared" si="23"/>
        <v>0</v>
      </c>
    </row>
    <row r="332" spans="1:12" x14ac:dyDescent="0.25">
      <c r="A332" s="22" t="s">
        <v>345</v>
      </c>
      <c r="B332" s="10">
        <v>44272.415972222225</v>
      </c>
      <c r="C332" s="9" t="str">
        <f t="shared" si="21"/>
        <v>UNI</v>
      </c>
      <c r="D332" s="11">
        <f t="shared" si="22"/>
        <v>44272.415972222225</v>
      </c>
      <c r="E332" s="9">
        <v>17165917</v>
      </c>
      <c r="F332" s="12" t="str">
        <f t="shared" si="24"/>
        <v>Deliver Approved</v>
      </c>
      <c r="G332" s="9">
        <v>319</v>
      </c>
      <c r="H332" s="1"/>
      <c r="I332" s="1"/>
      <c r="J332" s="14"/>
      <c r="K332" s="14"/>
      <c r="L332" s="14">
        <f t="shared" si="23"/>
        <v>0</v>
      </c>
    </row>
    <row r="333" spans="1:12" x14ac:dyDescent="0.25">
      <c r="A333" s="9" t="s">
        <v>346</v>
      </c>
      <c r="B333" s="10">
        <v>44272.434027777781</v>
      </c>
      <c r="C333" s="9" t="str">
        <f t="shared" si="21"/>
        <v>UNI</v>
      </c>
      <c r="D333" s="11">
        <f t="shared" si="22"/>
        <v>44272.434027777781</v>
      </c>
      <c r="E333" s="9">
        <v>17166266</v>
      </c>
      <c r="F333" s="12" t="str">
        <f t="shared" si="24"/>
        <v>Deliver Approved</v>
      </c>
      <c r="G333" s="9">
        <v>319</v>
      </c>
      <c r="H333" s="1"/>
      <c r="I333" s="1"/>
      <c r="J333" s="14"/>
      <c r="K333" s="14"/>
      <c r="L333" s="14">
        <f t="shared" si="23"/>
        <v>0</v>
      </c>
    </row>
    <row r="334" spans="1:12" x14ac:dyDescent="0.25">
      <c r="A334" s="9" t="s">
        <v>347</v>
      </c>
      <c r="B334" s="10">
        <v>44272.449305555558</v>
      </c>
      <c r="C334" s="9" t="str">
        <f t="shared" si="21"/>
        <v>UNI</v>
      </c>
      <c r="D334" s="11">
        <f t="shared" si="22"/>
        <v>44272.449305555558</v>
      </c>
      <c r="E334" s="9">
        <v>17167167</v>
      </c>
      <c r="F334" s="12" t="str">
        <f t="shared" si="24"/>
        <v>Deliver Approved</v>
      </c>
      <c r="G334" s="9">
        <v>319</v>
      </c>
      <c r="H334">
        <v>17167527</v>
      </c>
      <c r="I334" s="1"/>
      <c r="J334" s="14"/>
      <c r="K334" s="14"/>
      <c r="L334" s="14">
        <f t="shared" si="23"/>
        <v>0</v>
      </c>
    </row>
    <row r="335" spans="1:12" x14ac:dyDescent="0.25">
      <c r="A335" s="9" t="s">
        <v>348</v>
      </c>
      <c r="B335" s="10">
        <v>44272.492361111108</v>
      </c>
      <c r="C335" s="9" t="str">
        <f t="shared" si="21"/>
        <v>UNI</v>
      </c>
      <c r="D335" s="11">
        <f t="shared" si="22"/>
        <v>44272.492361111108</v>
      </c>
      <c r="E335" s="9">
        <v>17167516</v>
      </c>
      <c r="F335" s="12" t="str">
        <f t="shared" si="24"/>
        <v>Deliver Approved</v>
      </c>
      <c r="G335" s="9">
        <v>319</v>
      </c>
      <c r="H335" s="1"/>
      <c r="I335" s="1"/>
      <c r="J335" s="14"/>
      <c r="K335" s="14"/>
      <c r="L335" s="14">
        <f t="shared" si="23"/>
        <v>0</v>
      </c>
    </row>
    <row r="336" spans="1:12" x14ac:dyDescent="0.25">
      <c r="A336" s="9" t="s">
        <v>349</v>
      </c>
      <c r="B336" s="10">
        <v>44272.522916666669</v>
      </c>
      <c r="C336" s="9" t="str">
        <f t="shared" si="21"/>
        <v>UNI</v>
      </c>
      <c r="D336" s="11">
        <f t="shared" si="22"/>
        <v>44272.522916666669</v>
      </c>
      <c r="E336" s="9">
        <v>17168484</v>
      </c>
      <c r="F336" s="12" t="str">
        <f t="shared" si="24"/>
        <v>Deliver Approved</v>
      </c>
      <c r="G336" s="9">
        <v>319</v>
      </c>
      <c r="H336" s="1"/>
      <c r="I336" s="1"/>
      <c r="J336" s="14"/>
      <c r="K336" s="14"/>
      <c r="L336" s="14">
        <f t="shared" si="23"/>
        <v>0</v>
      </c>
    </row>
    <row r="337" spans="1:12" x14ac:dyDescent="0.25">
      <c r="A337" s="9" t="s">
        <v>350</v>
      </c>
      <c r="B337" s="10">
        <v>44272.53402777778</v>
      </c>
      <c r="C337" s="9" t="str">
        <f t="shared" si="21"/>
        <v>UNI</v>
      </c>
      <c r="D337" s="11">
        <f t="shared" si="22"/>
        <v>44272.53402777778</v>
      </c>
      <c r="E337" s="9">
        <v>17168910</v>
      </c>
      <c r="F337" s="12" t="str">
        <f t="shared" si="24"/>
        <v>Deliver Approved</v>
      </c>
      <c r="G337" s="9">
        <v>319</v>
      </c>
      <c r="H337" s="1"/>
      <c r="I337" s="1"/>
      <c r="J337" s="14"/>
      <c r="K337" s="14"/>
      <c r="L337" s="14">
        <f t="shared" si="23"/>
        <v>0</v>
      </c>
    </row>
    <row r="338" spans="1:12" x14ac:dyDescent="0.25">
      <c r="A338" s="9" t="s">
        <v>351</v>
      </c>
      <c r="B338" s="10">
        <v>44272.645833333336</v>
      </c>
      <c r="C338" s="9" t="str">
        <f t="shared" si="21"/>
        <v>UNI</v>
      </c>
      <c r="D338" s="11">
        <f t="shared" si="22"/>
        <v>44272.645833333336</v>
      </c>
      <c r="E338" s="9">
        <v>17170237</v>
      </c>
      <c r="F338" s="12" t="str">
        <f t="shared" si="24"/>
        <v>Deliver Approved</v>
      </c>
      <c r="G338" s="9">
        <v>319</v>
      </c>
      <c r="H338" s="1"/>
      <c r="I338" s="1"/>
      <c r="J338" s="14"/>
      <c r="K338" s="14"/>
      <c r="L338" s="14">
        <f t="shared" si="23"/>
        <v>0</v>
      </c>
    </row>
    <row r="339" spans="1:12" x14ac:dyDescent="0.25">
      <c r="A339" s="9" t="s">
        <v>352</v>
      </c>
      <c r="B339" s="10">
        <v>44272.667361111111</v>
      </c>
      <c r="C339" s="9" t="str">
        <f t="shared" si="21"/>
        <v>UNI</v>
      </c>
      <c r="D339" s="11">
        <f t="shared" si="22"/>
        <v>44272.667361111111</v>
      </c>
      <c r="E339" s="9">
        <v>17172316</v>
      </c>
      <c r="F339" s="12" t="str">
        <f t="shared" si="24"/>
        <v>Fail SO</v>
      </c>
      <c r="G339" s="9">
        <v>313</v>
      </c>
      <c r="H339" s="1" t="s">
        <v>57</v>
      </c>
      <c r="I339" s="1"/>
      <c r="J339" s="14"/>
      <c r="K339" s="14"/>
      <c r="L339" s="14">
        <f t="shared" si="23"/>
        <v>0</v>
      </c>
    </row>
    <row r="340" spans="1:12" x14ac:dyDescent="0.25">
      <c r="A340" s="9" t="s">
        <v>353</v>
      </c>
      <c r="B340" s="10">
        <v>44272.689583333333</v>
      </c>
      <c r="C340" s="9" t="str">
        <f t="shared" si="21"/>
        <v>UNI</v>
      </c>
      <c r="D340" s="11">
        <f t="shared" si="22"/>
        <v>44272.689583333333</v>
      </c>
      <c r="E340" s="9">
        <v>17172272</v>
      </c>
      <c r="F340" s="12" t="str">
        <f t="shared" si="24"/>
        <v>Deliver Approved</v>
      </c>
      <c r="G340" s="9">
        <v>319</v>
      </c>
      <c r="H340" s="1"/>
      <c r="I340" s="1"/>
      <c r="J340" s="14"/>
      <c r="K340" s="14"/>
      <c r="L340" s="14">
        <f t="shared" si="23"/>
        <v>0</v>
      </c>
    </row>
    <row r="341" spans="1:12" x14ac:dyDescent="0.25">
      <c r="A341" s="9" t="s">
        <v>354</v>
      </c>
      <c r="B341" s="10">
        <v>44272.692361111112</v>
      </c>
      <c r="C341" s="9" t="str">
        <f t="shared" si="21"/>
        <v>UNI</v>
      </c>
      <c r="D341" s="11">
        <f t="shared" si="22"/>
        <v>44272.692361111112</v>
      </c>
      <c r="E341" s="9">
        <v>17171944</v>
      </c>
      <c r="F341" s="12" t="str">
        <f t="shared" si="24"/>
        <v>Deliver Approved</v>
      </c>
      <c r="G341" s="9">
        <v>319</v>
      </c>
      <c r="H341" s="1"/>
      <c r="I341" s="1"/>
      <c r="J341" s="14"/>
      <c r="K341" s="14"/>
      <c r="L341" s="14">
        <f t="shared" si="23"/>
        <v>0</v>
      </c>
    </row>
    <row r="342" spans="1:12" x14ac:dyDescent="0.25">
      <c r="A342" s="15" t="s">
        <v>355</v>
      </c>
      <c r="B342" s="16">
        <v>44272.621527777781</v>
      </c>
      <c r="C342" s="9" t="str">
        <f t="shared" si="21"/>
        <v>UNI</v>
      </c>
      <c r="D342" s="11">
        <f t="shared" si="22"/>
        <v>44272.621527777781</v>
      </c>
      <c r="E342" s="9">
        <v>17179496</v>
      </c>
      <c r="F342" s="12" t="str">
        <f t="shared" si="24"/>
        <v>Fail SO</v>
      </c>
      <c r="G342" s="9">
        <v>313</v>
      </c>
      <c r="H342" s="17" t="s">
        <v>57</v>
      </c>
      <c r="I342" s="1"/>
      <c r="J342" s="14"/>
      <c r="K342" s="14"/>
      <c r="L342" s="14">
        <f t="shared" si="23"/>
        <v>0</v>
      </c>
    </row>
    <row r="343" spans="1:12" x14ac:dyDescent="0.25">
      <c r="A343" s="9" t="s">
        <v>356</v>
      </c>
      <c r="B343" s="10">
        <v>44272.678472222222</v>
      </c>
      <c r="C343" s="9" t="str">
        <f t="shared" si="21"/>
        <v>UNI</v>
      </c>
      <c r="D343" s="11">
        <f t="shared" si="22"/>
        <v>44272.678472222222</v>
      </c>
      <c r="E343" s="9">
        <v>17191678</v>
      </c>
      <c r="F343" s="12" t="str">
        <f t="shared" si="24"/>
        <v>Fail SO</v>
      </c>
      <c r="G343" s="9">
        <v>313</v>
      </c>
      <c r="H343" s="1" t="s">
        <v>57</v>
      </c>
      <c r="I343" s="1"/>
      <c r="J343" s="14"/>
      <c r="K343" s="14"/>
      <c r="L343" s="14">
        <f t="shared" si="23"/>
        <v>0</v>
      </c>
    </row>
    <row r="344" spans="1:12" x14ac:dyDescent="0.25">
      <c r="A344" s="9" t="s">
        <v>357</v>
      </c>
      <c r="B344" s="10">
        <v>44272.681250000001</v>
      </c>
      <c r="C344" s="9" t="str">
        <f t="shared" si="21"/>
        <v>UNI</v>
      </c>
      <c r="D344" s="11">
        <f t="shared" si="22"/>
        <v>44272.681250000001</v>
      </c>
      <c r="E344" s="9">
        <v>17189991</v>
      </c>
      <c r="F344" s="12" t="str">
        <f t="shared" si="24"/>
        <v>Fail SO</v>
      </c>
      <c r="G344" s="9">
        <v>313</v>
      </c>
      <c r="H344" s="1" t="s">
        <v>57</v>
      </c>
      <c r="I344" s="1"/>
      <c r="J344" s="14"/>
      <c r="K344" s="14"/>
      <c r="L344" s="14">
        <f t="shared" si="23"/>
        <v>0</v>
      </c>
    </row>
    <row r="345" spans="1:12" x14ac:dyDescent="0.25">
      <c r="A345" s="9" t="s">
        <v>358</v>
      </c>
      <c r="B345" s="10">
        <v>44272.677777777775</v>
      </c>
      <c r="C345" s="9" t="str">
        <f t="shared" si="21"/>
        <v>UNI</v>
      </c>
      <c r="D345" s="11">
        <f t="shared" si="22"/>
        <v>44272.677777777775</v>
      </c>
      <c r="E345" s="9">
        <v>17188908</v>
      </c>
      <c r="F345" s="12" t="str">
        <f t="shared" si="24"/>
        <v>Fail SO</v>
      </c>
      <c r="G345" s="9">
        <v>313</v>
      </c>
      <c r="H345" s="1" t="s">
        <v>57</v>
      </c>
      <c r="I345" s="1"/>
      <c r="J345" s="14"/>
      <c r="K345" s="14"/>
      <c r="L345" s="14">
        <f t="shared" si="23"/>
        <v>0</v>
      </c>
    </row>
    <row r="346" spans="1:12" x14ac:dyDescent="0.25">
      <c r="A346" s="9" t="s">
        <v>359</v>
      </c>
      <c r="B346" s="10">
        <v>44272.686805555553</v>
      </c>
      <c r="C346" s="9" t="str">
        <f t="shared" si="21"/>
        <v>UNI</v>
      </c>
      <c r="D346" s="11">
        <f t="shared" si="22"/>
        <v>44272.686805555553</v>
      </c>
      <c r="E346" s="9">
        <v>17188607</v>
      </c>
      <c r="F346" s="12" t="str">
        <f t="shared" si="24"/>
        <v>Fail SO</v>
      </c>
      <c r="G346" s="9">
        <v>313</v>
      </c>
      <c r="H346" s="1" t="s">
        <v>57</v>
      </c>
      <c r="I346" s="1"/>
      <c r="J346" s="14"/>
      <c r="K346" s="14"/>
      <c r="L346" s="14">
        <f t="shared" si="23"/>
        <v>0</v>
      </c>
    </row>
    <row r="347" spans="1:12" x14ac:dyDescent="0.25">
      <c r="A347" s="9" t="s">
        <v>360</v>
      </c>
      <c r="B347" s="10">
        <v>44272.686111111114</v>
      </c>
      <c r="C347" s="9" t="str">
        <f t="shared" si="21"/>
        <v>UNI</v>
      </c>
      <c r="D347" s="11">
        <f t="shared" si="22"/>
        <v>44272.686111111114</v>
      </c>
      <c r="E347" s="9">
        <v>17188115</v>
      </c>
      <c r="F347" s="12" t="str">
        <f t="shared" si="24"/>
        <v>Fail SO</v>
      </c>
      <c r="G347" s="9">
        <v>313</v>
      </c>
      <c r="H347" s="1" t="s">
        <v>57</v>
      </c>
      <c r="I347" s="1"/>
      <c r="J347" s="14"/>
      <c r="K347" s="14"/>
      <c r="L347" s="14">
        <f t="shared" si="23"/>
        <v>0</v>
      </c>
    </row>
    <row r="348" spans="1:12" x14ac:dyDescent="0.25">
      <c r="A348" s="9" t="s">
        <v>361</v>
      </c>
      <c r="B348" s="10">
        <v>44272.752083333333</v>
      </c>
      <c r="C348" s="9" t="str">
        <f t="shared" si="21"/>
        <v>UNI</v>
      </c>
      <c r="D348" s="11">
        <f t="shared" si="22"/>
        <v>44272.752083333333</v>
      </c>
      <c r="E348" s="9">
        <v>17187792</v>
      </c>
      <c r="F348" s="12" t="str">
        <f t="shared" si="24"/>
        <v>Fail SO</v>
      </c>
      <c r="G348" s="9">
        <v>313</v>
      </c>
      <c r="H348" s="1" t="s">
        <v>57</v>
      </c>
      <c r="I348" s="1"/>
      <c r="J348" s="14"/>
      <c r="K348" s="14"/>
      <c r="L348" s="14">
        <f t="shared" si="23"/>
        <v>0</v>
      </c>
    </row>
    <row r="349" spans="1:12" x14ac:dyDescent="0.25">
      <c r="A349" s="9" t="s">
        <v>362</v>
      </c>
      <c r="B349" s="10">
        <v>44273.425000000003</v>
      </c>
      <c r="C349" s="9" t="str">
        <f t="shared" si="21"/>
        <v>UNI</v>
      </c>
      <c r="D349" s="11">
        <f t="shared" si="22"/>
        <v>44273.425000000003</v>
      </c>
      <c r="E349" s="9">
        <v>17180633</v>
      </c>
      <c r="F349" s="12" t="str">
        <f t="shared" si="24"/>
        <v>Fail SO</v>
      </c>
      <c r="G349" s="9">
        <v>313</v>
      </c>
      <c r="H349" s="1" t="s">
        <v>132</v>
      </c>
      <c r="I349" s="1"/>
      <c r="J349" s="14"/>
      <c r="K349" s="14"/>
      <c r="L349" s="14">
        <f t="shared" si="23"/>
        <v>0</v>
      </c>
    </row>
    <row r="350" spans="1:12" x14ac:dyDescent="0.25">
      <c r="A350" s="9" t="s">
        <v>363</v>
      </c>
      <c r="B350" s="10">
        <v>44273.454861111109</v>
      </c>
      <c r="C350" s="9" t="str">
        <f t="shared" si="21"/>
        <v>UNI</v>
      </c>
      <c r="D350" s="11">
        <f t="shared" si="22"/>
        <v>44273.454861111109</v>
      </c>
      <c r="E350" s="9">
        <v>17182447</v>
      </c>
      <c r="F350" s="12" t="str">
        <f t="shared" si="24"/>
        <v>Fail SO</v>
      </c>
      <c r="G350" s="9">
        <v>313</v>
      </c>
      <c r="H350" s="1" t="s">
        <v>57</v>
      </c>
      <c r="I350" s="1"/>
      <c r="J350" s="14"/>
      <c r="K350" s="14"/>
      <c r="L350" s="14">
        <f t="shared" si="23"/>
        <v>0</v>
      </c>
    </row>
    <row r="351" spans="1:12" x14ac:dyDescent="0.25">
      <c r="A351" s="9" t="s">
        <v>364</v>
      </c>
      <c r="B351" s="10">
        <v>44273.448611111111</v>
      </c>
      <c r="C351" s="9" t="str">
        <f t="shared" si="21"/>
        <v>UNI</v>
      </c>
      <c r="D351" s="11">
        <f t="shared" si="22"/>
        <v>44273.448611111111</v>
      </c>
      <c r="E351" s="9">
        <v>17185440</v>
      </c>
      <c r="F351" s="12" t="str">
        <f t="shared" si="24"/>
        <v>Fail SO</v>
      </c>
      <c r="G351" s="9">
        <v>313</v>
      </c>
      <c r="H351" s="1" t="s">
        <v>57</v>
      </c>
      <c r="I351" s="1"/>
      <c r="J351" s="14"/>
      <c r="K351" s="14"/>
      <c r="L351" s="14">
        <f t="shared" si="23"/>
        <v>0</v>
      </c>
    </row>
    <row r="352" spans="1:12" x14ac:dyDescent="0.25">
      <c r="A352" s="9" t="s">
        <v>365</v>
      </c>
      <c r="B352" s="10">
        <v>44272.70416666667</v>
      </c>
      <c r="C352" s="9" t="str">
        <f t="shared" si="21"/>
        <v>UNI</v>
      </c>
      <c r="D352" s="11">
        <f t="shared" si="22"/>
        <v>44272.70416666667</v>
      </c>
      <c r="E352" s="9">
        <v>17192202</v>
      </c>
      <c r="F352" s="12" t="str">
        <f t="shared" si="24"/>
        <v>Deliver Approved</v>
      </c>
      <c r="G352" s="9">
        <v>319</v>
      </c>
      <c r="H352" s="1"/>
      <c r="I352" s="1"/>
      <c r="J352" s="14"/>
      <c r="K352" s="14"/>
      <c r="L352" s="14">
        <f t="shared" si="23"/>
        <v>0</v>
      </c>
    </row>
    <row r="353" spans="1:12" x14ac:dyDescent="0.25">
      <c r="A353" s="9" t="s">
        <v>366</v>
      </c>
      <c r="B353" s="10">
        <v>44272.708333333336</v>
      </c>
      <c r="C353" s="9" t="str">
        <f t="shared" si="21"/>
        <v>UNI</v>
      </c>
      <c r="D353" s="11">
        <f t="shared" si="22"/>
        <v>44272.708333333336</v>
      </c>
      <c r="E353" s="9">
        <v>17190557</v>
      </c>
      <c r="F353" s="12" t="str">
        <f t="shared" si="24"/>
        <v>Deliver Approved</v>
      </c>
      <c r="G353" s="9">
        <v>319</v>
      </c>
      <c r="H353" s="1"/>
      <c r="I353" s="1"/>
      <c r="J353" s="14"/>
      <c r="K353" s="14"/>
      <c r="L353" s="14">
        <f t="shared" si="23"/>
        <v>0</v>
      </c>
    </row>
    <row r="354" spans="1:12" x14ac:dyDescent="0.25">
      <c r="A354" s="9" t="s">
        <v>367</v>
      </c>
      <c r="B354" s="10">
        <v>44272.720833333333</v>
      </c>
      <c r="C354" s="9" t="str">
        <f t="shared" si="21"/>
        <v>UNI</v>
      </c>
      <c r="D354" s="11">
        <f t="shared" si="22"/>
        <v>44272.720833333333</v>
      </c>
      <c r="E354" s="9">
        <v>17189307</v>
      </c>
      <c r="F354" s="12" t="str">
        <f t="shared" si="24"/>
        <v>Deliver Approved</v>
      </c>
      <c r="G354" s="9">
        <v>319</v>
      </c>
      <c r="H354" s="1"/>
      <c r="I354" s="1"/>
      <c r="J354" s="14"/>
      <c r="K354" s="14"/>
      <c r="L354" s="14">
        <f t="shared" si="23"/>
        <v>0</v>
      </c>
    </row>
    <row r="355" spans="1:12" x14ac:dyDescent="0.25">
      <c r="A355" s="9" t="s">
        <v>368</v>
      </c>
      <c r="B355" s="10">
        <v>44272.724999999999</v>
      </c>
      <c r="C355" s="9" t="str">
        <f t="shared" si="21"/>
        <v>UNI</v>
      </c>
      <c r="D355" s="11">
        <f t="shared" si="22"/>
        <v>44272.724999999999</v>
      </c>
      <c r="E355" s="9">
        <v>17188409</v>
      </c>
      <c r="F355" s="12" t="str">
        <f t="shared" si="24"/>
        <v>Deliver Approved</v>
      </c>
      <c r="G355" s="9">
        <v>319</v>
      </c>
      <c r="H355" s="1"/>
      <c r="I355" s="1"/>
      <c r="J355" s="14"/>
      <c r="K355" s="14"/>
      <c r="L355" s="14">
        <f t="shared" si="23"/>
        <v>0</v>
      </c>
    </row>
    <row r="356" spans="1:12" x14ac:dyDescent="0.25">
      <c r="A356" s="9" t="s">
        <v>369</v>
      </c>
      <c r="B356" s="10">
        <v>44272.717361111114</v>
      </c>
      <c r="C356" s="9" t="str">
        <f t="shared" si="21"/>
        <v>UNI</v>
      </c>
      <c r="D356" s="11">
        <f t="shared" si="22"/>
        <v>44272.717361111114</v>
      </c>
      <c r="E356" s="9">
        <v>17185776</v>
      </c>
      <c r="F356" s="12" t="str">
        <f t="shared" si="24"/>
        <v>Deliver Approved</v>
      </c>
      <c r="G356" s="9">
        <v>319</v>
      </c>
      <c r="H356" s="1"/>
      <c r="I356" s="1"/>
      <c r="J356" s="14"/>
      <c r="K356" s="14"/>
      <c r="L356" s="14">
        <f t="shared" si="23"/>
        <v>0</v>
      </c>
    </row>
    <row r="357" spans="1:12" x14ac:dyDescent="0.25">
      <c r="A357" s="9" t="s">
        <v>370</v>
      </c>
      <c r="B357" s="10">
        <v>44272.730555555558</v>
      </c>
      <c r="C357" s="9" t="str">
        <f t="shared" si="21"/>
        <v>UNI</v>
      </c>
      <c r="D357" s="11">
        <f t="shared" si="22"/>
        <v>44272.730555555558</v>
      </c>
      <c r="E357" s="9">
        <v>17185627</v>
      </c>
      <c r="F357" s="12" t="str">
        <f t="shared" si="24"/>
        <v>Deliver Approved</v>
      </c>
      <c r="G357" s="9">
        <v>319</v>
      </c>
      <c r="H357" s="1"/>
      <c r="I357" s="1"/>
      <c r="J357" s="14"/>
      <c r="K357" s="14"/>
      <c r="L357" s="14">
        <f t="shared" si="23"/>
        <v>0</v>
      </c>
    </row>
    <row r="358" spans="1:12" x14ac:dyDescent="0.25">
      <c r="A358" s="9" t="s">
        <v>371</v>
      </c>
      <c r="B358" s="10">
        <v>44273.4</v>
      </c>
      <c r="C358" s="9" t="str">
        <f t="shared" si="21"/>
        <v>UNI</v>
      </c>
      <c r="D358" s="11">
        <f t="shared" si="22"/>
        <v>44273.4</v>
      </c>
      <c r="E358" s="9">
        <v>17179745</v>
      </c>
      <c r="F358" s="12" t="str">
        <f t="shared" si="24"/>
        <v>Deliver Approved</v>
      </c>
      <c r="G358" s="9">
        <v>319</v>
      </c>
      <c r="H358" s="1"/>
      <c r="I358" s="1"/>
      <c r="J358" s="14"/>
      <c r="K358" s="14"/>
      <c r="L358" s="14">
        <f t="shared" si="23"/>
        <v>0</v>
      </c>
    </row>
    <row r="359" spans="1:12" x14ac:dyDescent="0.25">
      <c r="A359" s="9" t="s">
        <v>372</v>
      </c>
      <c r="B359" s="10">
        <v>44273.445138888892</v>
      </c>
      <c r="C359" s="9" t="str">
        <f t="shared" si="21"/>
        <v>UNI</v>
      </c>
      <c r="D359" s="11">
        <f t="shared" si="22"/>
        <v>44273.445138888892</v>
      </c>
      <c r="E359" s="9">
        <v>17181459</v>
      </c>
      <c r="F359" s="12" t="str">
        <f t="shared" si="24"/>
        <v>Deliver Approved</v>
      </c>
      <c r="G359" s="9">
        <v>319</v>
      </c>
      <c r="H359" s="1"/>
      <c r="I359" s="1"/>
      <c r="J359" s="14"/>
      <c r="K359" s="14"/>
      <c r="L359" s="14">
        <f t="shared" si="23"/>
        <v>0</v>
      </c>
    </row>
    <row r="360" spans="1:12" x14ac:dyDescent="0.25">
      <c r="A360" s="9" t="s">
        <v>373</v>
      </c>
      <c r="B360" s="10">
        <v>44273.456250000003</v>
      </c>
      <c r="C360" s="9" t="str">
        <f t="shared" si="21"/>
        <v>UNI</v>
      </c>
      <c r="D360" s="11">
        <f t="shared" si="22"/>
        <v>44273.456250000003</v>
      </c>
      <c r="E360" s="9">
        <v>17184776</v>
      </c>
      <c r="F360" s="12" t="str">
        <f t="shared" si="24"/>
        <v>Deliver Approved</v>
      </c>
      <c r="G360" s="9">
        <v>319</v>
      </c>
      <c r="H360" s="1"/>
      <c r="I360" s="1"/>
      <c r="J360" s="14"/>
      <c r="K360" s="14"/>
      <c r="L360" s="14">
        <f t="shared" si="23"/>
        <v>0</v>
      </c>
    </row>
    <row r="361" spans="1:12" x14ac:dyDescent="0.25">
      <c r="A361" s="22" t="s">
        <v>374</v>
      </c>
      <c r="B361" s="10">
        <v>44273.547222222223</v>
      </c>
      <c r="C361" s="9" t="str">
        <f t="shared" si="21"/>
        <v>UNI</v>
      </c>
      <c r="D361" s="11">
        <f t="shared" si="22"/>
        <v>44273.547222222223</v>
      </c>
      <c r="E361" s="9">
        <v>17186971</v>
      </c>
      <c r="F361" s="12" t="str">
        <f t="shared" si="24"/>
        <v>Deliver Approved</v>
      </c>
      <c r="G361" s="9">
        <v>319</v>
      </c>
      <c r="H361" s="1"/>
      <c r="I361" s="1"/>
      <c r="J361" s="14"/>
      <c r="K361" s="14"/>
      <c r="L361" s="14">
        <f t="shared" si="23"/>
        <v>0</v>
      </c>
    </row>
    <row r="362" spans="1:12" x14ac:dyDescent="0.25">
      <c r="A362" s="9" t="s">
        <v>375</v>
      </c>
      <c r="B362" s="10">
        <v>44272.613194444442</v>
      </c>
      <c r="C362" s="9" t="str">
        <f t="shared" si="21"/>
        <v>UNI</v>
      </c>
      <c r="D362" s="11">
        <f t="shared" si="22"/>
        <v>44272.613194444442</v>
      </c>
      <c r="E362" s="9">
        <v>17191920</v>
      </c>
      <c r="F362" s="12" t="str">
        <f t="shared" si="24"/>
        <v>Tax-Cert</v>
      </c>
      <c r="G362" s="9">
        <v>320</v>
      </c>
      <c r="H362" s="1"/>
      <c r="I362" s="1"/>
      <c r="J362" s="14"/>
      <c r="K362" s="14"/>
      <c r="L362" s="14">
        <f t="shared" si="23"/>
        <v>0</v>
      </c>
    </row>
    <row r="363" spans="1:12" x14ac:dyDescent="0.25">
      <c r="A363" s="9" t="s">
        <v>376</v>
      </c>
      <c r="B363" s="10">
        <v>44272.738194444442</v>
      </c>
      <c r="C363" s="9" t="str">
        <f t="shared" si="21"/>
        <v>UNI</v>
      </c>
      <c r="D363" s="11">
        <f t="shared" si="22"/>
        <v>44272.738194444442</v>
      </c>
      <c r="E363" s="9">
        <v>17192081</v>
      </c>
      <c r="F363" s="12" t="str">
        <f t="shared" si="24"/>
        <v>Tax-Cert</v>
      </c>
      <c r="G363" s="9">
        <v>320</v>
      </c>
      <c r="H363" s="1"/>
      <c r="I363" s="1"/>
      <c r="J363" s="14"/>
      <c r="K363" s="14"/>
      <c r="L363" s="14">
        <f t="shared" si="23"/>
        <v>0</v>
      </c>
    </row>
    <row r="364" spans="1:12" x14ac:dyDescent="0.25">
      <c r="A364" s="9" t="s">
        <v>377</v>
      </c>
      <c r="B364" s="10">
        <v>44272.738194444442</v>
      </c>
      <c r="C364" s="9" t="str">
        <f t="shared" si="21"/>
        <v>UNI</v>
      </c>
      <c r="D364" s="11">
        <f t="shared" si="22"/>
        <v>44272.738194444442</v>
      </c>
      <c r="E364" s="9">
        <v>17189711</v>
      </c>
      <c r="F364" s="12" t="str">
        <f t="shared" si="24"/>
        <v>Tax-Cert</v>
      </c>
      <c r="G364" s="9">
        <v>320</v>
      </c>
      <c r="H364" s="1"/>
      <c r="I364" s="1"/>
      <c r="J364" s="14"/>
      <c r="K364" s="14"/>
      <c r="L364" s="14">
        <f t="shared" si="23"/>
        <v>0</v>
      </c>
    </row>
    <row r="365" spans="1:12" x14ac:dyDescent="0.25">
      <c r="A365" s="9" t="s">
        <v>378</v>
      </c>
      <c r="B365" s="10">
        <v>44272.741666666669</v>
      </c>
      <c r="C365" s="9" t="str">
        <f t="shared" si="21"/>
        <v>UNI</v>
      </c>
      <c r="D365" s="11">
        <f t="shared" si="22"/>
        <v>44272.741666666669</v>
      </c>
      <c r="E365" s="9">
        <v>17188855</v>
      </c>
      <c r="F365" s="12" t="str">
        <f t="shared" si="24"/>
        <v>Tax-Cert</v>
      </c>
      <c r="G365" s="9">
        <v>320</v>
      </c>
      <c r="H365" s="1"/>
      <c r="I365" s="1"/>
      <c r="J365" s="14"/>
      <c r="K365" s="14"/>
      <c r="L365" s="14">
        <f t="shared" si="23"/>
        <v>0</v>
      </c>
    </row>
    <row r="366" spans="1:12" x14ac:dyDescent="0.25">
      <c r="A366" s="9" t="s">
        <v>379</v>
      </c>
      <c r="B366" s="10">
        <v>44272.740972222222</v>
      </c>
      <c r="C366" s="9" t="str">
        <f t="shared" si="21"/>
        <v>UNI</v>
      </c>
      <c r="D366" s="11">
        <f t="shared" si="22"/>
        <v>44272.740972222222</v>
      </c>
      <c r="E366" s="9">
        <v>17186807</v>
      </c>
      <c r="F366" s="12" t="str">
        <f t="shared" si="24"/>
        <v>Tax-Cert</v>
      </c>
      <c r="G366" s="9">
        <v>320</v>
      </c>
      <c r="H366" s="1"/>
      <c r="I366" s="1"/>
      <c r="J366" s="14"/>
      <c r="K366" s="14"/>
      <c r="L366" s="14">
        <f t="shared" si="23"/>
        <v>0</v>
      </c>
    </row>
    <row r="367" spans="1:12" x14ac:dyDescent="0.25">
      <c r="A367" s="9" t="s">
        <v>380</v>
      </c>
      <c r="B367" s="10">
        <v>44272.740972222222</v>
      </c>
      <c r="C367" s="9" t="str">
        <f t="shared" si="21"/>
        <v>UNI</v>
      </c>
      <c r="D367" s="11">
        <f t="shared" si="22"/>
        <v>44272.740972222222</v>
      </c>
      <c r="E367" s="9">
        <v>17186678</v>
      </c>
      <c r="F367" s="12" t="str">
        <f t="shared" si="24"/>
        <v>Tax-Cert</v>
      </c>
      <c r="G367" s="9">
        <v>320</v>
      </c>
      <c r="H367" s="1"/>
      <c r="I367" s="1"/>
      <c r="J367" s="14"/>
      <c r="K367" s="14"/>
      <c r="L367" s="14">
        <f t="shared" si="23"/>
        <v>0</v>
      </c>
    </row>
    <row r="368" spans="1:12" x14ac:dyDescent="0.25">
      <c r="A368" s="9" t="s">
        <v>381</v>
      </c>
      <c r="B368" s="10">
        <v>44273.645833333336</v>
      </c>
      <c r="C368" s="9" t="str">
        <f t="shared" si="21"/>
        <v>UNI</v>
      </c>
      <c r="D368" s="11">
        <f t="shared" si="22"/>
        <v>44273.645833333336</v>
      </c>
      <c r="E368" s="9">
        <v>17188390</v>
      </c>
      <c r="F368" s="12" t="str">
        <f t="shared" si="24"/>
        <v>Tax-Cert</v>
      </c>
      <c r="G368" s="9">
        <v>320</v>
      </c>
      <c r="H368" s="1"/>
      <c r="I368" s="1"/>
      <c r="J368" s="14"/>
      <c r="K368" s="14"/>
      <c r="L368" s="14">
        <f t="shared" si="23"/>
        <v>0</v>
      </c>
    </row>
    <row r="369" spans="1:12" x14ac:dyDescent="0.25">
      <c r="A369" s="9" t="s">
        <v>382</v>
      </c>
      <c r="B369" s="10">
        <v>44273.42083333333</v>
      </c>
      <c r="C369" s="9" t="str">
        <f t="shared" si="21"/>
        <v>UNI</v>
      </c>
      <c r="D369" s="11">
        <f t="shared" si="22"/>
        <v>44273.42083333333</v>
      </c>
      <c r="E369" s="9">
        <v>17180379</v>
      </c>
      <c r="F369" s="12" t="str">
        <f t="shared" si="24"/>
        <v>Tax-Cert</v>
      </c>
      <c r="G369" s="9">
        <v>320</v>
      </c>
      <c r="H369" s="1"/>
      <c r="I369" s="1"/>
      <c r="J369" s="14"/>
      <c r="K369" s="14"/>
      <c r="L369" s="14">
        <f t="shared" si="23"/>
        <v>0</v>
      </c>
    </row>
    <row r="370" spans="1:12" x14ac:dyDescent="0.25">
      <c r="A370" s="9" t="s">
        <v>383</v>
      </c>
      <c r="B370" s="10">
        <v>44273.418055555558</v>
      </c>
      <c r="C370" s="9" t="str">
        <f t="shared" si="21"/>
        <v>UNI</v>
      </c>
      <c r="D370" s="11">
        <f t="shared" si="22"/>
        <v>44273.418055555558</v>
      </c>
      <c r="E370" s="9">
        <v>17182135</v>
      </c>
      <c r="F370" s="12" t="str">
        <f t="shared" si="24"/>
        <v>Tax-Cert</v>
      </c>
      <c r="G370" s="9">
        <v>320</v>
      </c>
      <c r="H370" s="1"/>
      <c r="I370" s="1"/>
      <c r="J370" s="14"/>
      <c r="K370" s="14"/>
      <c r="L370" s="14">
        <f t="shared" si="23"/>
        <v>0</v>
      </c>
    </row>
    <row r="371" spans="1:12" x14ac:dyDescent="0.25">
      <c r="A371" s="9" t="s">
        <v>384</v>
      </c>
      <c r="B371" s="10">
        <v>44273.431250000001</v>
      </c>
      <c r="C371" s="9" t="str">
        <f t="shared" si="21"/>
        <v>UNI</v>
      </c>
      <c r="D371" s="11">
        <f t="shared" si="22"/>
        <v>44273.431250000001</v>
      </c>
      <c r="E371" s="9">
        <v>17186440</v>
      </c>
      <c r="F371" s="12" t="str">
        <f t="shared" si="24"/>
        <v>Tax-Cert</v>
      </c>
      <c r="G371" s="9">
        <v>320</v>
      </c>
      <c r="H371" s="1"/>
      <c r="I371" s="1"/>
      <c r="J371" s="14"/>
      <c r="K371" s="14"/>
      <c r="L371" s="14">
        <f t="shared" si="23"/>
        <v>0</v>
      </c>
    </row>
    <row r="372" spans="1:12" x14ac:dyDescent="0.25">
      <c r="A372" s="9" t="s">
        <v>385</v>
      </c>
      <c r="B372" s="10">
        <v>44273.513194444444</v>
      </c>
      <c r="C372" s="9" t="str">
        <f t="shared" si="21"/>
        <v>UNI</v>
      </c>
      <c r="D372" s="11">
        <f t="shared" si="22"/>
        <v>44273.513194444444</v>
      </c>
      <c r="E372" s="9">
        <v>17192587</v>
      </c>
      <c r="F372" s="12" t="str">
        <f t="shared" si="24"/>
        <v>Fail SO</v>
      </c>
      <c r="G372" s="9">
        <v>313</v>
      </c>
      <c r="H372" s="1" t="s">
        <v>132</v>
      </c>
      <c r="I372" s="1"/>
      <c r="J372" s="14"/>
      <c r="K372" s="14"/>
      <c r="L372" s="14">
        <f t="shared" si="23"/>
        <v>0</v>
      </c>
    </row>
    <row r="373" spans="1:12" x14ac:dyDescent="0.25">
      <c r="A373" s="9" t="s">
        <v>386</v>
      </c>
      <c r="B373" s="10">
        <v>44273.65</v>
      </c>
      <c r="C373" s="9" t="str">
        <f t="shared" si="21"/>
        <v>UNI</v>
      </c>
      <c r="D373" s="11">
        <f t="shared" si="22"/>
        <v>44273.65</v>
      </c>
      <c r="E373" s="9">
        <v>17192449</v>
      </c>
      <c r="F373" s="12" t="str">
        <f t="shared" si="24"/>
        <v>Deliver Approved</v>
      </c>
      <c r="G373" s="9">
        <v>319</v>
      </c>
      <c r="H373" s="1"/>
      <c r="I373" s="1"/>
      <c r="J373" s="14"/>
      <c r="K373" s="14"/>
      <c r="L373" s="14">
        <f t="shared" si="23"/>
        <v>0</v>
      </c>
    </row>
    <row r="374" spans="1:12" x14ac:dyDescent="0.25">
      <c r="A374" s="9" t="s">
        <v>387</v>
      </c>
      <c r="B374" s="10">
        <v>44273.704861111109</v>
      </c>
      <c r="C374" s="9" t="str">
        <f t="shared" si="21"/>
        <v>UNI</v>
      </c>
      <c r="D374" s="11">
        <f t="shared" si="22"/>
        <v>44273.704861111109</v>
      </c>
      <c r="E374" s="9">
        <v>17192506</v>
      </c>
      <c r="F374" s="12" t="str">
        <f t="shared" si="24"/>
        <v>Deliver Approved</v>
      </c>
      <c r="G374" s="9">
        <v>319</v>
      </c>
      <c r="H374" s="1"/>
      <c r="I374" s="1"/>
      <c r="J374" s="14"/>
      <c r="K374" s="14"/>
      <c r="L374" s="14">
        <f t="shared" si="23"/>
        <v>0</v>
      </c>
    </row>
    <row r="375" spans="1:12" x14ac:dyDescent="0.25">
      <c r="A375" s="15" t="s">
        <v>388</v>
      </c>
      <c r="B375" s="16">
        <v>44273.720138888886</v>
      </c>
      <c r="C375" s="9" t="str">
        <f t="shared" si="21"/>
        <v>UNI</v>
      </c>
      <c r="D375" s="11">
        <f t="shared" si="22"/>
        <v>44273.720138888886</v>
      </c>
      <c r="E375" s="9">
        <v>17201808</v>
      </c>
      <c r="F375" s="12" t="str">
        <f t="shared" si="24"/>
        <v>Fail SO</v>
      </c>
      <c r="G375" s="9">
        <v>313</v>
      </c>
      <c r="H375" s="17" t="s">
        <v>57</v>
      </c>
      <c r="I375" s="1"/>
      <c r="J375" s="14"/>
      <c r="K375" s="14"/>
      <c r="L375" s="14">
        <f t="shared" si="23"/>
        <v>0</v>
      </c>
    </row>
    <row r="376" spans="1:12" x14ac:dyDescent="0.25">
      <c r="A376" s="9" t="s">
        <v>389</v>
      </c>
      <c r="B376" s="10">
        <v>44273.713194444441</v>
      </c>
      <c r="C376" s="9" t="str">
        <f t="shared" si="21"/>
        <v>UNI</v>
      </c>
      <c r="D376" s="11">
        <f t="shared" si="22"/>
        <v>44273.713194444441</v>
      </c>
      <c r="E376" s="9">
        <v>17204364</v>
      </c>
      <c r="F376" s="12" t="str">
        <f t="shared" si="24"/>
        <v>Fail SO</v>
      </c>
      <c r="G376" s="9">
        <v>313</v>
      </c>
      <c r="H376" s="1" t="s">
        <v>57</v>
      </c>
      <c r="I376" s="23">
        <v>0.34027777777777773</v>
      </c>
      <c r="J376" s="14"/>
      <c r="K376" s="14"/>
      <c r="L376" s="14">
        <f t="shared" si="23"/>
        <v>0</v>
      </c>
    </row>
    <row r="377" spans="1:12" x14ac:dyDescent="0.25">
      <c r="A377" s="9" t="s">
        <v>390</v>
      </c>
      <c r="B377" s="10">
        <v>44273.710416666669</v>
      </c>
      <c r="C377" s="9" t="str">
        <f t="shared" si="21"/>
        <v>UNI</v>
      </c>
      <c r="D377" s="11">
        <f t="shared" si="22"/>
        <v>44273.710416666669</v>
      </c>
      <c r="E377" s="9">
        <v>17208711</v>
      </c>
      <c r="F377" s="12" t="str">
        <f t="shared" si="24"/>
        <v>Fail SO</v>
      </c>
      <c r="G377" s="9">
        <v>313</v>
      </c>
      <c r="H377" s="1" t="s">
        <v>57</v>
      </c>
      <c r="I377" s="1"/>
      <c r="J377" s="14"/>
      <c r="K377" s="14"/>
      <c r="L377" s="14">
        <f t="shared" si="23"/>
        <v>0</v>
      </c>
    </row>
    <row r="378" spans="1:12" x14ac:dyDescent="0.25">
      <c r="A378" s="9" t="s">
        <v>391</v>
      </c>
      <c r="B378" s="10">
        <v>44273.709722222222</v>
      </c>
      <c r="C378" s="9" t="str">
        <f t="shared" si="21"/>
        <v>UNI</v>
      </c>
      <c r="D378" s="11">
        <f t="shared" si="22"/>
        <v>44273.709722222222</v>
      </c>
      <c r="E378" s="9">
        <v>17208983</v>
      </c>
      <c r="F378" s="12" t="str">
        <f t="shared" si="24"/>
        <v>Fail SO</v>
      </c>
      <c r="G378" s="9">
        <v>313</v>
      </c>
      <c r="H378" s="1" t="s">
        <v>57</v>
      </c>
      <c r="I378" s="1"/>
      <c r="J378" s="14"/>
      <c r="K378" s="14"/>
      <c r="L378" s="14">
        <f t="shared" si="23"/>
        <v>0</v>
      </c>
    </row>
    <row r="379" spans="1:12" x14ac:dyDescent="0.25">
      <c r="A379" s="9" t="s">
        <v>392</v>
      </c>
      <c r="B379" s="10">
        <v>44273.706944444442</v>
      </c>
      <c r="C379" s="9" t="str">
        <f t="shared" si="21"/>
        <v>UNI</v>
      </c>
      <c r="D379" s="11">
        <f t="shared" si="22"/>
        <v>44273.706944444442</v>
      </c>
      <c r="E379" s="9">
        <v>17207569</v>
      </c>
      <c r="F379" s="12" t="str">
        <f t="shared" si="24"/>
        <v>Fail SO</v>
      </c>
      <c r="G379" s="9">
        <v>313</v>
      </c>
      <c r="H379" s="1" t="s">
        <v>57</v>
      </c>
      <c r="I379" s="1"/>
      <c r="J379" s="14"/>
      <c r="K379" s="14"/>
      <c r="L379" s="14">
        <f t="shared" si="23"/>
        <v>0</v>
      </c>
    </row>
    <row r="380" spans="1:12" x14ac:dyDescent="0.25">
      <c r="A380" s="9" t="s">
        <v>393</v>
      </c>
      <c r="B380" s="10">
        <v>44273.701388888891</v>
      </c>
      <c r="C380" s="9" t="str">
        <f t="shared" si="21"/>
        <v>UNI</v>
      </c>
      <c r="D380" s="11">
        <f t="shared" si="22"/>
        <v>44273.701388888891</v>
      </c>
      <c r="E380" s="9">
        <v>17206372</v>
      </c>
      <c r="F380" s="12" t="str">
        <f t="shared" si="24"/>
        <v>Fail SO</v>
      </c>
      <c r="G380" s="9">
        <v>313</v>
      </c>
      <c r="H380" s="1" t="s">
        <v>57</v>
      </c>
      <c r="I380" s="1"/>
      <c r="J380" s="14"/>
      <c r="K380" s="14"/>
      <c r="L380" s="14">
        <f t="shared" si="23"/>
        <v>0</v>
      </c>
    </row>
    <row r="381" spans="1:12" x14ac:dyDescent="0.25">
      <c r="A381" s="9" t="s">
        <v>394</v>
      </c>
      <c r="B381" s="10">
        <v>44273.67083333333</v>
      </c>
      <c r="C381" s="9" t="str">
        <f t="shared" si="21"/>
        <v>UNI</v>
      </c>
      <c r="D381" s="11">
        <f t="shared" si="22"/>
        <v>44273.67083333333</v>
      </c>
      <c r="E381" s="9">
        <v>17205674</v>
      </c>
      <c r="F381" s="12" t="str">
        <f t="shared" si="24"/>
        <v>Fail SO</v>
      </c>
      <c r="G381" s="9">
        <v>313</v>
      </c>
      <c r="H381" s="1" t="s">
        <v>57</v>
      </c>
      <c r="I381" s="1"/>
      <c r="J381" s="14"/>
      <c r="K381" s="14"/>
      <c r="L381" s="14">
        <f t="shared" si="23"/>
        <v>0</v>
      </c>
    </row>
    <row r="382" spans="1:12" x14ac:dyDescent="0.25">
      <c r="A382" s="9" t="s">
        <v>395</v>
      </c>
      <c r="B382" s="10">
        <v>44274.429861111108</v>
      </c>
      <c r="C382" s="9" t="str">
        <f t="shared" si="21"/>
        <v>UNI</v>
      </c>
      <c r="D382" s="11">
        <f t="shared" si="22"/>
        <v>44274.429861111108</v>
      </c>
      <c r="E382" s="9">
        <v>17202194</v>
      </c>
      <c r="F382" s="12" t="str">
        <f t="shared" si="24"/>
        <v>Fail SO</v>
      </c>
      <c r="G382" s="9">
        <v>313</v>
      </c>
      <c r="H382" s="1" t="s">
        <v>57</v>
      </c>
      <c r="I382" s="1"/>
      <c r="J382" s="14"/>
      <c r="K382" s="14"/>
      <c r="L382" s="14">
        <f t="shared" si="23"/>
        <v>0</v>
      </c>
    </row>
    <row r="383" spans="1:12" x14ac:dyDescent="0.25">
      <c r="A383" s="9" t="s">
        <v>396</v>
      </c>
      <c r="B383" s="10">
        <v>44274.495138888888</v>
      </c>
      <c r="C383" s="9" t="str">
        <f t="shared" si="21"/>
        <v>UNI</v>
      </c>
      <c r="D383" s="11">
        <f t="shared" si="22"/>
        <v>44274.495138888888</v>
      </c>
      <c r="E383" s="9">
        <v>17204085</v>
      </c>
      <c r="F383" s="12" t="str">
        <f t="shared" si="24"/>
        <v>Fail SO</v>
      </c>
      <c r="G383" s="9">
        <v>313</v>
      </c>
      <c r="H383" s="1" t="s">
        <v>57</v>
      </c>
      <c r="I383" s="1"/>
      <c r="J383" s="14"/>
      <c r="K383" s="14"/>
      <c r="L383" s="14">
        <f t="shared" si="23"/>
        <v>0</v>
      </c>
    </row>
    <row r="384" spans="1:12" x14ac:dyDescent="0.25">
      <c r="A384" s="9" t="s">
        <v>397</v>
      </c>
      <c r="B384" s="10">
        <v>44274.50277777778</v>
      </c>
      <c r="C384" s="9" t="str">
        <f t="shared" si="21"/>
        <v>UNI</v>
      </c>
      <c r="D384" s="11">
        <f t="shared" si="22"/>
        <v>44274.50277777778</v>
      </c>
      <c r="E384" s="9">
        <v>17204249</v>
      </c>
      <c r="F384" s="12" t="str">
        <f t="shared" si="24"/>
        <v>Fail SO</v>
      </c>
      <c r="G384" s="9">
        <v>313</v>
      </c>
      <c r="H384" s="1" t="s">
        <v>57</v>
      </c>
      <c r="I384" s="1"/>
      <c r="J384" s="14"/>
      <c r="K384" s="14"/>
      <c r="L384" s="14">
        <f t="shared" si="23"/>
        <v>0</v>
      </c>
    </row>
    <row r="385" spans="1:12" x14ac:dyDescent="0.25">
      <c r="A385" s="9" t="s">
        <v>398</v>
      </c>
      <c r="B385" s="10">
        <v>44274.407638888886</v>
      </c>
      <c r="C385" s="9" t="str">
        <f t="shared" si="21"/>
        <v>UNI</v>
      </c>
      <c r="D385" s="11">
        <f t="shared" si="22"/>
        <v>44274.407638888886</v>
      </c>
      <c r="E385" s="9">
        <v>17202628</v>
      </c>
      <c r="F385" s="12" t="str">
        <f t="shared" si="24"/>
        <v>Deliver Approved</v>
      </c>
      <c r="G385" s="9">
        <v>319</v>
      </c>
      <c r="H385" s="1"/>
      <c r="I385" s="1"/>
      <c r="J385" s="14"/>
      <c r="K385" s="14"/>
      <c r="L385" s="14">
        <f t="shared" si="23"/>
        <v>0</v>
      </c>
    </row>
    <row r="386" spans="1:12" x14ac:dyDescent="0.25">
      <c r="A386" s="9" t="s">
        <v>399</v>
      </c>
      <c r="B386" s="10">
        <v>44274.428472222222</v>
      </c>
      <c r="C386" s="9" t="str">
        <f t="shared" ref="C386:C449" si="25">IF(COUNTIF(A:A,A386)&gt;1,"DUP","UNI")</f>
        <v>UNI</v>
      </c>
      <c r="D386" s="11">
        <f t="shared" si="22"/>
        <v>44274.428472222222</v>
      </c>
      <c r="E386" s="9">
        <v>17207688</v>
      </c>
      <c r="F386" s="12" t="str">
        <f t="shared" si="24"/>
        <v>Deliver Approved</v>
      </c>
      <c r="G386" s="9">
        <v>319</v>
      </c>
      <c r="H386" s="1"/>
      <c r="I386" s="1"/>
      <c r="J386" s="14"/>
      <c r="K386" s="14"/>
      <c r="L386" s="14">
        <f t="shared" si="23"/>
        <v>0</v>
      </c>
    </row>
    <row r="387" spans="1:12" x14ac:dyDescent="0.25">
      <c r="A387" s="9" t="s">
        <v>400</v>
      </c>
      <c r="B387" s="10">
        <v>44274.451388888891</v>
      </c>
      <c r="C387" s="9" t="str">
        <f t="shared" si="25"/>
        <v>DUP</v>
      </c>
      <c r="D387" s="11">
        <f t="shared" si="22"/>
        <v>44274.451388888891</v>
      </c>
      <c r="E387" s="9">
        <v>17203136</v>
      </c>
      <c r="F387" s="12" t="str">
        <f t="shared" si="24"/>
        <v>Deliver Approved</v>
      </c>
      <c r="G387" s="9">
        <v>319</v>
      </c>
      <c r="H387" s="1"/>
      <c r="I387" s="1"/>
      <c r="J387" s="14"/>
      <c r="K387" s="14"/>
      <c r="L387" s="14">
        <f t="shared" si="23"/>
        <v>0</v>
      </c>
    </row>
    <row r="388" spans="1:12" x14ac:dyDescent="0.25">
      <c r="A388" s="9" t="s">
        <v>401</v>
      </c>
      <c r="B388" s="10">
        <v>44274.494444444441</v>
      </c>
      <c r="C388" s="9" t="str">
        <f t="shared" si="25"/>
        <v>UNI</v>
      </c>
      <c r="D388" s="11">
        <f t="shared" ref="D388:D451" si="26">B388</f>
        <v>44274.494444444441</v>
      </c>
      <c r="E388" s="9">
        <v>17204704</v>
      </c>
      <c r="F388" s="12" t="str">
        <f t="shared" si="24"/>
        <v>Deliver Approved</v>
      </c>
      <c r="G388" s="9">
        <v>319</v>
      </c>
      <c r="H388" s="1"/>
      <c r="I388" s="1"/>
      <c r="J388" s="14"/>
      <c r="K388" s="14"/>
      <c r="L388" s="14">
        <f t="shared" ref="L388:L451" si="27">K388-J388</f>
        <v>0</v>
      </c>
    </row>
    <row r="389" spans="1:12" x14ac:dyDescent="0.25">
      <c r="A389" s="9" t="s">
        <v>402</v>
      </c>
      <c r="B389" s="10">
        <v>44274.518750000003</v>
      </c>
      <c r="C389" s="9" t="str">
        <f t="shared" si="25"/>
        <v>UNI</v>
      </c>
      <c r="D389" s="11">
        <f t="shared" si="26"/>
        <v>44274.518750000003</v>
      </c>
      <c r="E389" s="9">
        <v>17205000</v>
      </c>
      <c r="F389" s="12" t="str">
        <f t="shared" si="24"/>
        <v>Deliver Approved</v>
      </c>
      <c r="G389" s="9">
        <v>319</v>
      </c>
      <c r="H389" s="1"/>
      <c r="I389" s="1"/>
      <c r="J389" s="14"/>
      <c r="K389" s="14"/>
      <c r="L389" s="14">
        <f t="shared" si="27"/>
        <v>0</v>
      </c>
    </row>
    <row r="390" spans="1:12" x14ac:dyDescent="0.25">
      <c r="A390" s="9" t="s">
        <v>403</v>
      </c>
      <c r="B390" s="10">
        <v>44274.53125</v>
      </c>
      <c r="C390" s="9" t="str">
        <f t="shared" si="25"/>
        <v>UNI</v>
      </c>
      <c r="D390" s="11">
        <f t="shared" si="26"/>
        <v>44274.53125</v>
      </c>
      <c r="E390" s="9">
        <v>17205171</v>
      </c>
      <c r="F390" s="12" t="str">
        <f t="shared" ref="F390:F453" si="28">IF(G390=313,"Fail SO",IF(G390=319,"Deliver Approved",IF(G390=320,"Tax-Cert",IF(G390=343,"Purchase",""))))</f>
        <v>Deliver Approved</v>
      </c>
      <c r="G390" s="9">
        <v>319</v>
      </c>
      <c r="H390" s="1"/>
      <c r="I390" s="1"/>
      <c r="J390" s="14"/>
      <c r="K390" s="14"/>
      <c r="L390" s="14">
        <f t="shared" si="27"/>
        <v>0</v>
      </c>
    </row>
    <row r="391" spans="1:12" x14ac:dyDescent="0.25">
      <c r="A391" s="9" t="s">
        <v>404</v>
      </c>
      <c r="B391" s="10">
        <v>44274.554861111108</v>
      </c>
      <c r="C391" s="9" t="str">
        <f t="shared" si="25"/>
        <v>UNI</v>
      </c>
      <c r="D391" s="11">
        <f t="shared" si="26"/>
        <v>44274.554861111108</v>
      </c>
      <c r="E391" s="9">
        <v>17205965</v>
      </c>
      <c r="F391" s="12" t="str">
        <f t="shared" si="28"/>
        <v>Deliver Approved</v>
      </c>
      <c r="G391" s="9">
        <v>319</v>
      </c>
      <c r="H391" s="1"/>
      <c r="I391" s="1"/>
      <c r="J391" s="14"/>
      <c r="K391" s="14"/>
      <c r="L391" s="14">
        <f t="shared" si="27"/>
        <v>0</v>
      </c>
    </row>
    <row r="392" spans="1:12" x14ac:dyDescent="0.25">
      <c r="A392" s="9" t="s">
        <v>405</v>
      </c>
      <c r="B392" s="10">
        <v>44274.543749999997</v>
      </c>
      <c r="C392" s="9" t="str">
        <f t="shared" si="25"/>
        <v>UNI</v>
      </c>
      <c r="D392" s="11">
        <f t="shared" si="26"/>
        <v>44274.543749999997</v>
      </c>
      <c r="E392" s="9">
        <v>17206159</v>
      </c>
      <c r="F392" s="12" t="str">
        <f t="shared" si="28"/>
        <v>Deliver Approved</v>
      </c>
      <c r="G392" s="9">
        <v>319</v>
      </c>
      <c r="H392" s="1"/>
      <c r="I392" s="1"/>
      <c r="J392" s="14"/>
      <c r="K392" s="14"/>
      <c r="L392" s="14">
        <f t="shared" si="27"/>
        <v>0</v>
      </c>
    </row>
    <row r="393" spans="1:12" x14ac:dyDescent="0.25">
      <c r="A393" s="9" t="s">
        <v>406</v>
      </c>
      <c r="B393" s="10">
        <v>44274.552777777775</v>
      </c>
      <c r="C393" s="9" t="str">
        <f t="shared" si="25"/>
        <v>UNI</v>
      </c>
      <c r="D393" s="11">
        <f t="shared" si="26"/>
        <v>44274.552777777775</v>
      </c>
      <c r="E393" s="9">
        <v>17207944</v>
      </c>
      <c r="F393" s="12" t="str">
        <f t="shared" si="28"/>
        <v>Deliver Approved</v>
      </c>
      <c r="G393" s="9">
        <v>319</v>
      </c>
      <c r="H393" s="1"/>
      <c r="I393" s="1"/>
      <c r="J393" s="14"/>
      <c r="K393" s="14"/>
      <c r="L393" s="14">
        <f t="shared" si="27"/>
        <v>0</v>
      </c>
    </row>
    <row r="394" spans="1:12" x14ac:dyDescent="0.25">
      <c r="A394" s="9" t="s">
        <v>407</v>
      </c>
      <c r="B394" s="10">
        <v>44274.554861111108</v>
      </c>
      <c r="C394" s="9" t="str">
        <f t="shared" si="25"/>
        <v>UNI</v>
      </c>
      <c r="D394" s="11">
        <f t="shared" si="26"/>
        <v>44274.554861111108</v>
      </c>
      <c r="E394" s="9">
        <v>17208226</v>
      </c>
      <c r="F394" s="12" t="str">
        <f t="shared" si="28"/>
        <v>Deliver Approved</v>
      </c>
      <c r="G394" s="9">
        <v>319</v>
      </c>
      <c r="H394" s="1"/>
      <c r="I394" s="1"/>
      <c r="J394" s="14"/>
      <c r="K394" s="14"/>
      <c r="L394" s="14">
        <f t="shared" si="27"/>
        <v>0</v>
      </c>
    </row>
    <row r="395" spans="1:12" x14ac:dyDescent="0.25">
      <c r="A395" s="9" t="s">
        <v>408</v>
      </c>
      <c r="B395" s="10">
        <v>44273.713194444441</v>
      </c>
      <c r="C395" s="9" t="str">
        <f t="shared" si="25"/>
        <v>UNI</v>
      </c>
      <c r="D395" s="11">
        <f t="shared" si="26"/>
        <v>44273.713194444441</v>
      </c>
      <c r="E395" s="9">
        <v>17208943</v>
      </c>
      <c r="F395" s="12" t="str">
        <f t="shared" si="28"/>
        <v>Tax-Cert</v>
      </c>
      <c r="G395" s="9">
        <v>320</v>
      </c>
      <c r="H395" s="1"/>
      <c r="I395" s="1"/>
      <c r="J395" s="14"/>
      <c r="K395" s="14"/>
      <c r="L395" s="14">
        <f t="shared" si="27"/>
        <v>0</v>
      </c>
    </row>
    <row r="396" spans="1:12" x14ac:dyDescent="0.25">
      <c r="A396" s="9" t="s">
        <v>409</v>
      </c>
      <c r="B396" s="10">
        <v>44273.739583333336</v>
      </c>
      <c r="C396" s="9" t="str">
        <f t="shared" si="25"/>
        <v>UNI</v>
      </c>
      <c r="D396" s="11">
        <f t="shared" si="26"/>
        <v>44273.739583333336</v>
      </c>
      <c r="E396" s="9">
        <v>17207097</v>
      </c>
      <c r="F396" s="12" t="str">
        <f t="shared" si="28"/>
        <v>Tax-Cert</v>
      </c>
      <c r="G396" s="9">
        <v>320</v>
      </c>
      <c r="H396" s="1"/>
      <c r="I396" s="1"/>
      <c r="J396" s="14"/>
      <c r="K396" s="14"/>
      <c r="L396" s="14">
        <f t="shared" si="27"/>
        <v>0</v>
      </c>
    </row>
    <row r="397" spans="1:12" x14ac:dyDescent="0.25">
      <c r="A397" s="9" t="s">
        <v>410</v>
      </c>
      <c r="B397" s="10">
        <v>44274.427083333336</v>
      </c>
      <c r="C397" s="9" t="str">
        <f t="shared" si="25"/>
        <v>UNI</v>
      </c>
      <c r="D397" s="11">
        <f t="shared" si="26"/>
        <v>44274.427083333336</v>
      </c>
      <c r="E397" s="9">
        <v>17202526</v>
      </c>
      <c r="F397" s="12" t="str">
        <f t="shared" si="28"/>
        <v>Tax-Cert</v>
      </c>
      <c r="G397" s="9">
        <v>320</v>
      </c>
      <c r="H397" s="1"/>
      <c r="I397" s="1"/>
      <c r="J397" s="14"/>
      <c r="K397" s="14"/>
      <c r="L397" s="14">
        <f t="shared" si="27"/>
        <v>0</v>
      </c>
    </row>
    <row r="398" spans="1:12" x14ac:dyDescent="0.25">
      <c r="A398" s="9" t="s">
        <v>400</v>
      </c>
      <c r="B398" s="10">
        <v>44274.438194444447</v>
      </c>
      <c r="C398" s="9" t="str">
        <f t="shared" si="25"/>
        <v>DUP</v>
      </c>
      <c r="D398" s="11">
        <f t="shared" si="26"/>
        <v>44274.438194444447</v>
      </c>
      <c r="E398" s="9">
        <v>17204457</v>
      </c>
      <c r="F398" s="12" t="str">
        <f t="shared" si="28"/>
        <v>Tax-Cert</v>
      </c>
      <c r="G398" s="9">
        <v>320</v>
      </c>
      <c r="H398" s="1"/>
      <c r="I398" s="1"/>
      <c r="J398" s="14"/>
      <c r="K398" s="14"/>
      <c r="L398" s="14">
        <f t="shared" si="27"/>
        <v>0</v>
      </c>
    </row>
    <row r="399" spans="1:12" x14ac:dyDescent="0.25">
      <c r="A399" s="9" t="s">
        <v>411</v>
      </c>
      <c r="B399" s="10">
        <v>44274.456250000003</v>
      </c>
      <c r="C399" s="9" t="str">
        <f t="shared" si="25"/>
        <v>UNI</v>
      </c>
      <c r="D399" s="11">
        <f t="shared" si="26"/>
        <v>44274.456250000003</v>
      </c>
      <c r="E399" s="9">
        <v>17203070</v>
      </c>
      <c r="F399" s="12" t="str">
        <f t="shared" si="28"/>
        <v>Tax-Cert</v>
      </c>
      <c r="G399" s="9">
        <v>320</v>
      </c>
      <c r="H399" s="1"/>
      <c r="I399" s="1"/>
      <c r="J399" s="14"/>
      <c r="K399" s="14"/>
      <c r="L399" s="14">
        <f t="shared" si="27"/>
        <v>0</v>
      </c>
    </row>
    <row r="400" spans="1:12" x14ac:dyDescent="0.25">
      <c r="A400" s="9" t="s">
        <v>412</v>
      </c>
      <c r="B400" s="10">
        <v>44274.419444444444</v>
      </c>
      <c r="C400" s="9" t="str">
        <f t="shared" si="25"/>
        <v>UNI</v>
      </c>
      <c r="D400" s="11">
        <f t="shared" si="26"/>
        <v>44274.419444444444</v>
      </c>
      <c r="E400" s="9">
        <v>17204481</v>
      </c>
      <c r="F400" s="12" t="str">
        <f t="shared" si="28"/>
        <v>Tax-Cert</v>
      </c>
      <c r="G400" s="9">
        <v>320</v>
      </c>
      <c r="H400" s="1"/>
      <c r="I400" s="1"/>
      <c r="J400" s="14"/>
      <c r="K400" s="14"/>
      <c r="L400" s="14">
        <f t="shared" si="27"/>
        <v>0</v>
      </c>
    </row>
    <row r="401" spans="1:12" x14ac:dyDescent="0.25">
      <c r="A401" s="9" t="s">
        <v>413</v>
      </c>
      <c r="B401" s="10">
        <v>44274.426388888889</v>
      </c>
      <c r="C401" s="9" t="str">
        <f t="shared" si="25"/>
        <v>UNI</v>
      </c>
      <c r="D401" s="11">
        <f t="shared" si="26"/>
        <v>44274.426388888889</v>
      </c>
      <c r="E401" s="9">
        <v>17204600</v>
      </c>
      <c r="F401" s="12" t="str">
        <f t="shared" si="28"/>
        <v>Tax-Cert</v>
      </c>
      <c r="G401" s="9">
        <v>320</v>
      </c>
      <c r="H401" s="1"/>
      <c r="I401" s="1"/>
      <c r="J401" s="14"/>
      <c r="K401" s="14"/>
      <c r="L401" s="14">
        <f t="shared" si="27"/>
        <v>0</v>
      </c>
    </row>
    <row r="402" spans="1:12" x14ac:dyDescent="0.25">
      <c r="A402" s="9" t="s">
        <v>414</v>
      </c>
      <c r="B402" s="10">
        <v>44274.421527777777</v>
      </c>
      <c r="C402" s="9" t="str">
        <f t="shared" si="25"/>
        <v>UNI</v>
      </c>
      <c r="D402" s="11">
        <f t="shared" si="26"/>
        <v>44274.421527777777</v>
      </c>
      <c r="E402" s="9">
        <v>17204612</v>
      </c>
      <c r="F402" s="12" t="str">
        <f t="shared" si="28"/>
        <v>Tax-Cert</v>
      </c>
      <c r="G402" s="9">
        <v>320</v>
      </c>
      <c r="H402" s="1"/>
      <c r="I402" s="1"/>
      <c r="J402" s="14"/>
      <c r="K402" s="14"/>
      <c r="L402" s="14">
        <f t="shared" si="27"/>
        <v>0</v>
      </c>
    </row>
    <row r="403" spans="1:12" x14ac:dyDescent="0.25">
      <c r="A403" s="9" t="s">
        <v>415</v>
      </c>
      <c r="B403" s="10">
        <v>44274.419444444444</v>
      </c>
      <c r="C403" s="9" t="str">
        <f t="shared" si="25"/>
        <v>UNI</v>
      </c>
      <c r="D403" s="11">
        <f t="shared" si="26"/>
        <v>44274.419444444444</v>
      </c>
      <c r="E403" s="9">
        <v>17207319</v>
      </c>
      <c r="F403" s="12" t="str">
        <f t="shared" si="28"/>
        <v>Tax-Cert</v>
      </c>
      <c r="G403" s="9">
        <v>320</v>
      </c>
      <c r="H403" s="1"/>
      <c r="I403" s="1"/>
      <c r="J403" s="14"/>
      <c r="K403" s="14"/>
      <c r="L403" s="14">
        <f t="shared" si="27"/>
        <v>0</v>
      </c>
    </row>
    <row r="404" spans="1:12" x14ac:dyDescent="0.25">
      <c r="A404" s="9" t="s">
        <v>416</v>
      </c>
      <c r="B404" s="10">
        <v>44274.415277777778</v>
      </c>
      <c r="C404" s="9" t="str">
        <f t="shared" si="25"/>
        <v>UNI</v>
      </c>
      <c r="D404" s="11">
        <f t="shared" si="26"/>
        <v>44274.415277777778</v>
      </c>
      <c r="E404" s="9">
        <v>17208932</v>
      </c>
      <c r="F404" s="12" t="str">
        <f t="shared" si="28"/>
        <v>Tax-Cert</v>
      </c>
      <c r="G404" s="9">
        <v>320</v>
      </c>
      <c r="H404" s="1"/>
      <c r="I404" s="1"/>
      <c r="J404" s="14"/>
      <c r="K404" s="14"/>
      <c r="L404" s="14">
        <f t="shared" si="27"/>
        <v>0</v>
      </c>
    </row>
    <row r="405" spans="1:12" x14ac:dyDescent="0.25">
      <c r="A405" s="9" t="s">
        <v>417</v>
      </c>
      <c r="B405" s="10">
        <v>44274.640277777777</v>
      </c>
      <c r="C405" s="9" t="str">
        <f t="shared" si="25"/>
        <v>UNI</v>
      </c>
      <c r="D405" s="11">
        <f t="shared" si="26"/>
        <v>44274.640277777777</v>
      </c>
      <c r="E405" s="9">
        <v>17208504</v>
      </c>
      <c r="F405" s="12" t="str">
        <f t="shared" si="28"/>
        <v>Deliver Approved</v>
      </c>
      <c r="G405" s="9">
        <v>319</v>
      </c>
      <c r="H405" s="1" t="s">
        <v>418</v>
      </c>
      <c r="I405" s="1"/>
      <c r="J405" s="14"/>
      <c r="K405" s="14"/>
      <c r="L405" s="14">
        <f t="shared" si="27"/>
        <v>0</v>
      </c>
    </row>
    <row r="406" spans="1:12" x14ac:dyDescent="0.25">
      <c r="A406" s="9" t="s">
        <v>419</v>
      </c>
      <c r="B406" s="10">
        <v>44274.643750000003</v>
      </c>
      <c r="C406" s="9" t="str">
        <f t="shared" si="25"/>
        <v>UNI</v>
      </c>
      <c r="D406" s="11">
        <f t="shared" si="26"/>
        <v>44274.643750000003</v>
      </c>
      <c r="E406" s="9">
        <v>17208746</v>
      </c>
      <c r="F406" s="12" t="str">
        <f t="shared" si="28"/>
        <v>Deliver Approved</v>
      </c>
      <c r="G406" s="9">
        <v>319</v>
      </c>
      <c r="H406" s="1"/>
      <c r="I406" s="1"/>
      <c r="J406" s="14"/>
      <c r="K406" s="14"/>
      <c r="L406" s="14">
        <f t="shared" si="27"/>
        <v>0</v>
      </c>
    </row>
    <row r="407" spans="1:12" x14ac:dyDescent="0.25">
      <c r="A407" s="9" t="s">
        <v>420</v>
      </c>
      <c r="B407" s="10">
        <v>44274.663194444445</v>
      </c>
      <c r="C407" s="9" t="str">
        <f t="shared" si="25"/>
        <v>UNI</v>
      </c>
      <c r="D407" s="11">
        <f t="shared" si="26"/>
        <v>44274.663194444445</v>
      </c>
      <c r="E407" s="9">
        <v>17208661</v>
      </c>
      <c r="F407" s="12" t="str">
        <f t="shared" si="28"/>
        <v>Fail SO</v>
      </c>
      <c r="G407" s="9">
        <v>313</v>
      </c>
      <c r="H407" s="1" t="s">
        <v>57</v>
      </c>
      <c r="I407" s="1"/>
      <c r="J407" s="14"/>
      <c r="K407" s="14"/>
      <c r="L407" s="14">
        <f t="shared" si="27"/>
        <v>0</v>
      </c>
    </row>
    <row r="408" spans="1:12" x14ac:dyDescent="0.25">
      <c r="A408" s="15" t="s">
        <v>421</v>
      </c>
      <c r="B408" s="16">
        <v>44275.327777777777</v>
      </c>
      <c r="C408" s="9" t="str">
        <f t="shared" si="25"/>
        <v>UNI</v>
      </c>
      <c r="D408" s="11">
        <f t="shared" si="26"/>
        <v>44275.327777777777</v>
      </c>
      <c r="E408" s="9">
        <v>17213733</v>
      </c>
      <c r="F408" s="12" t="str">
        <f t="shared" si="28"/>
        <v>Tax-Cert</v>
      </c>
      <c r="G408" s="9">
        <v>320</v>
      </c>
      <c r="H408" s="1"/>
      <c r="I408" s="1"/>
      <c r="J408" s="14"/>
      <c r="K408" s="14"/>
      <c r="L408" s="14">
        <f t="shared" si="27"/>
        <v>0</v>
      </c>
    </row>
    <row r="409" spans="1:12" x14ac:dyDescent="0.25">
      <c r="A409" s="9" t="s">
        <v>422</v>
      </c>
      <c r="B409" s="10">
        <v>44275.310416666667</v>
      </c>
      <c r="C409" s="9" t="str">
        <f t="shared" si="25"/>
        <v>UNI</v>
      </c>
      <c r="D409" s="11">
        <f t="shared" si="26"/>
        <v>44275.310416666667</v>
      </c>
      <c r="E409" s="9">
        <v>17213795</v>
      </c>
      <c r="F409" s="12" t="str">
        <f t="shared" si="28"/>
        <v>Tax-Cert</v>
      </c>
      <c r="G409" s="9">
        <v>320</v>
      </c>
      <c r="H409" s="1"/>
      <c r="I409" s="1"/>
      <c r="J409" s="14"/>
      <c r="K409" s="14"/>
      <c r="L409" s="14">
        <f t="shared" si="27"/>
        <v>0</v>
      </c>
    </row>
    <row r="410" spans="1:12" x14ac:dyDescent="0.25">
      <c r="A410" s="9" t="s">
        <v>423</v>
      </c>
      <c r="B410" s="10">
        <v>44275.277777777781</v>
      </c>
      <c r="C410" s="9" t="str">
        <f t="shared" si="25"/>
        <v>UNI</v>
      </c>
      <c r="D410" s="11">
        <f t="shared" si="26"/>
        <v>44275.277777777781</v>
      </c>
      <c r="E410" s="9">
        <v>17214127</v>
      </c>
      <c r="F410" s="12" t="str">
        <f t="shared" si="28"/>
        <v>Tax-Cert</v>
      </c>
      <c r="G410" s="9">
        <v>320</v>
      </c>
      <c r="H410" s="1"/>
      <c r="I410" s="1"/>
      <c r="J410" s="14"/>
      <c r="K410" s="14"/>
      <c r="L410" s="14">
        <f t="shared" si="27"/>
        <v>0</v>
      </c>
    </row>
    <row r="411" spans="1:12" x14ac:dyDescent="0.25">
      <c r="A411" s="9" t="s">
        <v>424</v>
      </c>
      <c r="B411" s="10">
        <v>44274.698611111111</v>
      </c>
      <c r="C411" s="9" t="str">
        <f t="shared" si="25"/>
        <v>UNI</v>
      </c>
      <c r="D411" s="11">
        <f t="shared" si="26"/>
        <v>44274.698611111111</v>
      </c>
      <c r="E411" s="9">
        <v>17214358</v>
      </c>
      <c r="F411" s="12" t="str">
        <f t="shared" si="28"/>
        <v>Deliver Approved</v>
      </c>
      <c r="G411" s="9">
        <v>319</v>
      </c>
      <c r="H411" s="1"/>
      <c r="I411" s="1"/>
      <c r="J411" s="14"/>
      <c r="K411" s="14"/>
      <c r="L411" s="14">
        <f t="shared" si="27"/>
        <v>0</v>
      </c>
    </row>
    <row r="412" spans="1:12" x14ac:dyDescent="0.25">
      <c r="A412" s="9" t="s">
        <v>425</v>
      </c>
      <c r="B412" s="24"/>
      <c r="C412" s="9" t="str">
        <f t="shared" si="25"/>
        <v>UNI</v>
      </c>
      <c r="D412" s="11">
        <f t="shared" si="26"/>
        <v>0</v>
      </c>
      <c r="E412" s="9"/>
      <c r="F412" s="12" t="str">
        <f t="shared" si="28"/>
        <v>Deliver Approved</v>
      </c>
      <c r="G412" s="9">
        <v>319</v>
      </c>
      <c r="H412" s="1"/>
      <c r="I412" s="1"/>
      <c r="J412" s="14"/>
      <c r="K412" s="14"/>
      <c r="L412" s="14">
        <f t="shared" si="27"/>
        <v>0</v>
      </c>
    </row>
    <row r="413" spans="1:12" x14ac:dyDescent="0.25">
      <c r="A413" s="15" t="s">
        <v>426</v>
      </c>
      <c r="B413" s="16">
        <v>44277.45</v>
      </c>
      <c r="C413" s="15" t="str">
        <f t="shared" si="25"/>
        <v>UNI</v>
      </c>
      <c r="D413" s="25">
        <f t="shared" si="26"/>
        <v>44277.45</v>
      </c>
      <c r="E413" s="15">
        <v>17221547</v>
      </c>
      <c r="F413" s="12" t="str">
        <f t="shared" si="28"/>
        <v>Fail SO</v>
      </c>
      <c r="G413" s="15">
        <v>313</v>
      </c>
      <c r="H413" s="17" t="s">
        <v>57</v>
      </c>
      <c r="I413" s="1"/>
      <c r="J413" s="14"/>
      <c r="K413" s="14"/>
      <c r="L413" s="14">
        <f t="shared" si="27"/>
        <v>0</v>
      </c>
    </row>
    <row r="414" spans="1:12" x14ac:dyDescent="0.25">
      <c r="A414" s="9" t="s">
        <v>427</v>
      </c>
      <c r="B414" s="10">
        <v>44277.465277777781</v>
      </c>
      <c r="C414" s="9" t="str">
        <f t="shared" si="25"/>
        <v>UNI</v>
      </c>
      <c r="D414" s="11">
        <f t="shared" si="26"/>
        <v>44277.465277777781</v>
      </c>
      <c r="E414" s="9">
        <v>17222041</v>
      </c>
      <c r="F414" s="12" t="str">
        <f t="shared" si="28"/>
        <v>Fail SO</v>
      </c>
      <c r="G414" s="9">
        <v>313</v>
      </c>
      <c r="H414" s="1" t="s">
        <v>57</v>
      </c>
      <c r="I414" s="18">
        <v>44277</v>
      </c>
      <c r="J414" s="14"/>
      <c r="K414" s="14"/>
      <c r="L414" s="14">
        <f t="shared" si="27"/>
        <v>0</v>
      </c>
    </row>
    <row r="415" spans="1:12" x14ac:dyDescent="0.25">
      <c r="A415" s="9" t="s">
        <v>428</v>
      </c>
      <c r="B415" s="10">
        <v>44277.468055555553</v>
      </c>
      <c r="C415" s="9" t="str">
        <f t="shared" si="25"/>
        <v>UNI</v>
      </c>
      <c r="D415" s="11">
        <f t="shared" si="26"/>
        <v>44277.468055555553</v>
      </c>
      <c r="E415" s="9">
        <v>17222987</v>
      </c>
      <c r="F415" s="12" t="str">
        <f t="shared" si="28"/>
        <v>Fail SO</v>
      </c>
      <c r="G415" s="9">
        <v>313</v>
      </c>
      <c r="H415" s="1"/>
      <c r="I415" s="13"/>
      <c r="J415" s="14"/>
      <c r="K415" s="14"/>
      <c r="L415" s="14">
        <f t="shared" si="27"/>
        <v>0</v>
      </c>
    </row>
    <row r="416" spans="1:12" x14ac:dyDescent="0.25">
      <c r="A416" s="9" t="s">
        <v>429</v>
      </c>
      <c r="B416" s="10">
        <v>44277.494444444441</v>
      </c>
      <c r="C416" s="9" t="str">
        <f t="shared" si="25"/>
        <v>UNI</v>
      </c>
      <c r="D416" s="11">
        <f t="shared" si="26"/>
        <v>44277.494444444441</v>
      </c>
      <c r="E416" s="9">
        <v>17223895</v>
      </c>
      <c r="F416" s="12" t="str">
        <f t="shared" si="28"/>
        <v>Fail SO</v>
      </c>
      <c r="G416" s="9">
        <v>313</v>
      </c>
      <c r="H416" s="1" t="s">
        <v>57</v>
      </c>
      <c r="I416" s="13"/>
      <c r="J416" s="14"/>
      <c r="K416" s="14"/>
      <c r="L416" s="14">
        <f t="shared" si="27"/>
        <v>0</v>
      </c>
    </row>
    <row r="417" spans="1:12" x14ac:dyDescent="0.25">
      <c r="A417" s="9" t="s">
        <v>430</v>
      </c>
      <c r="B417" s="10">
        <v>44277.520138888889</v>
      </c>
      <c r="C417" s="9" t="str">
        <f t="shared" si="25"/>
        <v>DUP</v>
      </c>
      <c r="D417" s="11">
        <f t="shared" si="26"/>
        <v>44277.520138888889</v>
      </c>
      <c r="E417" s="9">
        <v>17224239</v>
      </c>
      <c r="F417" s="12" t="str">
        <f t="shared" si="28"/>
        <v>Fail SO</v>
      </c>
      <c r="G417" s="9">
        <v>313</v>
      </c>
      <c r="H417" s="1" t="s">
        <v>132</v>
      </c>
      <c r="I417" s="13"/>
      <c r="J417" s="14"/>
      <c r="K417" s="14"/>
      <c r="L417" s="14">
        <f t="shared" si="27"/>
        <v>0</v>
      </c>
    </row>
    <row r="418" spans="1:12" x14ac:dyDescent="0.25">
      <c r="A418" s="9" t="s">
        <v>431</v>
      </c>
      <c r="B418" s="10">
        <v>44277.51458333333</v>
      </c>
      <c r="C418" s="9" t="str">
        <f t="shared" si="25"/>
        <v>UNI</v>
      </c>
      <c r="D418" s="11">
        <f t="shared" si="26"/>
        <v>44277.51458333333</v>
      </c>
      <c r="E418" s="9">
        <v>17224889</v>
      </c>
      <c r="F418" s="12" t="str">
        <f t="shared" si="28"/>
        <v>Fail SO</v>
      </c>
      <c r="G418" s="9">
        <v>313</v>
      </c>
      <c r="H418" s="1" t="s">
        <v>132</v>
      </c>
      <c r="I418" s="13"/>
      <c r="J418" s="14"/>
      <c r="K418" s="14"/>
      <c r="L418" s="14">
        <f t="shared" si="27"/>
        <v>0</v>
      </c>
    </row>
    <row r="419" spans="1:12" x14ac:dyDescent="0.25">
      <c r="A419" s="9" t="s">
        <v>432</v>
      </c>
      <c r="B419" s="10">
        <v>44277.541666666664</v>
      </c>
      <c r="C419" s="9" t="str">
        <f t="shared" si="25"/>
        <v>DUP</v>
      </c>
      <c r="D419" s="11">
        <f t="shared" si="26"/>
        <v>44277.541666666664</v>
      </c>
      <c r="E419" s="9">
        <v>17227363</v>
      </c>
      <c r="F419" s="12" t="str">
        <f t="shared" si="28"/>
        <v>Fail SO</v>
      </c>
      <c r="G419" s="9">
        <v>313</v>
      </c>
      <c r="H419" s="1" t="s">
        <v>132</v>
      </c>
      <c r="I419" s="13"/>
      <c r="J419" s="14"/>
      <c r="K419" s="14"/>
      <c r="L419" s="14">
        <f t="shared" si="27"/>
        <v>0</v>
      </c>
    </row>
    <row r="420" spans="1:12" x14ac:dyDescent="0.25">
      <c r="A420" s="9" t="s">
        <v>433</v>
      </c>
      <c r="B420" s="10">
        <v>44277.595138888886</v>
      </c>
      <c r="C420" s="9" t="str">
        <f t="shared" si="25"/>
        <v>UNI</v>
      </c>
      <c r="D420" s="11">
        <f t="shared" si="26"/>
        <v>44277.595138888886</v>
      </c>
      <c r="E420" s="9">
        <v>17227755</v>
      </c>
      <c r="F420" s="12" t="str">
        <f t="shared" si="28"/>
        <v>Fail SO</v>
      </c>
      <c r="G420" s="9">
        <v>313</v>
      </c>
      <c r="H420" s="1" t="s">
        <v>132</v>
      </c>
      <c r="I420" s="13"/>
      <c r="J420" s="14"/>
      <c r="K420" s="14"/>
      <c r="L420" s="14">
        <f t="shared" si="27"/>
        <v>0</v>
      </c>
    </row>
    <row r="421" spans="1:12" x14ac:dyDescent="0.25">
      <c r="A421" s="9" t="s">
        <v>434</v>
      </c>
      <c r="B421" s="10">
        <v>44277.60833333333</v>
      </c>
      <c r="C421" s="9" t="str">
        <f t="shared" si="25"/>
        <v>UNI</v>
      </c>
      <c r="D421" s="11">
        <f t="shared" si="26"/>
        <v>44277.60833333333</v>
      </c>
      <c r="E421" s="9">
        <v>17228454</v>
      </c>
      <c r="F421" s="12" t="str">
        <f t="shared" si="28"/>
        <v>Fail SO</v>
      </c>
      <c r="G421" s="9">
        <v>313</v>
      </c>
      <c r="H421" s="1" t="s">
        <v>57</v>
      </c>
      <c r="I421" s="13"/>
      <c r="J421" s="14"/>
      <c r="K421" s="14"/>
      <c r="L421" s="14">
        <f t="shared" si="27"/>
        <v>0</v>
      </c>
    </row>
    <row r="422" spans="1:12" x14ac:dyDescent="0.25">
      <c r="A422" s="9" t="s">
        <v>432</v>
      </c>
      <c r="B422" s="10">
        <v>44277.606249999997</v>
      </c>
      <c r="C422" s="9" t="str">
        <f t="shared" si="25"/>
        <v>DUP</v>
      </c>
      <c r="D422" s="11">
        <f t="shared" si="26"/>
        <v>44277.606249999997</v>
      </c>
      <c r="E422" s="9">
        <v>17228486</v>
      </c>
      <c r="F422" s="12" t="str">
        <f t="shared" si="28"/>
        <v>Fail SO</v>
      </c>
      <c r="G422" s="9">
        <v>313</v>
      </c>
      <c r="H422" s="1" t="s">
        <v>57</v>
      </c>
      <c r="I422" s="13"/>
      <c r="J422" s="14"/>
      <c r="K422" s="14"/>
      <c r="L422" s="14">
        <f t="shared" si="27"/>
        <v>0</v>
      </c>
    </row>
    <row r="423" spans="1:12" x14ac:dyDescent="0.25">
      <c r="A423" s="9" t="s">
        <v>435</v>
      </c>
      <c r="B423" s="10">
        <v>44277.469444444447</v>
      </c>
      <c r="C423" s="9" t="str">
        <f t="shared" si="25"/>
        <v>UNI</v>
      </c>
      <c r="D423" s="11">
        <f t="shared" si="26"/>
        <v>44277.469444444447</v>
      </c>
      <c r="E423" s="9">
        <v>17222296</v>
      </c>
      <c r="F423" s="12" t="str">
        <f t="shared" si="28"/>
        <v>Deliver Approved</v>
      </c>
      <c r="G423" s="9">
        <v>319</v>
      </c>
      <c r="H423" s="1"/>
      <c r="I423" s="13"/>
      <c r="J423" s="14"/>
      <c r="K423" s="14"/>
      <c r="L423" s="14">
        <f t="shared" si="27"/>
        <v>0</v>
      </c>
    </row>
    <row r="424" spans="1:12" x14ac:dyDescent="0.25">
      <c r="A424" s="9" t="s">
        <v>436</v>
      </c>
      <c r="B424" s="10">
        <v>44277.509027777778</v>
      </c>
      <c r="C424" s="9" t="str">
        <f t="shared" si="25"/>
        <v>UNI</v>
      </c>
      <c r="D424" s="11">
        <f t="shared" si="26"/>
        <v>44277.509027777778</v>
      </c>
      <c r="E424" s="9">
        <v>17223510</v>
      </c>
      <c r="F424" s="12" t="str">
        <f t="shared" si="28"/>
        <v>Deliver Approved</v>
      </c>
      <c r="G424" s="9">
        <v>319</v>
      </c>
      <c r="H424" s="1"/>
      <c r="I424" s="13"/>
      <c r="J424" s="14"/>
      <c r="K424" s="14"/>
      <c r="L424" s="14">
        <f t="shared" si="27"/>
        <v>0</v>
      </c>
    </row>
    <row r="425" spans="1:12" x14ac:dyDescent="0.25">
      <c r="A425" s="9" t="s">
        <v>437</v>
      </c>
      <c r="B425" s="10">
        <v>44277.545138888891</v>
      </c>
      <c r="C425" s="9" t="str">
        <f t="shared" si="25"/>
        <v>DUP</v>
      </c>
      <c r="D425" s="11">
        <f t="shared" si="26"/>
        <v>44277.545138888891</v>
      </c>
      <c r="E425" s="9">
        <v>17224557</v>
      </c>
      <c r="F425" s="12" t="str">
        <f t="shared" si="28"/>
        <v>Deliver Approved</v>
      </c>
      <c r="G425" s="9">
        <v>319</v>
      </c>
      <c r="H425" s="1"/>
      <c r="I425" s="13"/>
      <c r="J425" s="14"/>
      <c r="K425" s="14"/>
      <c r="L425" s="14">
        <f t="shared" si="27"/>
        <v>0</v>
      </c>
    </row>
    <row r="426" spans="1:12" x14ac:dyDescent="0.25">
      <c r="A426" s="9" t="s">
        <v>438</v>
      </c>
      <c r="B426" s="10">
        <v>44277.554861111108</v>
      </c>
      <c r="C426" s="9" t="str">
        <f t="shared" si="25"/>
        <v>UNI</v>
      </c>
      <c r="D426" s="11">
        <f t="shared" si="26"/>
        <v>44277.554861111108</v>
      </c>
      <c r="E426" s="9">
        <v>17225179</v>
      </c>
      <c r="F426" s="12" t="str">
        <f t="shared" si="28"/>
        <v>Deliver Approved</v>
      </c>
      <c r="G426" s="9">
        <v>319</v>
      </c>
      <c r="H426" s="1"/>
      <c r="I426" s="13"/>
      <c r="J426" s="14"/>
      <c r="K426" s="14"/>
      <c r="L426" s="14">
        <f t="shared" si="27"/>
        <v>0</v>
      </c>
    </row>
    <row r="427" spans="1:12" x14ac:dyDescent="0.25">
      <c r="A427" s="9" t="s">
        <v>439</v>
      </c>
      <c r="B427" s="10">
        <v>44277.585416666669</v>
      </c>
      <c r="C427" s="9" t="str">
        <f t="shared" si="25"/>
        <v>UNI</v>
      </c>
      <c r="D427" s="11">
        <f t="shared" si="26"/>
        <v>44277.585416666669</v>
      </c>
      <c r="E427" s="9">
        <v>17225568</v>
      </c>
      <c r="F427" s="12" t="str">
        <f t="shared" si="28"/>
        <v>Deliver Approved</v>
      </c>
      <c r="G427" s="9">
        <v>319</v>
      </c>
      <c r="H427" s="1"/>
      <c r="I427" s="13"/>
      <c r="J427" s="14"/>
      <c r="K427" s="14"/>
      <c r="L427" s="14">
        <f t="shared" si="27"/>
        <v>0</v>
      </c>
    </row>
    <row r="428" spans="1:12" x14ac:dyDescent="0.25">
      <c r="A428" s="9" t="s">
        <v>440</v>
      </c>
      <c r="B428" s="10">
        <v>44277.592361111114</v>
      </c>
      <c r="C428" s="9" t="str">
        <f t="shared" si="25"/>
        <v>UNI</v>
      </c>
      <c r="D428" s="11">
        <f t="shared" si="26"/>
        <v>44277.592361111114</v>
      </c>
      <c r="E428" s="9">
        <v>17226049</v>
      </c>
      <c r="F428" s="12" t="str">
        <f t="shared" si="28"/>
        <v>Deliver Approved</v>
      </c>
      <c r="G428" s="9">
        <v>319</v>
      </c>
      <c r="H428" s="1"/>
      <c r="I428" s="13"/>
      <c r="J428" s="14"/>
      <c r="K428" s="14"/>
      <c r="L428" s="14">
        <f t="shared" si="27"/>
        <v>0</v>
      </c>
    </row>
    <row r="429" spans="1:12" x14ac:dyDescent="0.25">
      <c r="A429" s="9" t="s">
        <v>441</v>
      </c>
      <c r="B429" s="10">
        <v>44277.603472222225</v>
      </c>
      <c r="C429" s="9" t="str">
        <f t="shared" si="25"/>
        <v>UNI</v>
      </c>
      <c r="D429" s="11">
        <f t="shared" si="26"/>
        <v>44277.603472222225</v>
      </c>
      <c r="E429" s="9">
        <v>17226494</v>
      </c>
      <c r="F429" s="12" t="str">
        <f t="shared" si="28"/>
        <v>Deliver Approved</v>
      </c>
      <c r="G429" s="9">
        <v>319</v>
      </c>
      <c r="H429" s="1"/>
      <c r="I429" s="13"/>
      <c r="J429" s="14"/>
      <c r="K429" s="14"/>
      <c r="L429" s="14">
        <f t="shared" si="27"/>
        <v>0</v>
      </c>
    </row>
    <row r="430" spans="1:12" x14ac:dyDescent="0.25">
      <c r="A430" s="9" t="s">
        <v>442</v>
      </c>
      <c r="B430" s="10">
        <v>44277.618055555555</v>
      </c>
      <c r="C430" s="9" t="str">
        <f t="shared" si="25"/>
        <v>DUP</v>
      </c>
      <c r="D430" s="11">
        <f t="shared" si="26"/>
        <v>44277.618055555555</v>
      </c>
      <c r="E430" s="9">
        <v>17226767</v>
      </c>
      <c r="F430" s="12" t="str">
        <f t="shared" si="28"/>
        <v>Deliver Approved</v>
      </c>
      <c r="G430" s="9">
        <v>319</v>
      </c>
      <c r="H430" s="1"/>
      <c r="I430" s="13"/>
      <c r="J430" s="14"/>
      <c r="K430" s="14"/>
      <c r="L430" s="14">
        <f t="shared" si="27"/>
        <v>0</v>
      </c>
    </row>
    <row r="431" spans="1:12" x14ac:dyDescent="0.25">
      <c r="A431" s="9" t="s">
        <v>443</v>
      </c>
      <c r="B431" s="10">
        <v>44277.621527777781</v>
      </c>
      <c r="C431" s="9" t="str">
        <f t="shared" si="25"/>
        <v>UNI</v>
      </c>
      <c r="D431" s="11">
        <f t="shared" si="26"/>
        <v>44277.621527777781</v>
      </c>
      <c r="E431" s="9">
        <v>17228154</v>
      </c>
      <c r="F431" s="12" t="str">
        <f t="shared" si="28"/>
        <v>Deliver Approved</v>
      </c>
      <c r="G431" s="9">
        <v>319</v>
      </c>
      <c r="H431" s="1"/>
      <c r="I431" s="13"/>
      <c r="J431" s="14"/>
      <c r="K431" s="14"/>
      <c r="L431" s="14">
        <f t="shared" si="27"/>
        <v>0</v>
      </c>
    </row>
    <row r="432" spans="1:12" x14ac:dyDescent="0.25">
      <c r="A432" s="9" t="s">
        <v>444</v>
      </c>
      <c r="B432" s="10">
        <v>44277.664583333331</v>
      </c>
      <c r="C432" s="9" t="str">
        <f t="shared" si="25"/>
        <v>UNI</v>
      </c>
      <c r="D432" s="11">
        <f t="shared" si="26"/>
        <v>44277.664583333331</v>
      </c>
      <c r="E432" s="9">
        <v>17228341</v>
      </c>
      <c r="F432" s="12" t="str">
        <f t="shared" si="28"/>
        <v>Deliver Approved</v>
      </c>
      <c r="G432" s="9">
        <v>319</v>
      </c>
      <c r="H432" s="1"/>
      <c r="I432" s="13"/>
      <c r="J432" s="14"/>
      <c r="K432" s="14"/>
      <c r="L432" s="14">
        <f t="shared" si="27"/>
        <v>0</v>
      </c>
    </row>
    <row r="433" spans="1:12" x14ac:dyDescent="0.25">
      <c r="A433" s="9" t="s">
        <v>445</v>
      </c>
      <c r="B433" s="10">
        <v>44277.411805555559</v>
      </c>
      <c r="C433" s="9" t="str">
        <f t="shared" si="25"/>
        <v>UNI</v>
      </c>
      <c r="D433" s="11">
        <f t="shared" si="26"/>
        <v>44277.411805555559</v>
      </c>
      <c r="E433" s="9">
        <v>17222709</v>
      </c>
      <c r="F433" s="12" t="str">
        <f t="shared" si="28"/>
        <v>Tax-Cert</v>
      </c>
      <c r="G433" s="9">
        <v>320</v>
      </c>
      <c r="H433" s="1"/>
      <c r="I433" s="13"/>
      <c r="J433" s="14"/>
      <c r="K433" s="14"/>
      <c r="L433" s="14">
        <f t="shared" si="27"/>
        <v>0</v>
      </c>
    </row>
    <row r="434" spans="1:12" x14ac:dyDescent="0.25">
      <c r="A434" s="9" t="s">
        <v>446</v>
      </c>
      <c r="B434" s="10">
        <v>44277.417361111111</v>
      </c>
      <c r="C434" s="9" t="str">
        <f t="shared" si="25"/>
        <v>UNI</v>
      </c>
      <c r="D434" s="11">
        <f t="shared" si="26"/>
        <v>44277.417361111111</v>
      </c>
      <c r="E434" s="9">
        <v>17222884</v>
      </c>
      <c r="F434" s="12" t="str">
        <f t="shared" si="28"/>
        <v>Tax-Cert</v>
      </c>
      <c r="G434" s="9">
        <v>320</v>
      </c>
      <c r="H434" s="1"/>
      <c r="I434" s="13"/>
      <c r="J434" s="14"/>
      <c r="K434" s="14"/>
      <c r="L434" s="14">
        <f t="shared" si="27"/>
        <v>0</v>
      </c>
    </row>
    <row r="435" spans="1:12" x14ac:dyDescent="0.25">
      <c r="A435" s="9" t="s">
        <v>447</v>
      </c>
      <c r="B435" s="10">
        <v>44277.490972222222</v>
      </c>
      <c r="C435" s="9" t="str">
        <f t="shared" si="25"/>
        <v>UNI</v>
      </c>
      <c r="D435" s="11">
        <f t="shared" si="26"/>
        <v>44277.490972222222</v>
      </c>
      <c r="E435" s="9">
        <v>17223811</v>
      </c>
      <c r="F435" s="12" t="str">
        <f t="shared" si="28"/>
        <v>Tax-Cert</v>
      </c>
      <c r="G435" s="9">
        <v>320</v>
      </c>
      <c r="H435" s="1"/>
      <c r="I435" s="13"/>
      <c r="J435" s="14"/>
      <c r="K435" s="14"/>
      <c r="L435" s="14">
        <f t="shared" si="27"/>
        <v>0</v>
      </c>
    </row>
    <row r="436" spans="1:12" x14ac:dyDescent="0.25">
      <c r="A436" s="9" t="s">
        <v>448</v>
      </c>
      <c r="B436" s="10">
        <v>44277.504166666666</v>
      </c>
      <c r="C436" s="9" t="str">
        <f t="shared" si="25"/>
        <v>UNI</v>
      </c>
      <c r="D436" s="11">
        <f t="shared" si="26"/>
        <v>44277.504166666666</v>
      </c>
      <c r="E436" s="9">
        <v>17224081</v>
      </c>
      <c r="F436" s="12" t="str">
        <f t="shared" si="28"/>
        <v>Tax-Cert</v>
      </c>
      <c r="G436" s="9">
        <v>320</v>
      </c>
      <c r="H436" s="1"/>
      <c r="I436" s="13"/>
      <c r="J436" s="14"/>
      <c r="K436" s="14"/>
      <c r="L436" s="14">
        <f t="shared" si="27"/>
        <v>0</v>
      </c>
    </row>
    <row r="437" spans="1:12" x14ac:dyDescent="0.25">
      <c r="A437" s="9" t="s">
        <v>449</v>
      </c>
      <c r="B437" s="10">
        <v>44277.425694444442</v>
      </c>
      <c r="C437" s="9" t="str">
        <f t="shared" si="25"/>
        <v>UNI</v>
      </c>
      <c r="D437" s="11">
        <f t="shared" si="26"/>
        <v>44277.425694444442</v>
      </c>
      <c r="E437" s="9">
        <v>17226349</v>
      </c>
      <c r="F437" s="12" t="str">
        <f t="shared" si="28"/>
        <v>Tax-Cert</v>
      </c>
      <c r="G437" s="9">
        <v>320</v>
      </c>
      <c r="H437" s="1"/>
      <c r="I437" s="13"/>
      <c r="J437" s="14"/>
      <c r="K437" s="14"/>
      <c r="L437" s="14">
        <f t="shared" si="27"/>
        <v>0</v>
      </c>
    </row>
    <row r="438" spans="1:12" x14ac:dyDescent="0.25">
      <c r="A438" s="9" t="s">
        <v>430</v>
      </c>
      <c r="B438" s="10">
        <v>44277.523611111108</v>
      </c>
      <c r="C438" s="9" t="str">
        <f t="shared" si="25"/>
        <v>DUP</v>
      </c>
      <c r="D438" s="11">
        <f t="shared" si="26"/>
        <v>44277.523611111108</v>
      </c>
      <c r="E438" s="9">
        <v>17226688</v>
      </c>
      <c r="F438" s="12" t="str">
        <f t="shared" si="28"/>
        <v>Tax-Cert</v>
      </c>
      <c r="G438" s="9">
        <v>320</v>
      </c>
      <c r="H438" s="1"/>
      <c r="I438" s="13"/>
      <c r="J438" s="14"/>
      <c r="K438" s="14"/>
      <c r="L438" s="14">
        <f t="shared" si="27"/>
        <v>0</v>
      </c>
    </row>
    <row r="439" spans="1:12" x14ac:dyDescent="0.25">
      <c r="A439" s="9" t="s">
        <v>437</v>
      </c>
      <c r="B439" s="10">
        <v>44277.532638888886</v>
      </c>
      <c r="C439" s="9" t="str">
        <f t="shared" si="25"/>
        <v>DUP</v>
      </c>
      <c r="D439" s="11">
        <f t="shared" si="26"/>
        <v>44277.532638888886</v>
      </c>
      <c r="E439" s="9">
        <v>17224853</v>
      </c>
      <c r="F439" s="12" t="str">
        <f t="shared" si="28"/>
        <v>Tax-Cert</v>
      </c>
      <c r="G439" s="9">
        <v>320</v>
      </c>
      <c r="H439" s="1"/>
      <c r="I439" s="13"/>
      <c r="J439" s="14"/>
      <c r="K439" s="14"/>
      <c r="L439" s="14">
        <f t="shared" si="27"/>
        <v>0</v>
      </c>
    </row>
    <row r="440" spans="1:12" x14ac:dyDescent="0.25">
      <c r="A440" s="9" t="s">
        <v>450</v>
      </c>
      <c r="B440" s="10">
        <v>44277.602777777778</v>
      </c>
      <c r="C440" s="9" t="str">
        <f t="shared" si="25"/>
        <v>UNI</v>
      </c>
      <c r="D440" s="11">
        <f t="shared" si="26"/>
        <v>44277.602777777778</v>
      </c>
      <c r="E440" s="9">
        <v>17227329</v>
      </c>
      <c r="F440" s="12" t="str">
        <f t="shared" si="28"/>
        <v>Tax-Cert</v>
      </c>
      <c r="G440" s="9">
        <v>320</v>
      </c>
      <c r="H440" s="1"/>
      <c r="I440" s="13"/>
      <c r="J440" s="14"/>
      <c r="K440" s="14"/>
      <c r="L440" s="14">
        <f t="shared" si="27"/>
        <v>0</v>
      </c>
    </row>
    <row r="441" spans="1:12" x14ac:dyDescent="0.25">
      <c r="A441" s="9" t="s">
        <v>442</v>
      </c>
      <c r="B441" s="10">
        <v>44277.611111111109</v>
      </c>
      <c r="C441" s="9" t="str">
        <f t="shared" si="25"/>
        <v>DUP</v>
      </c>
      <c r="D441" s="11">
        <f t="shared" si="26"/>
        <v>44277.611111111109</v>
      </c>
      <c r="E441" s="9">
        <v>17228569</v>
      </c>
      <c r="F441" s="12" t="str">
        <f t="shared" si="28"/>
        <v>Tax-Cert</v>
      </c>
      <c r="G441" s="9">
        <v>320</v>
      </c>
      <c r="H441" s="1"/>
      <c r="I441" s="13"/>
      <c r="J441" s="14"/>
      <c r="K441" s="14"/>
      <c r="L441" s="14">
        <f t="shared" si="27"/>
        <v>0</v>
      </c>
    </row>
    <row r="442" spans="1:12" x14ac:dyDescent="0.25">
      <c r="A442" s="9" t="s">
        <v>451</v>
      </c>
      <c r="B442" s="10">
        <v>44277.611111111109</v>
      </c>
      <c r="C442" s="9" t="str">
        <f t="shared" si="25"/>
        <v>UNI</v>
      </c>
      <c r="D442" s="11">
        <f t="shared" si="26"/>
        <v>44277.611111111109</v>
      </c>
      <c r="E442" s="9">
        <v>17228584</v>
      </c>
      <c r="F442" s="12" t="str">
        <f t="shared" si="28"/>
        <v>Tax-Cert</v>
      </c>
      <c r="G442" s="9">
        <v>320</v>
      </c>
      <c r="H442" s="1"/>
      <c r="I442" s="13"/>
      <c r="J442" s="14"/>
      <c r="K442" s="14"/>
      <c r="L442" s="14">
        <f t="shared" si="27"/>
        <v>0</v>
      </c>
    </row>
    <row r="443" spans="1:12" x14ac:dyDescent="0.25">
      <c r="A443" s="9" t="s">
        <v>452</v>
      </c>
      <c r="B443" s="10">
        <v>44277.738194444442</v>
      </c>
      <c r="C443" s="9" t="str">
        <f t="shared" si="25"/>
        <v>UNI</v>
      </c>
      <c r="D443" s="11">
        <f t="shared" si="26"/>
        <v>44277.738194444442</v>
      </c>
      <c r="E443" s="9">
        <v>17228605</v>
      </c>
      <c r="F443" s="12" t="str">
        <f t="shared" si="28"/>
        <v>Deliver Approved</v>
      </c>
      <c r="G443" s="9">
        <v>319</v>
      </c>
      <c r="H443" s="1"/>
      <c r="I443" s="13"/>
      <c r="J443" s="14"/>
      <c r="K443" s="14"/>
      <c r="L443" s="14">
        <f t="shared" si="27"/>
        <v>0</v>
      </c>
    </row>
    <row r="444" spans="1:12" x14ac:dyDescent="0.25">
      <c r="A444" s="15" t="s">
        <v>453</v>
      </c>
      <c r="B444" s="16">
        <v>44277.736111111109</v>
      </c>
      <c r="C444" s="15" t="str">
        <f t="shared" si="25"/>
        <v>DUP</v>
      </c>
      <c r="D444" s="25">
        <f t="shared" si="26"/>
        <v>44277.736111111109</v>
      </c>
      <c r="E444" s="15">
        <v>17236399</v>
      </c>
      <c r="F444" s="26" t="str">
        <f t="shared" si="28"/>
        <v>Fail SO</v>
      </c>
      <c r="G444" s="15">
        <v>313</v>
      </c>
      <c r="H444" s="17" t="s">
        <v>57</v>
      </c>
      <c r="I444" s="13"/>
      <c r="J444" s="14"/>
      <c r="K444" s="14"/>
      <c r="L444" s="14">
        <f t="shared" si="27"/>
        <v>0</v>
      </c>
    </row>
    <row r="445" spans="1:12" x14ac:dyDescent="0.25">
      <c r="A445" s="9" t="s">
        <v>454</v>
      </c>
      <c r="B445" s="10">
        <v>44277.720138888886</v>
      </c>
      <c r="C445" s="9" t="str">
        <f t="shared" si="25"/>
        <v>UNI</v>
      </c>
      <c r="D445" s="11">
        <f t="shared" si="26"/>
        <v>44277.720138888886</v>
      </c>
      <c r="E445" s="9">
        <v>17243361</v>
      </c>
      <c r="F445" s="12" t="str">
        <f t="shared" si="28"/>
        <v>Fail SO</v>
      </c>
      <c r="G445" s="9">
        <v>313</v>
      </c>
      <c r="H445" s="1" t="s">
        <v>132</v>
      </c>
      <c r="I445" s="13"/>
      <c r="J445" s="14"/>
      <c r="K445" s="14"/>
      <c r="L445" s="14">
        <f t="shared" si="27"/>
        <v>0</v>
      </c>
    </row>
    <row r="446" spans="1:12" x14ac:dyDescent="0.25">
      <c r="A446" s="9" t="s">
        <v>455</v>
      </c>
      <c r="B446" s="10">
        <v>44278.379861111112</v>
      </c>
      <c r="C446" s="9" t="str">
        <f t="shared" si="25"/>
        <v>DUP</v>
      </c>
      <c r="D446" s="11">
        <f t="shared" si="26"/>
        <v>44278.379861111112</v>
      </c>
      <c r="E446" s="9">
        <v>17236743</v>
      </c>
      <c r="F446" s="12" t="str">
        <f t="shared" si="28"/>
        <v>Fail SO</v>
      </c>
      <c r="G446" s="9">
        <v>313</v>
      </c>
      <c r="H446" s="1" t="s">
        <v>132</v>
      </c>
      <c r="I446" s="13"/>
      <c r="J446" s="14"/>
      <c r="K446" s="14"/>
      <c r="L446" s="14">
        <f t="shared" si="27"/>
        <v>0</v>
      </c>
    </row>
    <row r="447" spans="1:12" x14ac:dyDescent="0.25">
      <c r="A447" s="9" t="s">
        <v>456</v>
      </c>
      <c r="B447" s="10">
        <v>44278.530555555553</v>
      </c>
      <c r="C447" s="9" t="str">
        <f t="shared" si="25"/>
        <v>UNI</v>
      </c>
      <c r="D447" s="11">
        <f t="shared" si="26"/>
        <v>44278.530555555553</v>
      </c>
      <c r="E447" s="9">
        <v>17238958</v>
      </c>
      <c r="F447" s="12" t="str">
        <f t="shared" si="28"/>
        <v>Fail SO</v>
      </c>
      <c r="G447" s="9">
        <v>313</v>
      </c>
      <c r="H447" s="1" t="s">
        <v>57</v>
      </c>
      <c r="I447" s="13"/>
      <c r="J447" s="14"/>
      <c r="K447" s="14"/>
      <c r="L447" s="14">
        <f t="shared" si="27"/>
        <v>0</v>
      </c>
    </row>
    <row r="448" spans="1:12" x14ac:dyDescent="0.25">
      <c r="A448" s="9" t="s">
        <v>457</v>
      </c>
      <c r="B448" s="10">
        <v>44278.529861111114</v>
      </c>
      <c r="C448" s="9" t="str">
        <f t="shared" si="25"/>
        <v>DUP</v>
      </c>
      <c r="D448" s="11">
        <f t="shared" si="26"/>
        <v>44278.529861111114</v>
      </c>
      <c r="E448" s="9">
        <v>17239066</v>
      </c>
      <c r="F448" s="12" t="str">
        <f t="shared" si="28"/>
        <v>Fail SO</v>
      </c>
      <c r="G448" s="9">
        <v>313</v>
      </c>
      <c r="H448" s="1" t="s">
        <v>132</v>
      </c>
      <c r="I448" s="13"/>
      <c r="J448" s="14"/>
      <c r="K448" s="14"/>
      <c r="L448" s="14">
        <f t="shared" si="27"/>
        <v>0</v>
      </c>
    </row>
    <row r="449" spans="1:12" x14ac:dyDescent="0.25">
      <c r="A449" s="9" t="s">
        <v>458</v>
      </c>
      <c r="B449" s="10">
        <v>44278.568749999999</v>
      </c>
      <c r="C449" s="9" t="str">
        <f t="shared" si="25"/>
        <v>UNI</v>
      </c>
      <c r="D449" s="11">
        <f t="shared" si="26"/>
        <v>44278.568749999999</v>
      </c>
      <c r="E449" s="9">
        <v>17241035</v>
      </c>
      <c r="F449" s="12" t="str">
        <f t="shared" si="28"/>
        <v>Fail SO</v>
      </c>
      <c r="G449" s="9">
        <v>313</v>
      </c>
      <c r="H449" s="1" t="s">
        <v>57</v>
      </c>
      <c r="I449" s="13"/>
      <c r="J449" s="14"/>
      <c r="K449" s="14"/>
      <c r="L449" s="14">
        <f t="shared" si="27"/>
        <v>0</v>
      </c>
    </row>
    <row r="450" spans="1:12" x14ac:dyDescent="0.25">
      <c r="A450" s="9" t="s">
        <v>459</v>
      </c>
      <c r="B450" s="10">
        <v>44278.55972222222</v>
      </c>
      <c r="C450" s="9" t="str">
        <f t="shared" ref="C450:C511" si="29">IF(COUNTIF(A:A,A450)&gt;1,"DUP","UNI")</f>
        <v>DUP</v>
      </c>
      <c r="D450" s="11">
        <f t="shared" si="26"/>
        <v>44278.55972222222</v>
      </c>
      <c r="E450" s="9">
        <v>17241207</v>
      </c>
      <c r="F450" s="12" t="str">
        <f t="shared" si="28"/>
        <v>Fail SO</v>
      </c>
      <c r="G450" s="9">
        <v>313</v>
      </c>
      <c r="H450" s="1" t="s">
        <v>57</v>
      </c>
      <c r="I450" s="13"/>
      <c r="J450" s="14"/>
      <c r="K450" s="14"/>
      <c r="L450" s="14">
        <f t="shared" si="27"/>
        <v>0</v>
      </c>
    </row>
    <row r="451" spans="1:12" x14ac:dyDescent="0.25">
      <c r="A451" s="9" t="s">
        <v>460</v>
      </c>
      <c r="B451" s="10">
        <v>44278.572222222225</v>
      </c>
      <c r="C451" s="9" t="str">
        <f t="shared" si="29"/>
        <v>DUP</v>
      </c>
      <c r="D451" s="11">
        <f t="shared" si="26"/>
        <v>44278.572222222225</v>
      </c>
      <c r="E451" s="9">
        <v>17242677</v>
      </c>
      <c r="F451" s="12" t="str">
        <f t="shared" si="28"/>
        <v>Fail SO</v>
      </c>
      <c r="G451" s="9">
        <v>313</v>
      </c>
      <c r="H451" s="1" t="s">
        <v>132</v>
      </c>
      <c r="I451" s="13"/>
      <c r="J451" s="14"/>
      <c r="K451" s="14"/>
      <c r="L451" s="14">
        <f t="shared" si="27"/>
        <v>0</v>
      </c>
    </row>
    <row r="452" spans="1:12" x14ac:dyDescent="0.25">
      <c r="A452" s="9" t="s">
        <v>461</v>
      </c>
      <c r="B452" s="10">
        <v>44278.626388888886</v>
      </c>
      <c r="C452" s="9" t="str">
        <f t="shared" si="29"/>
        <v>UNI</v>
      </c>
      <c r="D452" s="11">
        <f t="shared" ref="D452:D515" si="30">B452</f>
        <v>44278.626388888886</v>
      </c>
      <c r="E452" s="9">
        <v>17241505</v>
      </c>
      <c r="F452" s="12" t="str">
        <f t="shared" si="28"/>
        <v>Fail SO</v>
      </c>
      <c r="G452" s="9">
        <v>313</v>
      </c>
      <c r="H452" s="1" t="s">
        <v>57</v>
      </c>
      <c r="I452" s="13"/>
      <c r="J452" s="14"/>
      <c r="K452" s="14"/>
      <c r="L452" s="14">
        <f t="shared" ref="L452:L515" si="31">K452-J452</f>
        <v>0</v>
      </c>
    </row>
    <row r="453" spans="1:12" x14ac:dyDescent="0.25">
      <c r="A453" s="9" t="s">
        <v>462</v>
      </c>
      <c r="B453" s="10">
        <v>44278.620833333334</v>
      </c>
      <c r="C453" s="9" t="str">
        <f t="shared" si="29"/>
        <v>UNI</v>
      </c>
      <c r="D453" s="11">
        <f t="shared" si="30"/>
        <v>44278.620833333334</v>
      </c>
      <c r="E453" s="9">
        <v>17241986</v>
      </c>
      <c r="F453" s="12" t="str">
        <f t="shared" si="28"/>
        <v>Fail SO</v>
      </c>
      <c r="G453" s="9">
        <v>313</v>
      </c>
      <c r="H453" s="1" t="s">
        <v>57</v>
      </c>
      <c r="I453" s="13"/>
      <c r="J453" s="14"/>
      <c r="K453" s="14"/>
      <c r="L453" s="14">
        <f t="shared" si="31"/>
        <v>0</v>
      </c>
    </row>
    <row r="454" spans="1:12" x14ac:dyDescent="0.25">
      <c r="A454" s="9" t="s">
        <v>463</v>
      </c>
      <c r="B454" s="10">
        <v>44278.425000000003</v>
      </c>
      <c r="C454" s="9" t="str">
        <f t="shared" si="29"/>
        <v>DUP</v>
      </c>
      <c r="D454" s="11">
        <f t="shared" si="30"/>
        <v>44278.425000000003</v>
      </c>
      <c r="E454" s="9">
        <v>17237200</v>
      </c>
      <c r="F454" s="12" t="str">
        <f t="shared" ref="F454:F517" si="32">IF(G454=313,"Fail SO",IF(G454=319,"Deliver Approved",IF(G454=320,"Tax-Cert",IF(G454=343,"Purchase",""))))</f>
        <v>Deliver Approved</v>
      </c>
      <c r="G454" s="9">
        <v>319</v>
      </c>
      <c r="H454" s="1"/>
      <c r="I454" s="13"/>
      <c r="J454" s="14"/>
      <c r="K454" s="14"/>
      <c r="L454" s="14">
        <f t="shared" si="31"/>
        <v>0</v>
      </c>
    </row>
    <row r="455" spans="1:12" x14ac:dyDescent="0.25">
      <c r="A455" s="9" t="s">
        <v>464</v>
      </c>
      <c r="B455" s="10">
        <v>44278.432638888888</v>
      </c>
      <c r="C455" s="9" t="str">
        <f t="shared" si="29"/>
        <v>DUP</v>
      </c>
      <c r="D455" s="11">
        <f t="shared" si="30"/>
        <v>44278.432638888888</v>
      </c>
      <c r="E455" s="9">
        <v>17238063</v>
      </c>
      <c r="F455" s="12" t="str">
        <f t="shared" si="32"/>
        <v>Deliver Approved</v>
      </c>
      <c r="G455" s="9">
        <v>319</v>
      </c>
      <c r="H455" s="1"/>
      <c r="I455" s="13"/>
      <c r="J455" s="14"/>
      <c r="K455" s="14"/>
      <c r="L455" s="14">
        <f t="shared" si="31"/>
        <v>0</v>
      </c>
    </row>
    <row r="456" spans="1:12" x14ac:dyDescent="0.25">
      <c r="A456" s="9" t="s">
        <v>465</v>
      </c>
      <c r="B456" s="10">
        <v>44278.472916666666</v>
      </c>
      <c r="C456" s="9" t="str">
        <f t="shared" si="29"/>
        <v>UNI</v>
      </c>
      <c r="D456" s="11">
        <f t="shared" si="30"/>
        <v>44278.472916666666</v>
      </c>
      <c r="E456" s="9">
        <v>17238492</v>
      </c>
      <c r="F456" s="12" t="str">
        <f t="shared" si="32"/>
        <v>Deliver Approved</v>
      </c>
      <c r="G456" s="9">
        <v>319</v>
      </c>
      <c r="H456" s="1"/>
      <c r="I456" s="13"/>
      <c r="J456" s="14"/>
      <c r="K456" s="14"/>
      <c r="L456" s="14">
        <f t="shared" si="31"/>
        <v>0</v>
      </c>
    </row>
    <row r="457" spans="1:12" x14ac:dyDescent="0.25">
      <c r="A457" s="9" t="s">
        <v>466</v>
      </c>
      <c r="B457" s="10">
        <v>44278.490277777775</v>
      </c>
      <c r="C457" s="9" t="str">
        <f t="shared" si="29"/>
        <v>UNI</v>
      </c>
      <c r="D457" s="11">
        <f t="shared" si="30"/>
        <v>44278.490277777775</v>
      </c>
      <c r="E457" s="9">
        <v>17239280</v>
      </c>
      <c r="F457" s="12" t="str">
        <f t="shared" si="32"/>
        <v>Deliver Approved</v>
      </c>
      <c r="G457" s="9">
        <v>319</v>
      </c>
      <c r="H457" s="1"/>
      <c r="I457" s="13"/>
      <c r="J457" s="14"/>
      <c r="K457" s="14"/>
      <c r="L457" s="14">
        <f t="shared" si="31"/>
        <v>0</v>
      </c>
    </row>
    <row r="458" spans="1:12" x14ac:dyDescent="0.25">
      <c r="A458" s="9" t="s">
        <v>467</v>
      </c>
      <c r="B458" s="10">
        <v>44278.495833333334</v>
      </c>
      <c r="C458" s="9" t="str">
        <f t="shared" si="29"/>
        <v>UNI</v>
      </c>
      <c r="D458" s="11">
        <f t="shared" si="30"/>
        <v>44278.495833333334</v>
      </c>
      <c r="E458" s="9">
        <v>17239600</v>
      </c>
      <c r="F458" s="12" t="str">
        <f t="shared" si="32"/>
        <v>Deliver Approved</v>
      </c>
      <c r="G458" s="9">
        <v>319</v>
      </c>
      <c r="H458" s="1"/>
      <c r="I458" s="13"/>
      <c r="J458" s="14"/>
      <c r="K458" s="14"/>
      <c r="L458" s="14">
        <f t="shared" si="31"/>
        <v>0</v>
      </c>
    </row>
    <row r="459" spans="1:12" x14ac:dyDescent="0.25">
      <c r="A459" s="9" t="s">
        <v>468</v>
      </c>
      <c r="B459" s="10">
        <v>44278.509027777778</v>
      </c>
      <c r="C459" s="9" t="str">
        <f t="shared" si="29"/>
        <v>DUP</v>
      </c>
      <c r="D459" s="11">
        <f t="shared" si="30"/>
        <v>44278.509027777778</v>
      </c>
      <c r="E459" s="9">
        <v>17239933</v>
      </c>
      <c r="F459" s="12" t="str">
        <f t="shared" si="32"/>
        <v>Deliver Approved</v>
      </c>
      <c r="G459" s="9">
        <v>319</v>
      </c>
      <c r="H459" s="1"/>
      <c r="I459" s="13"/>
      <c r="J459" s="14"/>
      <c r="K459" s="14"/>
      <c r="L459" s="14">
        <f t="shared" si="31"/>
        <v>0</v>
      </c>
    </row>
    <row r="460" spans="1:12" x14ac:dyDescent="0.25">
      <c r="A460" s="9" t="s">
        <v>469</v>
      </c>
      <c r="B460" s="10">
        <v>44278.538194444445</v>
      </c>
      <c r="C460" s="9" t="str">
        <f t="shared" si="29"/>
        <v>UNI</v>
      </c>
      <c r="D460" s="11">
        <f t="shared" si="30"/>
        <v>44278.538194444445</v>
      </c>
      <c r="E460" s="9">
        <v>17240379</v>
      </c>
      <c r="F460" s="12" t="str">
        <f t="shared" si="32"/>
        <v>Deliver Approved</v>
      </c>
      <c r="G460" s="9">
        <v>319</v>
      </c>
      <c r="H460" s="1"/>
      <c r="I460" s="13"/>
      <c r="J460" s="14"/>
      <c r="K460" s="14"/>
      <c r="L460" s="14">
        <f t="shared" si="31"/>
        <v>0</v>
      </c>
    </row>
    <row r="461" spans="1:12" x14ac:dyDescent="0.25">
      <c r="A461" s="9" t="s">
        <v>457</v>
      </c>
      <c r="B461" s="10">
        <v>44278.548611111109</v>
      </c>
      <c r="C461" s="9" t="str">
        <f t="shared" si="29"/>
        <v>DUP</v>
      </c>
      <c r="D461" s="11">
        <f t="shared" si="30"/>
        <v>44278.548611111109</v>
      </c>
      <c r="E461" s="9">
        <v>17242222</v>
      </c>
      <c r="F461" s="12" t="str">
        <f t="shared" si="32"/>
        <v>Deliver Approved</v>
      </c>
      <c r="G461" s="9">
        <v>319</v>
      </c>
      <c r="H461" s="1"/>
      <c r="I461" s="13"/>
      <c r="J461" s="14"/>
      <c r="K461" s="14"/>
      <c r="L461" s="14">
        <f t="shared" si="31"/>
        <v>0</v>
      </c>
    </row>
    <row r="462" spans="1:12" x14ac:dyDescent="0.25">
      <c r="A462" s="9" t="s">
        <v>470</v>
      </c>
      <c r="B462" s="10">
        <v>44278.563194444447</v>
      </c>
      <c r="C462" s="9" t="str">
        <f t="shared" si="29"/>
        <v>UNI</v>
      </c>
      <c r="D462" s="11">
        <f t="shared" si="30"/>
        <v>44278.563194444447</v>
      </c>
      <c r="E462" s="9">
        <v>17242811</v>
      </c>
      <c r="F462" s="12" t="str">
        <f t="shared" si="32"/>
        <v>Deliver Approved</v>
      </c>
      <c r="G462" s="9">
        <v>319</v>
      </c>
      <c r="H462" s="1"/>
      <c r="I462" s="13"/>
      <c r="J462" s="14"/>
      <c r="K462" s="14"/>
      <c r="L462" s="14">
        <f t="shared" si="31"/>
        <v>0</v>
      </c>
    </row>
    <row r="463" spans="1:12" x14ac:dyDescent="0.25">
      <c r="A463" s="9" t="s">
        <v>471</v>
      </c>
      <c r="B463" s="10">
        <v>44278.574999999997</v>
      </c>
      <c r="C463" s="9" t="str">
        <f t="shared" si="29"/>
        <v>UNI</v>
      </c>
      <c r="D463" s="11">
        <f t="shared" si="30"/>
        <v>44278.574999999997</v>
      </c>
      <c r="E463" s="9">
        <v>17243419</v>
      </c>
      <c r="F463" s="12" t="str">
        <f t="shared" si="32"/>
        <v>Deliver Approved</v>
      </c>
      <c r="G463" s="9">
        <v>319</v>
      </c>
      <c r="H463" s="1"/>
      <c r="I463" s="13"/>
      <c r="J463" s="14"/>
      <c r="K463" s="14"/>
      <c r="L463" s="14">
        <f t="shared" si="31"/>
        <v>0</v>
      </c>
    </row>
    <row r="464" spans="1:12" x14ac:dyDescent="0.25">
      <c r="A464" s="9" t="s">
        <v>472</v>
      </c>
      <c r="B464" s="10">
        <v>44277.644444444442</v>
      </c>
      <c r="C464" s="9" t="str">
        <f t="shared" si="29"/>
        <v>UNI</v>
      </c>
      <c r="D464" s="11">
        <f t="shared" si="30"/>
        <v>44277.644444444442</v>
      </c>
      <c r="E464" s="9">
        <v>17243131</v>
      </c>
      <c r="F464" s="12" t="str">
        <f t="shared" si="32"/>
        <v>Tax-Cert</v>
      </c>
      <c r="G464" s="9">
        <v>320</v>
      </c>
      <c r="H464" s="1"/>
      <c r="I464" s="13"/>
      <c r="J464" s="14"/>
      <c r="K464" s="14"/>
      <c r="L464" s="14">
        <f t="shared" si="31"/>
        <v>0</v>
      </c>
    </row>
    <row r="465" spans="1:12" x14ac:dyDescent="0.25">
      <c r="A465" s="9" t="s">
        <v>473</v>
      </c>
      <c r="B465" s="10">
        <v>44277.645138888889</v>
      </c>
      <c r="C465" s="9" t="str">
        <f t="shared" si="29"/>
        <v>UNI</v>
      </c>
      <c r="D465" s="11">
        <f t="shared" si="30"/>
        <v>44277.645138888889</v>
      </c>
      <c r="E465" s="9">
        <v>17243192</v>
      </c>
      <c r="F465" s="12" t="str">
        <f t="shared" si="32"/>
        <v>Tax-Cert</v>
      </c>
      <c r="G465" s="9">
        <v>320</v>
      </c>
      <c r="H465" s="1"/>
      <c r="I465" s="13"/>
      <c r="J465" s="14"/>
      <c r="K465" s="14"/>
      <c r="L465" s="14">
        <f t="shared" si="31"/>
        <v>0</v>
      </c>
    </row>
    <row r="466" spans="1:12" x14ac:dyDescent="0.25">
      <c r="A466" s="9" t="s">
        <v>474</v>
      </c>
      <c r="B466" s="10">
        <v>44277.649305555555</v>
      </c>
      <c r="C466" s="9" t="str">
        <f t="shared" si="29"/>
        <v>UNI</v>
      </c>
      <c r="D466" s="11">
        <f t="shared" si="30"/>
        <v>44277.649305555555</v>
      </c>
      <c r="E466" s="9">
        <v>17243563</v>
      </c>
      <c r="F466" s="12" t="str">
        <f t="shared" si="32"/>
        <v>Tax-Cert</v>
      </c>
      <c r="G466" s="9">
        <v>320</v>
      </c>
      <c r="H466" s="1"/>
      <c r="I466" s="13"/>
      <c r="J466" s="14"/>
      <c r="K466" s="14"/>
      <c r="L466" s="14">
        <f t="shared" si="31"/>
        <v>0</v>
      </c>
    </row>
    <row r="467" spans="1:12" x14ac:dyDescent="0.25">
      <c r="A467" s="9" t="s">
        <v>453</v>
      </c>
      <c r="B467" s="10">
        <v>44277.727083333331</v>
      </c>
      <c r="C467" s="9" t="str">
        <f t="shared" si="29"/>
        <v>DUP</v>
      </c>
      <c r="D467" s="11">
        <f t="shared" si="30"/>
        <v>44277.727083333331</v>
      </c>
      <c r="E467" s="9">
        <v>17242616</v>
      </c>
      <c r="F467" s="12" t="str">
        <f t="shared" si="32"/>
        <v>Tax-Cert</v>
      </c>
      <c r="G467" s="9">
        <v>320</v>
      </c>
      <c r="H467" s="1"/>
      <c r="I467" s="13"/>
      <c r="J467" s="14"/>
      <c r="K467" s="14"/>
      <c r="L467" s="14">
        <f t="shared" si="31"/>
        <v>0</v>
      </c>
    </row>
    <row r="468" spans="1:12" x14ac:dyDescent="0.25">
      <c r="A468" s="9" t="s">
        <v>475</v>
      </c>
      <c r="B468" s="10">
        <v>44277.772916666669</v>
      </c>
      <c r="C468" s="9" t="str">
        <f t="shared" si="29"/>
        <v>UNI</v>
      </c>
      <c r="D468" s="11">
        <f t="shared" si="30"/>
        <v>44277.772916666669</v>
      </c>
      <c r="E468" s="9">
        <v>17238918</v>
      </c>
      <c r="F468" s="12" t="str">
        <f t="shared" si="32"/>
        <v>Tax-Cert</v>
      </c>
      <c r="G468" s="9">
        <v>320</v>
      </c>
      <c r="H468" s="1"/>
      <c r="I468" s="13"/>
      <c r="J468" s="14"/>
      <c r="K468" s="14"/>
      <c r="L468" s="14">
        <f t="shared" si="31"/>
        <v>0</v>
      </c>
    </row>
    <row r="469" spans="1:12" x14ac:dyDescent="0.25">
      <c r="A469" s="9" t="s">
        <v>455</v>
      </c>
      <c r="B469" s="10">
        <v>44277.365972222222</v>
      </c>
      <c r="C469" s="9" t="str">
        <f t="shared" si="29"/>
        <v>DUP</v>
      </c>
      <c r="D469" s="11">
        <f t="shared" si="30"/>
        <v>44277.365972222222</v>
      </c>
      <c r="E469" s="9">
        <v>17237098</v>
      </c>
      <c r="F469" s="12" t="str">
        <f t="shared" si="32"/>
        <v>Tax-Cert</v>
      </c>
      <c r="G469" s="9">
        <v>320</v>
      </c>
      <c r="H469" s="1"/>
      <c r="I469" s="13"/>
      <c r="J469" s="14"/>
      <c r="K469" s="14"/>
      <c r="L469" s="14">
        <f t="shared" si="31"/>
        <v>0</v>
      </c>
    </row>
    <row r="470" spans="1:12" x14ac:dyDescent="0.25">
      <c r="A470" s="9" t="s">
        <v>463</v>
      </c>
      <c r="B470" s="10">
        <v>44277.417361111111</v>
      </c>
      <c r="C470" s="9" t="str">
        <f t="shared" si="29"/>
        <v>DUP</v>
      </c>
      <c r="D470" s="11">
        <f t="shared" si="30"/>
        <v>44277.417361111111</v>
      </c>
      <c r="E470" s="9">
        <v>17237600</v>
      </c>
      <c r="F470" s="12" t="str">
        <f t="shared" si="32"/>
        <v>Tax-Cert</v>
      </c>
      <c r="G470" s="9">
        <v>320</v>
      </c>
      <c r="H470" s="1"/>
      <c r="I470" s="13"/>
      <c r="J470" s="14"/>
      <c r="K470" s="14"/>
      <c r="L470" s="14">
        <f t="shared" si="31"/>
        <v>0</v>
      </c>
    </row>
    <row r="471" spans="1:12" x14ac:dyDescent="0.25">
      <c r="A471" s="9" t="s">
        <v>464</v>
      </c>
      <c r="B471" s="10">
        <v>44277.425694444442</v>
      </c>
      <c r="C471" s="9" t="str">
        <f t="shared" si="29"/>
        <v>DUP</v>
      </c>
      <c r="D471" s="11">
        <f t="shared" si="30"/>
        <v>44277.425694444442</v>
      </c>
      <c r="E471" s="9">
        <v>17237688</v>
      </c>
      <c r="F471" s="12" t="str">
        <f t="shared" si="32"/>
        <v>Tax-Cert</v>
      </c>
      <c r="G471" s="9">
        <v>320</v>
      </c>
      <c r="H471" s="1"/>
      <c r="I471" s="13"/>
      <c r="J471" s="14"/>
      <c r="K471" s="14"/>
      <c r="L471" s="14">
        <f t="shared" si="31"/>
        <v>0</v>
      </c>
    </row>
    <row r="472" spans="1:12" x14ac:dyDescent="0.25">
      <c r="A472" s="9" t="s">
        <v>476</v>
      </c>
      <c r="B472" s="10">
        <v>44277.435416666667</v>
      </c>
      <c r="C472" s="9" t="str">
        <f t="shared" si="29"/>
        <v>UNI</v>
      </c>
      <c r="D472" s="11">
        <f t="shared" si="30"/>
        <v>44277.435416666667</v>
      </c>
      <c r="E472" s="9">
        <v>17237849</v>
      </c>
      <c r="F472" s="12" t="str">
        <f t="shared" si="32"/>
        <v>Tax-Cert</v>
      </c>
      <c r="G472" s="9">
        <v>320</v>
      </c>
      <c r="H472" s="1"/>
      <c r="I472" s="13"/>
      <c r="J472" s="14"/>
      <c r="K472" s="14"/>
      <c r="L472" s="14">
        <f t="shared" si="31"/>
        <v>0</v>
      </c>
    </row>
    <row r="473" spans="1:12" x14ac:dyDescent="0.25">
      <c r="A473" s="9" t="s">
        <v>468</v>
      </c>
      <c r="B473" s="10">
        <v>44278.518055555556</v>
      </c>
      <c r="C473" s="9" t="str">
        <f t="shared" si="29"/>
        <v>DUP</v>
      </c>
      <c r="D473" s="11">
        <f t="shared" si="30"/>
        <v>44278.518055555556</v>
      </c>
      <c r="E473" s="9">
        <v>17242490</v>
      </c>
      <c r="F473" s="12" t="str">
        <f t="shared" si="32"/>
        <v>Tax-Cert</v>
      </c>
      <c r="G473" s="9">
        <v>320</v>
      </c>
      <c r="H473" s="1"/>
      <c r="I473" s="13"/>
      <c r="J473" s="14"/>
      <c r="K473" s="14"/>
      <c r="L473" s="14">
        <f t="shared" si="31"/>
        <v>0</v>
      </c>
    </row>
    <row r="474" spans="1:12" x14ac:dyDescent="0.25">
      <c r="A474" s="9" t="s">
        <v>459</v>
      </c>
      <c r="B474" s="10">
        <v>44278.561111111114</v>
      </c>
      <c r="C474" s="9" t="str">
        <f t="shared" si="29"/>
        <v>DUP</v>
      </c>
      <c r="D474" s="11">
        <f t="shared" si="30"/>
        <v>44278.561111111114</v>
      </c>
      <c r="E474" s="9">
        <v>17242521</v>
      </c>
      <c r="F474" s="12" t="str">
        <f t="shared" si="32"/>
        <v>Tax-Cert</v>
      </c>
      <c r="G474" s="9">
        <v>320</v>
      </c>
      <c r="H474" s="1"/>
      <c r="I474" s="13"/>
      <c r="J474" s="14"/>
      <c r="K474" s="14"/>
      <c r="L474" s="14">
        <f t="shared" si="31"/>
        <v>0</v>
      </c>
    </row>
    <row r="475" spans="1:12" x14ac:dyDescent="0.25">
      <c r="A475" s="9" t="s">
        <v>460</v>
      </c>
      <c r="B475" s="10">
        <v>44278.550694444442</v>
      </c>
      <c r="C475" s="9" t="str">
        <f t="shared" si="29"/>
        <v>DUP</v>
      </c>
      <c r="D475" s="11">
        <f t="shared" si="30"/>
        <v>44278.550694444442</v>
      </c>
      <c r="E475" s="9">
        <v>17243033</v>
      </c>
      <c r="F475" s="12" t="str">
        <f t="shared" si="32"/>
        <v>Fail SO</v>
      </c>
      <c r="G475" s="1">
        <v>313</v>
      </c>
      <c r="H475" s="1" t="s">
        <v>57</v>
      </c>
      <c r="I475" s="13"/>
      <c r="J475" s="14"/>
      <c r="K475" s="14"/>
      <c r="L475" s="14">
        <f t="shared" si="31"/>
        <v>0</v>
      </c>
    </row>
    <row r="476" spans="1:12" x14ac:dyDescent="0.25">
      <c r="A476" s="9" t="s">
        <v>477</v>
      </c>
      <c r="B476" s="10">
        <v>44278.634027777778</v>
      </c>
      <c r="C476" s="9" t="str">
        <f t="shared" si="29"/>
        <v>DUP</v>
      </c>
      <c r="D476" s="11">
        <f t="shared" si="30"/>
        <v>44278.634027777778</v>
      </c>
      <c r="E476" s="9">
        <v>17243484</v>
      </c>
      <c r="F476" s="12" t="str">
        <f t="shared" si="32"/>
        <v>Deliver Approved</v>
      </c>
      <c r="G476" s="1">
        <v>319</v>
      </c>
      <c r="H476" s="1"/>
      <c r="I476" s="13"/>
      <c r="J476" s="14"/>
      <c r="K476" s="14"/>
      <c r="L476" s="14">
        <f t="shared" si="31"/>
        <v>0</v>
      </c>
    </row>
    <row r="477" spans="1:12" x14ac:dyDescent="0.25">
      <c r="A477" s="9" t="s">
        <v>478</v>
      </c>
      <c r="B477" s="10">
        <v>44278.691666666666</v>
      </c>
      <c r="C477" s="9" t="str">
        <f t="shared" si="29"/>
        <v>UNI</v>
      </c>
      <c r="D477" s="11">
        <f t="shared" si="30"/>
        <v>44278.691666666666</v>
      </c>
      <c r="E477" s="9">
        <v>17243604</v>
      </c>
      <c r="F477" s="12" t="str">
        <f t="shared" si="32"/>
        <v>Deliver Approved</v>
      </c>
      <c r="G477" s="1">
        <v>319</v>
      </c>
      <c r="H477" s="1"/>
      <c r="I477" s="13"/>
      <c r="J477" s="14"/>
      <c r="K477" s="14"/>
      <c r="L477" s="14">
        <f t="shared" si="31"/>
        <v>0</v>
      </c>
    </row>
    <row r="478" spans="1:12" x14ac:dyDescent="0.25">
      <c r="A478" s="15" t="s">
        <v>479</v>
      </c>
      <c r="B478" s="16">
        <v>44278.65625</v>
      </c>
      <c r="C478" s="9" t="str">
        <f t="shared" si="29"/>
        <v>UNI</v>
      </c>
      <c r="D478" s="25">
        <f t="shared" si="30"/>
        <v>44278.65625</v>
      </c>
      <c r="E478" s="15">
        <v>17252770</v>
      </c>
      <c r="F478" s="26" t="str">
        <f t="shared" si="32"/>
        <v>Fail SO</v>
      </c>
      <c r="G478" s="15">
        <v>313</v>
      </c>
      <c r="H478" s="17" t="s">
        <v>132</v>
      </c>
      <c r="I478" s="13"/>
      <c r="J478" s="14"/>
      <c r="K478" s="14"/>
      <c r="L478" s="14">
        <f t="shared" si="31"/>
        <v>0</v>
      </c>
    </row>
    <row r="479" spans="1:12" x14ac:dyDescent="0.25">
      <c r="A479" s="9" t="s">
        <v>480</v>
      </c>
      <c r="B479" s="10">
        <v>44278.670138888891</v>
      </c>
      <c r="C479" s="9" t="str">
        <f t="shared" si="29"/>
        <v>UNI</v>
      </c>
      <c r="D479" s="11">
        <f t="shared" si="30"/>
        <v>44278.670138888891</v>
      </c>
      <c r="E479" s="9">
        <v>17263768</v>
      </c>
      <c r="F479" s="12" t="str">
        <f t="shared" si="32"/>
        <v>Fail SO</v>
      </c>
      <c r="G479" s="9">
        <v>313</v>
      </c>
      <c r="H479" s="1" t="s">
        <v>57</v>
      </c>
      <c r="I479" s="13"/>
      <c r="J479" s="14"/>
      <c r="K479" s="14"/>
      <c r="L479" s="14">
        <f t="shared" si="31"/>
        <v>0</v>
      </c>
    </row>
    <row r="480" spans="1:12" x14ac:dyDescent="0.25">
      <c r="A480" s="9" t="s">
        <v>481</v>
      </c>
      <c r="B480" s="10">
        <v>44278.688194444447</v>
      </c>
      <c r="C480" s="9" t="str">
        <f t="shared" si="29"/>
        <v>UNI</v>
      </c>
      <c r="D480" s="11">
        <f t="shared" si="30"/>
        <v>44278.688194444447</v>
      </c>
      <c r="E480" s="9">
        <v>17263230</v>
      </c>
      <c r="F480" s="12" t="str">
        <f t="shared" si="32"/>
        <v>Fail SO</v>
      </c>
      <c r="G480" s="9">
        <v>313</v>
      </c>
      <c r="H480" s="1" t="s">
        <v>57</v>
      </c>
      <c r="I480" s="13"/>
      <c r="J480" s="14"/>
      <c r="K480" s="14"/>
      <c r="L480" s="14">
        <f t="shared" si="31"/>
        <v>0</v>
      </c>
    </row>
    <row r="481" spans="1:12" x14ac:dyDescent="0.25">
      <c r="A481" s="9" t="s">
        <v>482</v>
      </c>
      <c r="B481" s="10">
        <v>44278.729861111111</v>
      </c>
      <c r="C481" s="9" t="str">
        <f t="shared" si="29"/>
        <v>UNI</v>
      </c>
      <c r="D481" s="11">
        <f t="shared" si="30"/>
        <v>44278.729861111111</v>
      </c>
      <c r="E481" s="9">
        <v>17262422</v>
      </c>
      <c r="F481" s="12" t="str">
        <f t="shared" si="32"/>
        <v>Fail SO</v>
      </c>
      <c r="G481" s="9">
        <v>313</v>
      </c>
      <c r="H481" s="1" t="s">
        <v>57</v>
      </c>
      <c r="I481" s="13"/>
      <c r="J481" s="14"/>
      <c r="K481" s="14"/>
      <c r="L481" s="14">
        <f t="shared" si="31"/>
        <v>0</v>
      </c>
    </row>
    <row r="482" spans="1:12" x14ac:dyDescent="0.25">
      <c r="A482" s="9" t="s">
        <v>483</v>
      </c>
      <c r="B482" s="10">
        <v>44279.453472222223</v>
      </c>
      <c r="C482" s="9" t="str">
        <f t="shared" si="29"/>
        <v>UNI</v>
      </c>
      <c r="D482" s="11">
        <f t="shared" si="30"/>
        <v>44279.453472222223</v>
      </c>
      <c r="E482" s="9">
        <v>17253983</v>
      </c>
      <c r="F482" s="12" t="str">
        <f t="shared" si="32"/>
        <v>Fail SO</v>
      </c>
      <c r="G482" s="9">
        <v>313</v>
      </c>
      <c r="H482" s="1" t="s">
        <v>484</v>
      </c>
      <c r="I482" s="13"/>
      <c r="J482" s="14"/>
      <c r="K482" s="14"/>
      <c r="L482" s="14">
        <f t="shared" si="31"/>
        <v>0</v>
      </c>
    </row>
    <row r="483" spans="1:12" x14ac:dyDescent="0.25">
      <c r="A483" s="9" t="s">
        <v>485</v>
      </c>
      <c r="B483" s="10">
        <v>44279.459027777775</v>
      </c>
      <c r="C483" s="9" t="str">
        <f t="shared" si="29"/>
        <v>UNI</v>
      </c>
      <c r="D483" s="11">
        <f t="shared" si="30"/>
        <v>44279.459027777775</v>
      </c>
      <c r="E483" s="9">
        <v>17254589</v>
      </c>
      <c r="F483" s="12" t="str">
        <f t="shared" si="32"/>
        <v>Fail SO</v>
      </c>
      <c r="G483" s="9">
        <v>313</v>
      </c>
      <c r="H483" s="1" t="s">
        <v>57</v>
      </c>
      <c r="I483" s="13"/>
      <c r="J483" s="14"/>
      <c r="K483" s="14"/>
      <c r="L483" s="14">
        <f t="shared" si="31"/>
        <v>0</v>
      </c>
    </row>
    <row r="484" spans="1:12" x14ac:dyDescent="0.25">
      <c r="A484" s="9" t="s">
        <v>486</v>
      </c>
      <c r="B484" s="10">
        <v>44279.46597222222</v>
      </c>
      <c r="C484" s="9" t="str">
        <f t="shared" si="29"/>
        <v>UNI</v>
      </c>
      <c r="D484" s="11">
        <f t="shared" si="30"/>
        <v>44279.46597222222</v>
      </c>
      <c r="E484" s="9">
        <v>17257251</v>
      </c>
      <c r="F484" s="12" t="str">
        <f t="shared" si="32"/>
        <v>Fail SO</v>
      </c>
      <c r="G484" s="9">
        <v>313</v>
      </c>
      <c r="H484" s="1" t="s">
        <v>57</v>
      </c>
      <c r="I484" s="13"/>
      <c r="J484" s="14"/>
      <c r="K484" s="14"/>
      <c r="L484" s="14">
        <f t="shared" si="31"/>
        <v>0</v>
      </c>
    </row>
    <row r="485" spans="1:12" x14ac:dyDescent="0.25">
      <c r="A485" s="9" t="s">
        <v>487</v>
      </c>
      <c r="B485" s="10">
        <v>44279.467361111114</v>
      </c>
      <c r="C485" s="9" t="str">
        <f t="shared" si="29"/>
        <v>UNI</v>
      </c>
      <c r="D485" s="11">
        <f t="shared" si="30"/>
        <v>44279.467361111114</v>
      </c>
      <c r="E485" s="9">
        <v>17257831</v>
      </c>
      <c r="F485" s="12" t="str">
        <f t="shared" si="32"/>
        <v>Fail SO</v>
      </c>
      <c r="G485" s="9">
        <v>313</v>
      </c>
      <c r="H485" s="1" t="s">
        <v>57</v>
      </c>
      <c r="I485" s="13"/>
      <c r="J485" s="14"/>
      <c r="K485" s="14"/>
      <c r="L485" s="14">
        <f t="shared" si="31"/>
        <v>0</v>
      </c>
    </row>
    <row r="486" spans="1:12" x14ac:dyDescent="0.25">
      <c r="A486" s="9" t="s">
        <v>488</v>
      </c>
      <c r="B486" s="10">
        <v>44279.487500000003</v>
      </c>
      <c r="C486" s="9" t="str">
        <f t="shared" si="29"/>
        <v>UNI</v>
      </c>
      <c r="D486" s="11">
        <f t="shared" si="30"/>
        <v>44279.487500000003</v>
      </c>
      <c r="E486" s="9">
        <v>17259056</v>
      </c>
      <c r="F486" s="12" t="str">
        <f t="shared" si="32"/>
        <v>Fail SO</v>
      </c>
      <c r="G486" s="9">
        <v>313</v>
      </c>
      <c r="H486" s="1" t="s">
        <v>57</v>
      </c>
      <c r="I486" s="13"/>
      <c r="J486" s="14"/>
      <c r="K486" s="14"/>
      <c r="L486" s="14">
        <f t="shared" si="31"/>
        <v>0</v>
      </c>
    </row>
    <row r="487" spans="1:12" x14ac:dyDescent="0.25">
      <c r="A487" s="9" t="s">
        <v>489</v>
      </c>
      <c r="B487" s="10">
        <v>44279.513194444444</v>
      </c>
      <c r="C487" s="9" t="str">
        <f t="shared" si="29"/>
        <v>UNI</v>
      </c>
      <c r="D487" s="11">
        <f t="shared" si="30"/>
        <v>44279.513194444444</v>
      </c>
      <c r="E487" s="9">
        <v>17260438</v>
      </c>
      <c r="F487" s="12" t="str">
        <f t="shared" si="32"/>
        <v>Fail SO</v>
      </c>
      <c r="G487" s="9">
        <v>313</v>
      </c>
      <c r="H487" s="1" t="s">
        <v>132</v>
      </c>
      <c r="I487" s="13"/>
      <c r="J487" s="14"/>
      <c r="K487" s="14"/>
      <c r="L487" s="14">
        <f t="shared" si="31"/>
        <v>0</v>
      </c>
    </row>
    <row r="488" spans="1:12" x14ac:dyDescent="0.25">
      <c r="A488" s="9" t="s">
        <v>490</v>
      </c>
      <c r="B488" s="10">
        <v>44278.718055555553</v>
      </c>
      <c r="C488" s="9" t="str">
        <f t="shared" si="29"/>
        <v>UNI</v>
      </c>
      <c r="D488" s="11">
        <f t="shared" si="30"/>
        <v>44278.718055555553</v>
      </c>
      <c r="E488" s="9">
        <v>17253440</v>
      </c>
      <c r="F488" s="12" t="str">
        <f t="shared" si="32"/>
        <v>Deliver Approved</v>
      </c>
      <c r="G488" s="9">
        <v>319</v>
      </c>
      <c r="H488" s="1"/>
      <c r="I488" s="13"/>
      <c r="J488" s="14"/>
      <c r="K488" s="14"/>
      <c r="L488" s="14">
        <f t="shared" si="31"/>
        <v>0</v>
      </c>
    </row>
    <row r="489" spans="1:12" x14ac:dyDescent="0.25">
      <c r="A489" s="9" t="s">
        <v>491</v>
      </c>
      <c r="B489" s="10">
        <v>44278.727777777778</v>
      </c>
      <c r="C489" s="9" t="str">
        <f t="shared" si="29"/>
        <v>UNI</v>
      </c>
      <c r="D489" s="11">
        <f t="shared" si="30"/>
        <v>44278.727777777778</v>
      </c>
      <c r="E489" s="9">
        <v>17262772</v>
      </c>
      <c r="F489" s="12" t="str">
        <f t="shared" si="32"/>
        <v>Deliver Approved</v>
      </c>
      <c r="G489" s="9">
        <v>319</v>
      </c>
      <c r="H489" s="1"/>
      <c r="I489" s="13"/>
      <c r="J489" s="14"/>
      <c r="K489" s="14"/>
      <c r="L489" s="14">
        <f t="shared" si="31"/>
        <v>0</v>
      </c>
    </row>
    <row r="490" spans="1:12" x14ac:dyDescent="0.25">
      <c r="A490" s="9" t="s">
        <v>492</v>
      </c>
      <c r="B490" s="10">
        <v>44279.444444444445</v>
      </c>
      <c r="C490" s="9" t="str">
        <f t="shared" si="29"/>
        <v>UNI</v>
      </c>
      <c r="D490" s="11">
        <f t="shared" si="30"/>
        <v>44279.444444444445</v>
      </c>
      <c r="E490" s="9">
        <v>17254310</v>
      </c>
      <c r="F490" s="12" t="str">
        <f t="shared" si="32"/>
        <v>Deliver Approved</v>
      </c>
      <c r="G490" s="9">
        <v>319</v>
      </c>
      <c r="H490" s="1"/>
      <c r="I490" s="13"/>
      <c r="J490" s="14"/>
      <c r="K490" s="14"/>
      <c r="L490" s="14">
        <f t="shared" si="31"/>
        <v>0</v>
      </c>
    </row>
    <row r="491" spans="1:12" x14ac:dyDescent="0.25">
      <c r="A491" s="9" t="s">
        <v>493</v>
      </c>
      <c r="B491" s="10">
        <v>44279.463888888888</v>
      </c>
      <c r="C491" s="9" t="str">
        <f t="shared" si="29"/>
        <v>UNI</v>
      </c>
      <c r="D491" s="11">
        <f t="shared" si="30"/>
        <v>44279.463888888888</v>
      </c>
      <c r="E491" s="9">
        <v>17255636</v>
      </c>
      <c r="F491" s="12" t="str">
        <f t="shared" si="32"/>
        <v>Deliver Approved</v>
      </c>
      <c r="G491" s="9">
        <v>319</v>
      </c>
      <c r="H491" s="1"/>
      <c r="I491" s="13"/>
      <c r="J491" s="14"/>
      <c r="K491" s="14"/>
      <c r="L491" s="14">
        <f t="shared" si="31"/>
        <v>0</v>
      </c>
    </row>
    <row r="492" spans="1:12" x14ac:dyDescent="0.25">
      <c r="A492" s="9" t="s">
        <v>494</v>
      </c>
      <c r="B492" s="10">
        <v>44279.494444444441</v>
      </c>
      <c r="C492" s="9" t="str">
        <f t="shared" si="29"/>
        <v>UNI</v>
      </c>
      <c r="D492" s="11">
        <f t="shared" si="30"/>
        <v>44279.494444444441</v>
      </c>
      <c r="E492" s="9">
        <v>17258230</v>
      </c>
      <c r="F492" s="12" t="str">
        <f t="shared" si="32"/>
        <v>Deliver Approved</v>
      </c>
      <c r="G492" s="9">
        <v>319</v>
      </c>
      <c r="H492" s="1"/>
      <c r="I492" s="13"/>
      <c r="J492" s="14"/>
      <c r="K492" s="14"/>
      <c r="L492" s="14">
        <f t="shared" si="31"/>
        <v>0</v>
      </c>
    </row>
    <row r="493" spans="1:12" x14ac:dyDescent="0.25">
      <c r="A493" s="9" t="s">
        <v>495</v>
      </c>
      <c r="B493" s="10">
        <v>44279.495138888888</v>
      </c>
      <c r="C493" s="9" t="str">
        <f t="shared" si="29"/>
        <v>UNI</v>
      </c>
      <c r="D493" s="11">
        <f t="shared" si="30"/>
        <v>44279.495138888888</v>
      </c>
      <c r="E493" s="9">
        <v>17258420</v>
      </c>
      <c r="F493" s="12" t="str">
        <f t="shared" si="32"/>
        <v>Deliver Approved</v>
      </c>
      <c r="G493" s="9">
        <v>319</v>
      </c>
      <c r="H493" s="1"/>
      <c r="I493" s="13"/>
      <c r="J493" s="14"/>
      <c r="K493" s="14"/>
      <c r="L493" s="14">
        <f t="shared" si="31"/>
        <v>0</v>
      </c>
    </row>
    <row r="494" spans="1:12" x14ac:dyDescent="0.25">
      <c r="A494" s="9" t="s">
        <v>496</v>
      </c>
      <c r="B494" s="10">
        <v>44279.554861111108</v>
      </c>
      <c r="C494" s="9" t="str">
        <f t="shared" si="29"/>
        <v>UNI</v>
      </c>
      <c r="D494" s="11">
        <f t="shared" si="30"/>
        <v>44279.554861111108</v>
      </c>
      <c r="E494" s="9">
        <v>17259862</v>
      </c>
      <c r="F494" s="12" t="str">
        <f t="shared" si="32"/>
        <v>Deliver Approved</v>
      </c>
      <c r="G494" s="9">
        <v>319</v>
      </c>
      <c r="H494" s="1"/>
      <c r="I494" s="13"/>
      <c r="J494" s="14"/>
      <c r="K494" s="14"/>
      <c r="L494" s="14">
        <f t="shared" si="31"/>
        <v>0</v>
      </c>
    </row>
    <row r="495" spans="1:12" x14ac:dyDescent="0.25">
      <c r="A495" s="9" t="s">
        <v>497</v>
      </c>
      <c r="B495" s="10">
        <v>44279.554861111108</v>
      </c>
      <c r="C495" s="9" t="str">
        <f t="shared" si="29"/>
        <v>DUP</v>
      </c>
      <c r="D495" s="11">
        <f t="shared" si="30"/>
        <v>44279.554861111108</v>
      </c>
      <c r="E495" s="9">
        <v>17261012</v>
      </c>
      <c r="F495" s="12" t="str">
        <f t="shared" si="32"/>
        <v>Deliver Approved</v>
      </c>
      <c r="G495" s="9">
        <v>319</v>
      </c>
      <c r="H495" s="1"/>
      <c r="I495" s="13"/>
      <c r="J495" s="14"/>
      <c r="K495" s="14"/>
      <c r="L495" s="14">
        <f t="shared" si="31"/>
        <v>0</v>
      </c>
    </row>
    <row r="496" spans="1:12" x14ac:dyDescent="0.25">
      <c r="A496" s="9" t="s">
        <v>498</v>
      </c>
      <c r="B496" s="10">
        <v>44279.563194444447</v>
      </c>
      <c r="C496" s="9" t="str">
        <f t="shared" si="29"/>
        <v>UNI</v>
      </c>
      <c r="D496" s="11">
        <f t="shared" si="30"/>
        <v>44279.563194444447</v>
      </c>
      <c r="E496" s="9">
        <v>17261835</v>
      </c>
      <c r="F496" s="12" t="str">
        <f t="shared" si="32"/>
        <v>Deliver Approved</v>
      </c>
      <c r="G496" s="9">
        <v>319</v>
      </c>
      <c r="H496" s="1"/>
      <c r="I496" s="13"/>
      <c r="J496" s="14"/>
      <c r="K496" s="14"/>
      <c r="L496" s="14">
        <f t="shared" si="31"/>
        <v>0</v>
      </c>
    </row>
    <row r="497" spans="1:12" x14ac:dyDescent="0.25">
      <c r="A497" s="9" t="s">
        <v>499</v>
      </c>
      <c r="B497" s="10">
        <v>44279.574999999997</v>
      </c>
      <c r="C497" s="9" t="str">
        <f t="shared" si="29"/>
        <v>UNI</v>
      </c>
      <c r="D497" s="11">
        <f t="shared" si="30"/>
        <v>44279.574999999997</v>
      </c>
      <c r="E497" s="9">
        <v>17264195</v>
      </c>
      <c r="F497" s="12" t="str">
        <f t="shared" si="32"/>
        <v>Deliver Approved</v>
      </c>
      <c r="G497" s="9">
        <v>319</v>
      </c>
      <c r="H497" s="1"/>
      <c r="I497" s="13"/>
      <c r="J497" s="14"/>
      <c r="K497" s="14"/>
      <c r="L497" s="14">
        <f t="shared" si="31"/>
        <v>0</v>
      </c>
    </row>
    <row r="498" spans="1:12" x14ac:dyDescent="0.25">
      <c r="A498" s="9" t="s">
        <v>459</v>
      </c>
      <c r="B498" s="10">
        <v>44278.561111111114</v>
      </c>
      <c r="C498" s="9" t="str">
        <f t="shared" si="29"/>
        <v>DUP</v>
      </c>
      <c r="D498" s="11">
        <f t="shared" si="30"/>
        <v>44278.561111111114</v>
      </c>
      <c r="E498" s="9"/>
      <c r="F498" s="12" t="str">
        <f t="shared" si="32"/>
        <v>Tax-Cert</v>
      </c>
      <c r="G498" s="9">
        <v>320</v>
      </c>
      <c r="H498" s="1"/>
      <c r="I498" s="13"/>
      <c r="J498" s="14"/>
      <c r="K498" s="14"/>
      <c r="L498" s="14">
        <f t="shared" si="31"/>
        <v>0</v>
      </c>
    </row>
    <row r="499" spans="1:12" x14ac:dyDescent="0.25">
      <c r="A499" s="9" t="s">
        <v>477</v>
      </c>
      <c r="B499" s="10">
        <v>44278.65</v>
      </c>
      <c r="C499" s="9" t="str">
        <f t="shared" si="29"/>
        <v>DUP</v>
      </c>
      <c r="D499" s="11">
        <f t="shared" si="30"/>
        <v>44278.65</v>
      </c>
      <c r="E499" s="9"/>
      <c r="F499" s="12" t="str">
        <f t="shared" si="32"/>
        <v>Tax-Cert</v>
      </c>
      <c r="G499" s="9">
        <v>320</v>
      </c>
      <c r="H499" s="1"/>
      <c r="I499" s="13"/>
      <c r="J499" s="14"/>
      <c r="K499" s="14"/>
      <c r="L499" s="14">
        <f t="shared" si="31"/>
        <v>0</v>
      </c>
    </row>
    <row r="500" spans="1:12" x14ac:dyDescent="0.25">
      <c r="A500" s="9" t="s">
        <v>500</v>
      </c>
      <c r="B500" s="10">
        <v>44278.677083333336</v>
      </c>
      <c r="C500" s="9" t="str">
        <f t="shared" si="29"/>
        <v>UNI</v>
      </c>
      <c r="D500" s="11">
        <f t="shared" si="30"/>
        <v>44278.677083333336</v>
      </c>
      <c r="E500" s="9"/>
      <c r="F500" s="12" t="str">
        <f t="shared" si="32"/>
        <v>Tax-Cert</v>
      </c>
      <c r="G500" s="9">
        <v>320</v>
      </c>
      <c r="H500" s="1"/>
      <c r="I500" s="13"/>
      <c r="J500" s="14"/>
      <c r="K500" s="14"/>
      <c r="L500" s="14">
        <f t="shared" si="31"/>
        <v>0</v>
      </c>
    </row>
    <row r="501" spans="1:12" x14ac:dyDescent="0.25">
      <c r="A501" s="9" t="s">
        <v>501</v>
      </c>
      <c r="B501" s="10">
        <v>44278.681944444441</v>
      </c>
      <c r="C501" s="9" t="str">
        <f t="shared" si="29"/>
        <v>UNI</v>
      </c>
      <c r="D501" s="11">
        <f t="shared" si="30"/>
        <v>44278.681944444441</v>
      </c>
      <c r="E501" s="9">
        <v>17264071</v>
      </c>
      <c r="F501" s="12" t="str">
        <f t="shared" si="32"/>
        <v>Tax-Cert</v>
      </c>
      <c r="G501" s="9">
        <v>320</v>
      </c>
      <c r="H501" s="1"/>
      <c r="I501" s="13"/>
      <c r="J501" s="14"/>
      <c r="K501" s="14"/>
      <c r="L501" s="14">
        <f t="shared" si="31"/>
        <v>0</v>
      </c>
    </row>
    <row r="502" spans="1:12" x14ac:dyDescent="0.25">
      <c r="A502" s="9" t="s">
        <v>502</v>
      </c>
      <c r="B502" s="10">
        <v>44278.676388888889</v>
      </c>
      <c r="C502" s="9" t="str">
        <f t="shared" si="29"/>
        <v>UNI</v>
      </c>
      <c r="D502" s="11">
        <f t="shared" si="30"/>
        <v>44278.676388888889</v>
      </c>
      <c r="E502" s="9">
        <v>17264024</v>
      </c>
      <c r="F502" s="12" t="str">
        <f t="shared" si="32"/>
        <v>Tax-Cert</v>
      </c>
      <c r="G502" s="9">
        <v>320</v>
      </c>
      <c r="H502" s="1"/>
      <c r="I502" s="13"/>
      <c r="J502" s="14"/>
      <c r="K502" s="14"/>
      <c r="L502" s="14">
        <f t="shared" si="31"/>
        <v>0</v>
      </c>
    </row>
    <row r="503" spans="1:12" x14ac:dyDescent="0.25">
      <c r="A503" s="9" t="s">
        <v>503</v>
      </c>
      <c r="B503" s="10">
        <v>44278.675000000003</v>
      </c>
      <c r="C503" s="9" t="str">
        <f t="shared" si="29"/>
        <v>UNI</v>
      </c>
      <c r="D503" s="11">
        <f t="shared" si="30"/>
        <v>44278.675000000003</v>
      </c>
      <c r="E503" s="9">
        <v>17259654</v>
      </c>
      <c r="F503" s="12" t="str">
        <f t="shared" si="32"/>
        <v>Tax-Cert</v>
      </c>
      <c r="G503" s="9">
        <v>320</v>
      </c>
      <c r="H503" s="1"/>
      <c r="I503" s="13"/>
      <c r="J503" s="14"/>
      <c r="K503" s="14"/>
      <c r="L503" s="14">
        <f t="shared" si="31"/>
        <v>0</v>
      </c>
    </row>
    <row r="504" spans="1:12" x14ac:dyDescent="0.25">
      <c r="A504" s="9" t="s">
        <v>504</v>
      </c>
      <c r="B504" s="10">
        <v>44278.689583333333</v>
      </c>
      <c r="C504" s="9" t="str">
        <f t="shared" si="29"/>
        <v>UNI</v>
      </c>
      <c r="D504" s="11">
        <f t="shared" si="30"/>
        <v>44278.689583333333</v>
      </c>
      <c r="E504" s="9">
        <v>17255221</v>
      </c>
      <c r="F504" s="12" t="str">
        <f t="shared" si="32"/>
        <v>Tax-Cert</v>
      </c>
      <c r="G504" s="9">
        <v>320</v>
      </c>
      <c r="H504" s="1"/>
      <c r="I504" s="13"/>
      <c r="J504" s="14"/>
      <c r="K504" s="14"/>
      <c r="L504" s="14">
        <f t="shared" si="31"/>
        <v>0</v>
      </c>
    </row>
    <row r="505" spans="1:12" x14ac:dyDescent="0.25">
      <c r="A505" s="9" t="s">
        <v>505</v>
      </c>
      <c r="B505" s="10">
        <v>44279.424305555556</v>
      </c>
      <c r="C505" s="9" t="str">
        <f t="shared" si="29"/>
        <v>UNI</v>
      </c>
      <c r="D505" s="11">
        <f t="shared" si="30"/>
        <v>44279.424305555556</v>
      </c>
      <c r="E505" s="9">
        <v>17253196</v>
      </c>
      <c r="F505" s="12" t="str">
        <f t="shared" si="32"/>
        <v>Tax-Cert</v>
      </c>
      <c r="G505" s="9">
        <v>320</v>
      </c>
      <c r="H505" s="1"/>
      <c r="I505" s="13"/>
      <c r="J505" s="14"/>
      <c r="K505" s="14"/>
      <c r="L505" s="14">
        <f t="shared" si="31"/>
        <v>0</v>
      </c>
    </row>
    <row r="506" spans="1:12" x14ac:dyDescent="0.25">
      <c r="A506" s="9" t="s">
        <v>506</v>
      </c>
      <c r="B506" s="10">
        <v>44279.416666666664</v>
      </c>
      <c r="C506" s="9" t="str">
        <f t="shared" si="29"/>
        <v>UNI</v>
      </c>
      <c r="D506" s="11">
        <f t="shared" si="30"/>
        <v>44279.416666666664</v>
      </c>
      <c r="E506" s="9">
        <v>17253285</v>
      </c>
      <c r="F506" s="12" t="str">
        <f t="shared" si="32"/>
        <v>Tax-Cert</v>
      </c>
      <c r="G506" s="9">
        <v>320</v>
      </c>
      <c r="H506" s="1"/>
      <c r="I506" s="13"/>
      <c r="J506" s="14"/>
      <c r="K506" s="14"/>
      <c r="L506" s="14">
        <f t="shared" si="31"/>
        <v>0</v>
      </c>
    </row>
    <row r="507" spans="1:12" x14ac:dyDescent="0.25">
      <c r="A507" s="9" t="s">
        <v>507</v>
      </c>
      <c r="B507" s="10">
        <v>44279.364583333336</v>
      </c>
      <c r="C507" s="9" t="str">
        <f t="shared" si="29"/>
        <v>UNI</v>
      </c>
      <c r="D507" s="11">
        <f t="shared" si="30"/>
        <v>44279.364583333336</v>
      </c>
      <c r="E507" s="9">
        <v>17253792</v>
      </c>
      <c r="F507" s="12" t="str">
        <f t="shared" si="32"/>
        <v>Tax-Cert</v>
      </c>
      <c r="G507" s="9">
        <v>320</v>
      </c>
      <c r="H507" s="1"/>
      <c r="I507" s="13"/>
      <c r="J507" s="14"/>
      <c r="K507" s="14"/>
      <c r="L507" s="14">
        <f t="shared" si="31"/>
        <v>0</v>
      </c>
    </row>
    <row r="508" spans="1:12" x14ac:dyDescent="0.25">
      <c r="A508" s="9" t="s">
        <v>508</v>
      </c>
      <c r="B508" s="10">
        <v>44279.402083333334</v>
      </c>
      <c r="C508" s="9" t="str">
        <f t="shared" si="29"/>
        <v>UNI</v>
      </c>
      <c r="D508" s="11">
        <f t="shared" si="30"/>
        <v>44279.402083333334</v>
      </c>
      <c r="E508" s="9">
        <v>17253865</v>
      </c>
      <c r="F508" s="12" t="str">
        <f t="shared" si="32"/>
        <v>Tax-Cert</v>
      </c>
      <c r="G508" s="9">
        <v>320</v>
      </c>
      <c r="H508" s="1"/>
      <c r="I508" s="13"/>
      <c r="J508" s="14"/>
      <c r="K508" s="14"/>
      <c r="L508" s="14">
        <f t="shared" si="31"/>
        <v>0</v>
      </c>
    </row>
    <row r="509" spans="1:12" x14ac:dyDescent="0.25">
      <c r="A509" s="9" t="s">
        <v>509</v>
      </c>
      <c r="B509" s="10">
        <v>44279.402777777781</v>
      </c>
      <c r="C509" s="9" t="str">
        <f t="shared" si="29"/>
        <v>UNI</v>
      </c>
      <c r="D509" s="11">
        <f t="shared" si="30"/>
        <v>44279.402777777781</v>
      </c>
      <c r="E509" s="9">
        <v>17255084</v>
      </c>
      <c r="F509" s="12" t="str">
        <f t="shared" si="32"/>
        <v>Tax-Cert</v>
      </c>
      <c r="G509" s="9">
        <v>320</v>
      </c>
      <c r="H509" s="1"/>
      <c r="I509" s="13"/>
      <c r="J509" s="14"/>
      <c r="K509" s="14"/>
      <c r="L509" s="14">
        <f t="shared" si="31"/>
        <v>0</v>
      </c>
    </row>
    <row r="510" spans="1:12" x14ac:dyDescent="0.25">
      <c r="A510" s="9" t="s">
        <v>497</v>
      </c>
      <c r="B510" s="10">
        <v>44279.554861111108</v>
      </c>
      <c r="C510" s="9" t="str">
        <f t="shared" si="29"/>
        <v>DUP</v>
      </c>
      <c r="D510" s="11">
        <f t="shared" si="30"/>
        <v>44279.554861111108</v>
      </c>
      <c r="E510" s="9">
        <v>17259513</v>
      </c>
      <c r="F510" s="12" t="str">
        <f t="shared" si="32"/>
        <v>Tax-Cert</v>
      </c>
      <c r="G510" s="9">
        <v>320</v>
      </c>
      <c r="H510" s="1"/>
      <c r="I510" s="13"/>
      <c r="J510" s="14"/>
      <c r="K510" s="14"/>
      <c r="L510" s="14">
        <f t="shared" si="31"/>
        <v>0</v>
      </c>
    </row>
    <row r="511" spans="1:12" x14ac:dyDescent="0.25">
      <c r="A511" s="9" t="s">
        <v>510</v>
      </c>
      <c r="B511" s="10">
        <v>44279.623611111114</v>
      </c>
      <c r="C511" s="9" t="str">
        <f t="shared" si="29"/>
        <v>UNI</v>
      </c>
      <c r="D511" s="11">
        <f t="shared" si="30"/>
        <v>44279.623611111114</v>
      </c>
      <c r="E511" s="9">
        <v>17264491</v>
      </c>
      <c r="F511" s="12" t="str">
        <f t="shared" si="32"/>
        <v>Fail SO</v>
      </c>
      <c r="G511" s="1">
        <v>313</v>
      </c>
      <c r="H511" s="1" t="s">
        <v>132</v>
      </c>
      <c r="I511" s="13"/>
      <c r="J511" s="14"/>
      <c r="K511" s="14"/>
      <c r="L511" s="14">
        <f t="shared" si="31"/>
        <v>0</v>
      </c>
    </row>
    <row r="512" spans="1:12" x14ac:dyDescent="0.25">
      <c r="A512" s="9" t="s">
        <v>511</v>
      </c>
      <c r="B512" s="10">
        <v>44279.670138888891</v>
      </c>
      <c r="C512" s="9" t="str">
        <f>IF(COUNTIF(A:A,#REF!)&gt;1,"DUP","UNI")</f>
        <v>UNI</v>
      </c>
      <c r="D512" s="11">
        <f t="shared" si="30"/>
        <v>44279.670138888891</v>
      </c>
      <c r="E512" s="9">
        <v>17264446</v>
      </c>
      <c r="F512" s="12" t="str">
        <f t="shared" si="32"/>
        <v>Deliver Approved</v>
      </c>
      <c r="G512" s="1">
        <v>319</v>
      </c>
      <c r="H512" s="1"/>
      <c r="I512" s="13"/>
      <c r="J512" s="14"/>
      <c r="K512" s="14"/>
      <c r="L512" s="14">
        <f t="shared" si="31"/>
        <v>0</v>
      </c>
    </row>
    <row r="513" spans="1:12" x14ac:dyDescent="0.25">
      <c r="A513" s="9" t="s">
        <v>512</v>
      </c>
      <c r="B513" s="10">
        <v>44279.679861111108</v>
      </c>
      <c r="C513" s="9" t="str">
        <f>IF(COUNTIF(A:A,#REF!)&gt;1,"DUP","UNI")</f>
        <v>UNI</v>
      </c>
      <c r="D513" s="11">
        <f t="shared" si="30"/>
        <v>44279.679861111108</v>
      </c>
      <c r="E513" s="9">
        <v>17264389</v>
      </c>
      <c r="F513" s="12" t="str">
        <f t="shared" si="32"/>
        <v>Deliver Approved</v>
      </c>
      <c r="G513" s="1">
        <v>319</v>
      </c>
      <c r="H513" s="1"/>
      <c r="I513" s="13"/>
      <c r="J513" s="14"/>
      <c r="K513" s="14"/>
      <c r="L513" s="14">
        <f t="shared" si="31"/>
        <v>0</v>
      </c>
    </row>
    <row r="514" spans="1:12" x14ac:dyDescent="0.25">
      <c r="A514" s="15" t="s">
        <v>513</v>
      </c>
      <c r="B514" s="16">
        <v>44279.643055555556</v>
      </c>
      <c r="C514" s="15" t="str">
        <f t="shared" ref="C514:C528" si="33">IF(COUNTIF(A:A,A514)&gt;1,"DUP","UNI")</f>
        <v>UNI</v>
      </c>
      <c r="D514" s="25">
        <f t="shared" si="30"/>
        <v>44279.643055555556</v>
      </c>
      <c r="E514" s="15">
        <v>17272229</v>
      </c>
      <c r="F514" s="26" t="str">
        <f t="shared" si="32"/>
        <v>Fail SO</v>
      </c>
      <c r="G514" s="15">
        <v>313</v>
      </c>
      <c r="H514" s="17" t="s">
        <v>57</v>
      </c>
      <c r="I514" s="13"/>
      <c r="J514" s="14"/>
      <c r="K514" s="14"/>
      <c r="L514" s="14">
        <f t="shared" si="31"/>
        <v>0</v>
      </c>
    </row>
    <row r="515" spans="1:12" x14ac:dyDescent="0.25">
      <c r="A515" s="9" t="s">
        <v>514</v>
      </c>
      <c r="B515" s="10">
        <v>44280.741666666669</v>
      </c>
      <c r="C515" s="15" t="str">
        <f t="shared" si="33"/>
        <v>UNI</v>
      </c>
      <c r="D515" s="25">
        <f t="shared" si="30"/>
        <v>44280.741666666669</v>
      </c>
      <c r="E515" s="9">
        <v>17280203</v>
      </c>
      <c r="F515" s="12" t="str">
        <f t="shared" si="32"/>
        <v>Fail SO</v>
      </c>
      <c r="G515" s="9">
        <v>313</v>
      </c>
      <c r="H515" s="1" t="s">
        <v>57</v>
      </c>
      <c r="I515" s="13"/>
      <c r="J515" s="14"/>
      <c r="K515" s="14"/>
      <c r="L515" s="14">
        <f t="shared" si="31"/>
        <v>0</v>
      </c>
    </row>
    <row r="516" spans="1:12" x14ac:dyDescent="0.25">
      <c r="A516" s="9" t="s">
        <v>515</v>
      </c>
      <c r="B516" s="10">
        <v>44279.748611111114</v>
      </c>
      <c r="C516" s="9" t="str">
        <f t="shared" si="33"/>
        <v>UNI</v>
      </c>
      <c r="D516" s="11">
        <f t="shared" ref="D516:D584" si="34">B516</f>
        <v>44279.748611111114</v>
      </c>
      <c r="E516" s="9">
        <v>17279341</v>
      </c>
      <c r="F516" s="12" t="str">
        <f t="shared" si="32"/>
        <v>Fail SO</v>
      </c>
      <c r="G516" s="9">
        <v>313</v>
      </c>
      <c r="H516" s="1" t="s">
        <v>57</v>
      </c>
      <c r="I516" s="13"/>
      <c r="J516" s="14"/>
      <c r="K516" s="14"/>
      <c r="L516" s="14">
        <f t="shared" ref="L516:L579" si="35">K516-J516</f>
        <v>0</v>
      </c>
    </row>
    <row r="517" spans="1:12" x14ac:dyDescent="0.25">
      <c r="A517" s="9" t="s">
        <v>516</v>
      </c>
      <c r="B517" s="10">
        <v>44279.751388888886</v>
      </c>
      <c r="C517" s="9" t="str">
        <f t="shared" si="33"/>
        <v>UNI</v>
      </c>
      <c r="D517" s="11">
        <f t="shared" si="34"/>
        <v>44279.751388888886</v>
      </c>
      <c r="E517" s="9">
        <v>17277583</v>
      </c>
      <c r="F517" s="12" t="str">
        <f t="shared" si="32"/>
        <v>Fail SO</v>
      </c>
      <c r="G517" s="9">
        <v>313</v>
      </c>
      <c r="H517" s="1" t="s">
        <v>57</v>
      </c>
      <c r="I517" s="13"/>
      <c r="J517" s="14"/>
      <c r="K517" s="14"/>
      <c r="L517" s="14">
        <f t="shared" si="35"/>
        <v>0</v>
      </c>
    </row>
    <row r="518" spans="1:12" x14ac:dyDescent="0.25">
      <c r="A518" s="9" t="s">
        <v>517</v>
      </c>
      <c r="B518" s="10">
        <v>44280.422222222223</v>
      </c>
      <c r="C518" s="9" t="str">
        <f t="shared" si="33"/>
        <v>UNI</v>
      </c>
      <c r="D518" s="11">
        <f t="shared" si="34"/>
        <v>44280.422222222223</v>
      </c>
      <c r="E518" s="9">
        <v>17272544</v>
      </c>
      <c r="F518" s="12" t="str">
        <f t="shared" ref="F518:F586" si="36">IF(G518=313,"Fail SO",IF(G518=319,"Deliver Approved",IF(G518=320,"Tax-Cert",IF(G518=343,"Purchase",""))))</f>
        <v>Fail SO</v>
      </c>
      <c r="G518" s="9">
        <v>313</v>
      </c>
      <c r="H518" s="1" t="s">
        <v>57</v>
      </c>
      <c r="I518" s="13"/>
      <c r="J518" s="14"/>
      <c r="K518" s="14"/>
      <c r="L518" s="14">
        <f t="shared" si="35"/>
        <v>0</v>
      </c>
    </row>
    <row r="519" spans="1:12" x14ac:dyDescent="0.25">
      <c r="A519" s="9" t="s">
        <v>518</v>
      </c>
      <c r="B519" s="10">
        <v>44280.475694444445</v>
      </c>
      <c r="C519" s="9" t="str">
        <f t="shared" si="33"/>
        <v>UNI</v>
      </c>
      <c r="D519" s="11">
        <f t="shared" si="34"/>
        <v>44280.475694444445</v>
      </c>
      <c r="E519" s="9">
        <v>17273832</v>
      </c>
      <c r="F519" s="12" t="str">
        <f t="shared" si="36"/>
        <v>Fail SO</v>
      </c>
      <c r="G519" s="9">
        <v>313</v>
      </c>
      <c r="H519" s="1" t="s">
        <v>132</v>
      </c>
      <c r="I519" s="13"/>
      <c r="J519" s="14"/>
      <c r="K519" s="14"/>
      <c r="L519" s="14">
        <f t="shared" si="35"/>
        <v>0</v>
      </c>
    </row>
    <row r="520" spans="1:12" x14ac:dyDescent="0.25">
      <c r="A520" s="9" t="s">
        <v>519</v>
      </c>
      <c r="B520" s="10">
        <v>44280.590277777781</v>
      </c>
      <c r="C520" s="9" t="str">
        <f t="shared" si="33"/>
        <v>UNI</v>
      </c>
      <c r="D520" s="11">
        <f t="shared" si="34"/>
        <v>44280.590277777781</v>
      </c>
      <c r="E520" s="9">
        <v>17276626</v>
      </c>
      <c r="F520" s="12" t="str">
        <f t="shared" si="36"/>
        <v>Fail SO</v>
      </c>
      <c r="G520" s="9">
        <v>313</v>
      </c>
      <c r="H520" s="1" t="s">
        <v>57</v>
      </c>
      <c r="I520" s="13"/>
      <c r="J520" s="14"/>
      <c r="K520" s="14"/>
      <c r="L520" s="14">
        <f t="shared" si="35"/>
        <v>0</v>
      </c>
    </row>
    <row r="521" spans="1:12" x14ac:dyDescent="0.25">
      <c r="A521" s="9" t="s">
        <v>520</v>
      </c>
      <c r="B521" s="10">
        <v>44280.677083333336</v>
      </c>
      <c r="C521" s="9" t="str">
        <f t="shared" si="33"/>
        <v>UNI</v>
      </c>
      <c r="D521" s="11">
        <f t="shared" si="34"/>
        <v>44280.677083333336</v>
      </c>
      <c r="E521" s="9">
        <v>17278252</v>
      </c>
      <c r="F521" s="12" t="str">
        <f t="shared" si="36"/>
        <v>Fail SO</v>
      </c>
      <c r="G521" s="9">
        <v>313</v>
      </c>
      <c r="H521" s="1" t="s">
        <v>57</v>
      </c>
      <c r="I521" s="13"/>
      <c r="J521" s="14"/>
      <c r="K521" s="14"/>
      <c r="L521" s="14">
        <f t="shared" si="35"/>
        <v>0</v>
      </c>
    </row>
    <row r="522" spans="1:12" x14ac:dyDescent="0.25">
      <c r="A522" s="9" t="s">
        <v>521</v>
      </c>
      <c r="B522" s="10">
        <v>44280.680555555555</v>
      </c>
      <c r="C522" s="9" t="str">
        <f t="shared" si="33"/>
        <v>UNI</v>
      </c>
      <c r="D522" s="11">
        <f t="shared" si="34"/>
        <v>44280.680555555555</v>
      </c>
      <c r="E522" s="9">
        <v>17279815</v>
      </c>
      <c r="F522" s="12" t="str">
        <f t="shared" si="36"/>
        <v>Fail SO</v>
      </c>
      <c r="G522" s="9">
        <v>313</v>
      </c>
      <c r="H522" s="1" t="s">
        <v>57</v>
      </c>
      <c r="I522" s="13"/>
      <c r="J522" s="14"/>
      <c r="K522" s="14"/>
      <c r="L522" s="14">
        <f t="shared" si="35"/>
        <v>0</v>
      </c>
    </row>
    <row r="523" spans="1:12" x14ac:dyDescent="0.25">
      <c r="A523" s="9" t="s">
        <v>522</v>
      </c>
      <c r="B523" s="10">
        <v>44280.706944444442</v>
      </c>
      <c r="C523" s="9" t="str">
        <f t="shared" si="33"/>
        <v>UNI</v>
      </c>
      <c r="D523" s="11">
        <f t="shared" si="34"/>
        <v>44280.706944444442</v>
      </c>
      <c r="E523" s="9">
        <v>17280079</v>
      </c>
      <c r="F523" s="12" t="str">
        <f t="shared" si="36"/>
        <v>Fail SO</v>
      </c>
      <c r="G523" s="9">
        <v>313</v>
      </c>
      <c r="H523" s="1" t="s">
        <v>57</v>
      </c>
      <c r="I523" s="13"/>
      <c r="J523" s="14"/>
      <c r="K523" s="14"/>
      <c r="L523" s="14">
        <f t="shared" si="35"/>
        <v>0</v>
      </c>
    </row>
    <row r="524" spans="1:12" x14ac:dyDescent="0.25">
      <c r="A524" s="9" t="s">
        <v>523</v>
      </c>
      <c r="B524" s="10">
        <v>44280.6875</v>
      </c>
      <c r="C524" s="9" t="str">
        <f t="shared" si="33"/>
        <v>UNI</v>
      </c>
      <c r="D524" s="11">
        <f t="shared" si="34"/>
        <v>44280.6875</v>
      </c>
      <c r="E524" s="9">
        <v>17279958</v>
      </c>
      <c r="F524" s="12" t="str">
        <f t="shared" si="36"/>
        <v>Fail SO</v>
      </c>
      <c r="G524" s="9">
        <v>313</v>
      </c>
      <c r="H524" s="1" t="s">
        <v>132</v>
      </c>
      <c r="I524" s="13"/>
      <c r="J524" s="14"/>
      <c r="K524" s="14"/>
      <c r="L524" s="14">
        <f t="shared" si="35"/>
        <v>0</v>
      </c>
    </row>
    <row r="525" spans="1:12" x14ac:dyDescent="0.25">
      <c r="A525" s="9" t="s">
        <v>524</v>
      </c>
      <c r="B525" s="10">
        <v>44279.643750000003</v>
      </c>
      <c r="C525" s="9" t="str">
        <f t="shared" si="33"/>
        <v>UNI</v>
      </c>
      <c r="D525" s="11">
        <f t="shared" si="34"/>
        <v>44279.643750000003</v>
      </c>
      <c r="E525" s="9">
        <v>17272576</v>
      </c>
      <c r="F525" s="12" t="str">
        <f t="shared" si="36"/>
        <v>Deliver Approved</v>
      </c>
      <c r="G525" s="9">
        <v>319</v>
      </c>
      <c r="H525" s="1"/>
      <c r="I525" s="13"/>
      <c r="J525" s="14"/>
      <c r="K525" s="14"/>
      <c r="L525" s="14">
        <f t="shared" si="35"/>
        <v>0</v>
      </c>
    </row>
    <row r="526" spans="1:12" x14ac:dyDescent="0.25">
      <c r="A526" s="9" t="s">
        <v>525</v>
      </c>
      <c r="B526" s="10">
        <v>44279.643750000003</v>
      </c>
      <c r="C526" s="9" t="str">
        <f t="shared" si="33"/>
        <v>UNI</v>
      </c>
      <c r="D526" s="11">
        <f t="shared" si="34"/>
        <v>44279.643750000003</v>
      </c>
      <c r="E526" s="9">
        <v>17279120</v>
      </c>
      <c r="F526" s="12" t="str">
        <f t="shared" si="36"/>
        <v>Deliver Approved</v>
      </c>
      <c r="G526" s="9">
        <v>319</v>
      </c>
      <c r="H526" s="1"/>
      <c r="I526" s="13"/>
      <c r="J526" s="14"/>
      <c r="K526" s="14"/>
      <c r="L526" s="14">
        <f t="shared" si="35"/>
        <v>0</v>
      </c>
    </row>
    <row r="527" spans="1:12" x14ac:dyDescent="0.25">
      <c r="A527" s="9" t="s">
        <v>526</v>
      </c>
      <c r="B527" s="10">
        <v>44279.659722222219</v>
      </c>
      <c r="C527" s="9" t="str">
        <f t="shared" si="33"/>
        <v>UNI</v>
      </c>
      <c r="D527" s="11">
        <f t="shared" si="34"/>
        <v>44279.659722222219</v>
      </c>
      <c r="E527" s="9">
        <v>17278551</v>
      </c>
      <c r="F527" s="12" t="str">
        <f t="shared" si="36"/>
        <v>Deliver Approved</v>
      </c>
      <c r="G527" s="9">
        <v>319</v>
      </c>
      <c r="H527" s="1"/>
      <c r="I527" s="13"/>
      <c r="J527" s="14"/>
      <c r="K527" s="14"/>
      <c r="L527" s="14">
        <f t="shared" si="35"/>
        <v>0</v>
      </c>
    </row>
    <row r="528" spans="1:12" x14ac:dyDescent="0.25">
      <c r="A528" s="9" t="s">
        <v>527</v>
      </c>
      <c r="B528" s="10">
        <v>44279.658333333333</v>
      </c>
      <c r="C528" s="9" t="str">
        <f t="shared" si="33"/>
        <v>UNI</v>
      </c>
      <c r="D528" s="11">
        <f t="shared" si="34"/>
        <v>44279.658333333333</v>
      </c>
      <c r="E528" s="9">
        <v>17277852</v>
      </c>
      <c r="F528" s="12" t="str">
        <f t="shared" si="36"/>
        <v>Deliver Approved</v>
      </c>
      <c r="G528" s="9">
        <v>319</v>
      </c>
      <c r="H528" s="1"/>
      <c r="I528" s="13"/>
      <c r="J528" s="14"/>
      <c r="K528" s="14"/>
      <c r="L528" s="14">
        <f t="shared" si="35"/>
        <v>0</v>
      </c>
    </row>
    <row r="529" spans="1:12" x14ac:dyDescent="0.25">
      <c r="A529" s="9" t="s">
        <v>528</v>
      </c>
      <c r="B529" s="10">
        <v>44280.443055555559</v>
      </c>
      <c r="C529" s="9" t="str">
        <f>IF(COUNTIF(A:A,A512)&gt;1,"DUP","UNI")</f>
        <v>UNI</v>
      </c>
      <c r="D529" s="11">
        <f t="shared" si="34"/>
        <v>44280.443055555559</v>
      </c>
      <c r="E529" s="9">
        <v>17273364</v>
      </c>
      <c r="F529" s="12" t="str">
        <f t="shared" si="36"/>
        <v>Deliver Approved</v>
      </c>
      <c r="G529" s="9">
        <v>319</v>
      </c>
      <c r="H529" s="1"/>
      <c r="I529" s="13"/>
      <c r="J529" s="14"/>
      <c r="K529" s="14"/>
      <c r="L529" s="14">
        <f t="shared" si="35"/>
        <v>0</v>
      </c>
    </row>
    <row r="530" spans="1:12" x14ac:dyDescent="0.25">
      <c r="A530" s="9" t="s">
        <v>529</v>
      </c>
      <c r="B530" s="10">
        <v>44280.45208333333</v>
      </c>
      <c r="C530" s="9" t="str">
        <f>IF(COUNTIF(A:A,A513)&gt;1,"DUP","UNI")</f>
        <v>UNI</v>
      </c>
      <c r="D530" s="11">
        <f t="shared" si="34"/>
        <v>44280.45208333333</v>
      </c>
      <c r="E530" s="9">
        <v>17274222</v>
      </c>
      <c r="F530" s="12" t="str">
        <f t="shared" si="36"/>
        <v>Deliver Approved</v>
      </c>
      <c r="G530" s="9">
        <v>319</v>
      </c>
      <c r="H530" s="1"/>
      <c r="I530" s="13"/>
      <c r="J530" s="14"/>
      <c r="K530" s="14"/>
      <c r="L530" s="14">
        <f t="shared" si="35"/>
        <v>0</v>
      </c>
    </row>
    <row r="531" spans="1:12" x14ac:dyDescent="0.25">
      <c r="A531" s="9" t="s">
        <v>530</v>
      </c>
      <c r="B531" s="10">
        <v>44280.484027777777</v>
      </c>
      <c r="C531" s="9" t="str">
        <f>IF(COUNTIF(A:A,A519)&gt;1,"DUP","UNI")</f>
        <v>UNI</v>
      </c>
      <c r="D531" s="11">
        <f t="shared" si="34"/>
        <v>44280.484027777777</v>
      </c>
      <c r="E531" s="9">
        <v>17274538</v>
      </c>
      <c r="F531" s="12" t="str">
        <f t="shared" si="36"/>
        <v>Deliver Approved</v>
      </c>
      <c r="G531" s="9">
        <v>319</v>
      </c>
      <c r="H531" s="1"/>
      <c r="I531" s="13"/>
      <c r="J531" s="14"/>
      <c r="K531" s="14"/>
      <c r="L531" s="14">
        <f t="shared" si="35"/>
        <v>0</v>
      </c>
    </row>
    <row r="532" spans="1:12" x14ac:dyDescent="0.25">
      <c r="A532" s="9" t="s">
        <v>531</v>
      </c>
      <c r="B532" s="10">
        <v>44280.496527777781</v>
      </c>
      <c r="C532" s="9" t="str">
        <f t="shared" ref="C532:C595" si="37">IF(COUNTIF(A:A,A532)&gt;1,"DUP","UNI")</f>
        <v>DUP</v>
      </c>
      <c r="D532" s="11">
        <f t="shared" si="34"/>
        <v>44280.496527777781</v>
      </c>
      <c r="E532" s="9">
        <v>17274789</v>
      </c>
      <c r="F532" s="12" t="str">
        <f t="shared" si="36"/>
        <v>Deliver Approved</v>
      </c>
      <c r="G532" s="9">
        <v>319</v>
      </c>
      <c r="H532" s="1"/>
      <c r="I532" s="13"/>
      <c r="J532" s="14"/>
      <c r="K532" s="14"/>
      <c r="L532" s="14">
        <f t="shared" si="35"/>
        <v>0</v>
      </c>
    </row>
    <row r="533" spans="1:12" x14ac:dyDescent="0.25">
      <c r="A533" s="9" t="s">
        <v>532</v>
      </c>
      <c r="B533" s="10">
        <v>44280.488194444442</v>
      </c>
      <c r="C533" s="9" t="str">
        <f t="shared" si="37"/>
        <v>UNI</v>
      </c>
      <c r="D533" s="11">
        <f t="shared" si="34"/>
        <v>44280.488194444442</v>
      </c>
      <c r="E533" s="9">
        <v>17275189</v>
      </c>
      <c r="F533" s="12" t="str">
        <f t="shared" si="36"/>
        <v>Deliver Approved</v>
      </c>
      <c r="G533" s="9">
        <v>319</v>
      </c>
      <c r="H533" s="1"/>
      <c r="I533" s="13"/>
      <c r="J533" s="14"/>
      <c r="K533" s="14"/>
      <c r="L533" s="14">
        <f t="shared" si="35"/>
        <v>0</v>
      </c>
    </row>
    <row r="534" spans="1:12" x14ac:dyDescent="0.25">
      <c r="A534" s="9" t="s">
        <v>533</v>
      </c>
      <c r="B534" s="10">
        <v>44280.51458333333</v>
      </c>
      <c r="C534" s="9" t="str">
        <f t="shared" si="37"/>
        <v>UNI</v>
      </c>
      <c r="D534" s="11">
        <f t="shared" si="34"/>
        <v>44280.51458333333</v>
      </c>
      <c r="E534" s="9">
        <v>17277403</v>
      </c>
      <c r="F534" s="12" t="str">
        <f t="shared" si="36"/>
        <v>Deliver Approved</v>
      </c>
      <c r="G534" s="9">
        <v>319</v>
      </c>
      <c r="H534" s="1"/>
      <c r="I534" s="13"/>
      <c r="J534" s="14"/>
      <c r="K534" s="14"/>
      <c r="L534" s="14">
        <f t="shared" si="35"/>
        <v>0</v>
      </c>
    </row>
    <row r="535" spans="1:12" x14ac:dyDescent="0.25">
      <c r="A535" s="9" t="s">
        <v>534</v>
      </c>
      <c r="B535" s="10">
        <v>44279.711805555555</v>
      </c>
      <c r="C535" s="9" t="str">
        <f t="shared" si="37"/>
        <v>UNI</v>
      </c>
      <c r="D535" s="11">
        <f t="shared" si="34"/>
        <v>44279.711805555555</v>
      </c>
      <c r="E535" s="9">
        <v>17279485</v>
      </c>
      <c r="F535" s="12" t="str">
        <f t="shared" si="36"/>
        <v>Tax-Cert</v>
      </c>
      <c r="G535" s="9">
        <v>320</v>
      </c>
      <c r="H535" s="1"/>
      <c r="I535" s="13"/>
      <c r="J535" s="14"/>
      <c r="K535" s="14"/>
      <c r="L535" s="14">
        <f t="shared" si="35"/>
        <v>0</v>
      </c>
    </row>
    <row r="536" spans="1:12" x14ac:dyDescent="0.25">
      <c r="A536" s="9" t="s">
        <v>535</v>
      </c>
      <c r="B536" s="10">
        <v>44279.711111111108</v>
      </c>
      <c r="C536" s="9" t="str">
        <f t="shared" si="37"/>
        <v>UNI</v>
      </c>
      <c r="D536" s="11">
        <f t="shared" si="34"/>
        <v>44279.711111111108</v>
      </c>
      <c r="E536" s="9">
        <v>17279497</v>
      </c>
      <c r="F536" s="12" t="str">
        <f t="shared" si="36"/>
        <v>Tax-Cert</v>
      </c>
      <c r="G536" s="9">
        <v>320</v>
      </c>
      <c r="H536" s="1"/>
      <c r="I536" s="13"/>
      <c r="J536" s="14"/>
      <c r="K536" s="14"/>
      <c r="L536" s="14">
        <f t="shared" si="35"/>
        <v>0</v>
      </c>
    </row>
    <row r="537" spans="1:12" x14ac:dyDescent="0.25">
      <c r="A537" s="9" t="s">
        <v>536</v>
      </c>
      <c r="B537" s="10">
        <v>44279.711111111108</v>
      </c>
      <c r="C537" s="9" t="str">
        <f t="shared" si="37"/>
        <v>UNI</v>
      </c>
      <c r="D537" s="11">
        <f t="shared" si="34"/>
        <v>44279.711111111108</v>
      </c>
      <c r="E537" s="9">
        <v>17279597</v>
      </c>
      <c r="F537" s="12" t="str">
        <f t="shared" si="36"/>
        <v>Tax-Cert</v>
      </c>
      <c r="G537" s="9">
        <v>320</v>
      </c>
      <c r="H537" s="1"/>
      <c r="I537" s="13"/>
      <c r="J537" s="14"/>
      <c r="K537" s="14"/>
      <c r="L537" s="14">
        <f t="shared" si="35"/>
        <v>0</v>
      </c>
    </row>
    <row r="538" spans="1:12" x14ac:dyDescent="0.25">
      <c r="A538" s="9" t="s">
        <v>537</v>
      </c>
      <c r="B538" s="10">
        <v>44279.744444444441</v>
      </c>
      <c r="C538" s="9" t="str">
        <f t="shared" si="37"/>
        <v>UNI</v>
      </c>
      <c r="D538" s="11">
        <f t="shared" si="34"/>
        <v>44279.744444444441</v>
      </c>
      <c r="E538" s="9">
        <v>17279612</v>
      </c>
      <c r="F538" s="12" t="str">
        <f t="shared" si="36"/>
        <v>Tax-Cert</v>
      </c>
      <c r="G538" s="9">
        <v>320</v>
      </c>
      <c r="H538" s="1"/>
      <c r="I538" s="13"/>
      <c r="J538" s="14"/>
      <c r="K538" s="14"/>
      <c r="L538" s="14">
        <f t="shared" si="35"/>
        <v>0</v>
      </c>
    </row>
    <row r="539" spans="1:12" x14ac:dyDescent="0.25">
      <c r="A539" s="9" t="s">
        <v>531</v>
      </c>
      <c r="B539" s="10">
        <v>44279.743750000001</v>
      </c>
      <c r="C539" s="9" t="str">
        <f t="shared" si="37"/>
        <v>DUP</v>
      </c>
      <c r="D539" s="11">
        <f t="shared" si="34"/>
        <v>44279.743750000001</v>
      </c>
      <c r="E539" s="9">
        <v>17275711</v>
      </c>
      <c r="F539" s="12" t="str">
        <f t="shared" si="36"/>
        <v>Tax-Cert</v>
      </c>
      <c r="G539" s="9">
        <v>320</v>
      </c>
      <c r="H539" s="1"/>
      <c r="I539" s="13"/>
      <c r="J539" s="14"/>
      <c r="K539" s="14"/>
      <c r="L539" s="14">
        <f t="shared" si="35"/>
        <v>0</v>
      </c>
    </row>
    <row r="540" spans="1:12" x14ac:dyDescent="0.25">
      <c r="A540" s="9" t="s">
        <v>538</v>
      </c>
      <c r="B540" s="10">
        <v>44279.746527777781</v>
      </c>
      <c r="C540" s="9" t="str">
        <f t="shared" si="37"/>
        <v>UNI</v>
      </c>
      <c r="D540" s="11">
        <f t="shared" si="34"/>
        <v>44279.746527777781</v>
      </c>
      <c r="E540" s="9">
        <v>17275592</v>
      </c>
      <c r="F540" s="12" t="str">
        <f t="shared" si="36"/>
        <v>Tax-Cert</v>
      </c>
      <c r="G540" s="9">
        <v>320</v>
      </c>
      <c r="H540" s="1"/>
      <c r="I540" s="13"/>
      <c r="J540" s="14"/>
      <c r="K540" s="14"/>
      <c r="L540" s="14">
        <f t="shared" si="35"/>
        <v>0</v>
      </c>
    </row>
    <row r="541" spans="1:12" x14ac:dyDescent="0.25">
      <c r="A541" s="9" t="s">
        <v>539</v>
      </c>
      <c r="B541" s="10">
        <v>44279.775694444441</v>
      </c>
      <c r="C541" s="9" t="str">
        <f t="shared" si="37"/>
        <v>UNI</v>
      </c>
      <c r="D541" s="11">
        <f t="shared" si="34"/>
        <v>44279.775694444441</v>
      </c>
      <c r="E541" s="9">
        <v>17273195</v>
      </c>
      <c r="F541" s="12" t="str">
        <f t="shared" si="36"/>
        <v>Tax-Cert</v>
      </c>
      <c r="G541" s="9">
        <v>320</v>
      </c>
      <c r="H541" s="1"/>
      <c r="I541" s="13"/>
      <c r="J541" s="14"/>
      <c r="K541" s="14"/>
      <c r="L541" s="14">
        <f t="shared" si="35"/>
        <v>0</v>
      </c>
    </row>
    <row r="542" spans="1:12" x14ac:dyDescent="0.25">
      <c r="A542" s="9" t="s">
        <v>540</v>
      </c>
      <c r="B542" s="10">
        <v>44280.42083333333</v>
      </c>
      <c r="C542" s="9" t="str">
        <f t="shared" si="37"/>
        <v>UNI</v>
      </c>
      <c r="D542" s="11">
        <f t="shared" si="34"/>
        <v>44280.42083333333</v>
      </c>
      <c r="E542" s="9">
        <v>17272929</v>
      </c>
      <c r="F542" s="12" t="str">
        <f t="shared" si="36"/>
        <v>Tax-Cert</v>
      </c>
      <c r="G542" s="9">
        <v>320</v>
      </c>
      <c r="H542" s="1"/>
      <c r="I542" s="13"/>
      <c r="J542" s="14"/>
      <c r="K542" s="14"/>
      <c r="L542" s="14">
        <f t="shared" si="35"/>
        <v>0</v>
      </c>
    </row>
    <row r="543" spans="1:12" x14ac:dyDescent="0.25">
      <c r="A543" s="9" t="s">
        <v>541</v>
      </c>
      <c r="B543" s="10">
        <v>44280.421527777777</v>
      </c>
      <c r="C543" s="9" t="str">
        <f t="shared" si="37"/>
        <v>UNI</v>
      </c>
      <c r="D543" s="11">
        <f t="shared" si="34"/>
        <v>44280.421527777777</v>
      </c>
      <c r="E543" s="9">
        <v>17272998</v>
      </c>
      <c r="F543" s="12" t="str">
        <f t="shared" si="36"/>
        <v>Tax-Cert</v>
      </c>
      <c r="G543" s="9">
        <v>320</v>
      </c>
      <c r="H543" s="1"/>
      <c r="I543" s="13"/>
      <c r="J543" s="14"/>
      <c r="K543" s="14"/>
      <c r="L543" s="14">
        <f t="shared" si="35"/>
        <v>0</v>
      </c>
    </row>
    <row r="544" spans="1:12" x14ac:dyDescent="0.25">
      <c r="A544" s="9" t="s">
        <v>542</v>
      </c>
      <c r="B544" s="10">
        <v>44280.524305555555</v>
      </c>
      <c r="C544" s="9" t="str">
        <f t="shared" si="37"/>
        <v>UNI</v>
      </c>
      <c r="D544" s="11">
        <f t="shared" si="34"/>
        <v>44280.524305555555</v>
      </c>
      <c r="E544" s="9">
        <v>17275068</v>
      </c>
      <c r="F544" s="12" t="str">
        <f t="shared" si="36"/>
        <v>Tax-Cert</v>
      </c>
      <c r="G544" s="9">
        <v>320</v>
      </c>
      <c r="H544" s="1"/>
      <c r="I544" s="13"/>
      <c r="J544" s="14"/>
      <c r="K544" s="14"/>
      <c r="L544" s="14">
        <f t="shared" si="35"/>
        <v>0</v>
      </c>
    </row>
    <row r="545" spans="1:12" x14ac:dyDescent="0.25">
      <c r="A545" s="9" t="s">
        <v>543</v>
      </c>
      <c r="B545" s="10">
        <v>44280.556944444441</v>
      </c>
      <c r="C545" s="9" t="str">
        <f t="shared" si="37"/>
        <v>UNI</v>
      </c>
      <c r="D545" s="11">
        <f t="shared" si="34"/>
        <v>44280.556944444441</v>
      </c>
      <c r="E545" s="9">
        <v>17276950</v>
      </c>
      <c r="F545" s="12" t="str">
        <f t="shared" si="36"/>
        <v>Deliver Approved</v>
      </c>
      <c r="G545" s="1">
        <v>319</v>
      </c>
      <c r="H545" s="1"/>
      <c r="I545" s="13"/>
      <c r="J545" s="14"/>
      <c r="K545" s="14"/>
      <c r="L545" s="14">
        <f t="shared" si="35"/>
        <v>0</v>
      </c>
    </row>
    <row r="546" spans="1:12" x14ac:dyDescent="0.25">
      <c r="A546" s="9" t="s">
        <v>544</v>
      </c>
      <c r="B546" s="10">
        <v>44280.5625</v>
      </c>
      <c r="C546" s="9" t="str">
        <f t="shared" si="37"/>
        <v>UNI</v>
      </c>
      <c r="D546" s="11">
        <f t="shared" si="34"/>
        <v>44280.5625</v>
      </c>
      <c r="E546" s="9">
        <v>17275930</v>
      </c>
      <c r="F546" s="12" t="str">
        <f t="shared" si="36"/>
        <v>Deliver Approved</v>
      </c>
      <c r="G546" s="1">
        <v>319</v>
      </c>
      <c r="H546" s="1"/>
      <c r="I546" s="13"/>
      <c r="J546" s="14"/>
      <c r="K546" s="14"/>
      <c r="L546" s="14">
        <f t="shared" si="35"/>
        <v>0</v>
      </c>
    </row>
    <row r="547" spans="1:12" x14ac:dyDescent="0.25">
      <c r="A547" s="9" t="s">
        <v>545</v>
      </c>
      <c r="B547" s="10">
        <v>44280.569444444445</v>
      </c>
      <c r="C547" s="9" t="str">
        <f t="shared" si="37"/>
        <v>UNI</v>
      </c>
      <c r="D547" s="11">
        <f t="shared" si="34"/>
        <v>44280.569444444445</v>
      </c>
      <c r="E547" s="9">
        <v>17275751</v>
      </c>
      <c r="F547" s="12" t="str">
        <f t="shared" si="36"/>
        <v>Deliver Approved</v>
      </c>
      <c r="G547" s="1">
        <v>319</v>
      </c>
      <c r="H547" s="1"/>
      <c r="I547" s="13"/>
      <c r="J547" s="14"/>
      <c r="K547" s="14"/>
      <c r="L547" s="14">
        <f t="shared" si="35"/>
        <v>0</v>
      </c>
    </row>
    <row r="548" spans="1:12" x14ac:dyDescent="0.25">
      <c r="A548" s="15" t="s">
        <v>546</v>
      </c>
      <c r="B548" s="16">
        <v>44280.73333333333</v>
      </c>
      <c r="C548" s="15" t="str">
        <f t="shared" si="37"/>
        <v>UNI</v>
      </c>
      <c r="D548" s="25">
        <f t="shared" si="34"/>
        <v>44280.73333333333</v>
      </c>
      <c r="E548" s="9">
        <v>17295505</v>
      </c>
      <c r="F548" s="26" t="str">
        <f t="shared" si="36"/>
        <v>Fail SO</v>
      </c>
      <c r="G548" s="15">
        <v>313</v>
      </c>
      <c r="H548" s="1" t="s">
        <v>57</v>
      </c>
      <c r="I548" s="13"/>
      <c r="J548" s="14"/>
      <c r="K548" s="14"/>
      <c r="L548" s="14">
        <f t="shared" si="35"/>
        <v>0</v>
      </c>
    </row>
    <row r="549" spans="1:12" x14ac:dyDescent="0.25">
      <c r="A549" s="9" t="s">
        <v>547</v>
      </c>
      <c r="B549" s="10">
        <v>44280.731249999997</v>
      </c>
      <c r="C549" s="9" t="str">
        <f t="shared" si="37"/>
        <v>UNI</v>
      </c>
      <c r="D549" s="11">
        <f t="shared" si="34"/>
        <v>44280.731249999997</v>
      </c>
      <c r="E549" s="9">
        <v>17295739</v>
      </c>
      <c r="F549" s="12" t="str">
        <f t="shared" si="36"/>
        <v>Fail SO</v>
      </c>
      <c r="G549" s="9">
        <v>313</v>
      </c>
      <c r="H549" s="1" t="s">
        <v>57</v>
      </c>
      <c r="I549" s="13"/>
      <c r="J549" s="14"/>
      <c r="K549" s="14"/>
      <c r="L549" s="14">
        <f t="shared" si="35"/>
        <v>0</v>
      </c>
    </row>
    <row r="550" spans="1:12" x14ac:dyDescent="0.25">
      <c r="A550" s="9" t="s">
        <v>548</v>
      </c>
      <c r="B550" s="10">
        <v>44280.731249999997</v>
      </c>
      <c r="C550" s="9" t="str">
        <f t="shared" si="37"/>
        <v>UNI</v>
      </c>
      <c r="D550" s="11">
        <f t="shared" si="34"/>
        <v>44280.731249999997</v>
      </c>
      <c r="E550" s="9">
        <v>17296070</v>
      </c>
      <c r="F550" s="12" t="str">
        <f t="shared" si="36"/>
        <v>Fail SO</v>
      </c>
      <c r="G550" s="9">
        <v>313</v>
      </c>
      <c r="H550" s="1" t="s">
        <v>57</v>
      </c>
      <c r="I550" s="13"/>
      <c r="J550" s="14"/>
      <c r="K550" s="14"/>
      <c r="L550" s="14">
        <f t="shared" si="35"/>
        <v>0</v>
      </c>
    </row>
    <row r="551" spans="1:12" x14ac:dyDescent="0.25">
      <c r="A551" s="9" t="s">
        <v>549</v>
      </c>
      <c r="B551" s="10">
        <v>44280.730555555558</v>
      </c>
      <c r="C551" s="9" t="str">
        <f t="shared" si="37"/>
        <v>UNI</v>
      </c>
      <c r="D551" s="11">
        <f t="shared" si="34"/>
        <v>44280.730555555558</v>
      </c>
      <c r="E551" s="9">
        <v>17295142</v>
      </c>
      <c r="F551" s="12" t="str">
        <f t="shared" si="36"/>
        <v>Fail SO</v>
      </c>
      <c r="G551" s="9">
        <v>313</v>
      </c>
      <c r="H551" s="1" t="s">
        <v>57</v>
      </c>
      <c r="I551" s="13"/>
      <c r="J551" s="14"/>
      <c r="K551" s="14"/>
      <c r="L551" s="14">
        <f t="shared" si="35"/>
        <v>0</v>
      </c>
    </row>
    <row r="552" spans="1:12" x14ac:dyDescent="0.25">
      <c r="A552" s="9" t="s">
        <v>550</v>
      </c>
      <c r="B552" s="10">
        <v>44280.745138888888</v>
      </c>
      <c r="C552" s="9" t="str">
        <f t="shared" si="37"/>
        <v>UNI</v>
      </c>
      <c r="D552" s="11">
        <f t="shared" si="34"/>
        <v>44280.745138888888</v>
      </c>
      <c r="E552" s="9">
        <v>17293351</v>
      </c>
      <c r="F552" s="12" t="str">
        <f t="shared" si="36"/>
        <v>Fail SO</v>
      </c>
      <c r="G552" s="9">
        <v>313</v>
      </c>
      <c r="H552" s="1" t="s">
        <v>57</v>
      </c>
      <c r="I552" s="13"/>
      <c r="J552" s="14"/>
      <c r="K552" s="14"/>
      <c r="L552" s="14">
        <f t="shared" si="35"/>
        <v>0</v>
      </c>
    </row>
    <row r="553" spans="1:12" x14ac:dyDescent="0.25">
      <c r="A553" s="9" t="s">
        <v>551</v>
      </c>
      <c r="B553" s="10">
        <v>44280.755555555559</v>
      </c>
      <c r="C553" s="9" t="str">
        <f t="shared" si="37"/>
        <v>UNI</v>
      </c>
      <c r="D553" s="11">
        <f t="shared" si="34"/>
        <v>44280.755555555559</v>
      </c>
      <c r="E553" s="9">
        <v>17287961</v>
      </c>
      <c r="F553" s="12" t="str">
        <f t="shared" si="36"/>
        <v>Fail SO</v>
      </c>
      <c r="G553" s="9">
        <v>313</v>
      </c>
      <c r="H553" s="1" t="s">
        <v>57</v>
      </c>
      <c r="I553" s="13"/>
      <c r="J553" s="14"/>
      <c r="K553" s="14"/>
      <c r="L553" s="14">
        <f t="shared" si="35"/>
        <v>0</v>
      </c>
    </row>
    <row r="554" spans="1:12" x14ac:dyDescent="0.25">
      <c r="A554" s="9" t="s">
        <v>552</v>
      </c>
      <c r="B554" s="10">
        <v>44281.436111111114</v>
      </c>
      <c r="C554" s="9" t="str">
        <f t="shared" si="37"/>
        <v>UNI</v>
      </c>
      <c r="D554" s="11">
        <f t="shared" si="34"/>
        <v>44281.436111111114</v>
      </c>
      <c r="E554" s="9">
        <v>17287687</v>
      </c>
      <c r="F554" s="12" t="str">
        <f t="shared" si="36"/>
        <v>Fail SO</v>
      </c>
      <c r="G554" s="9">
        <v>313</v>
      </c>
      <c r="H554" s="1" t="s">
        <v>57</v>
      </c>
      <c r="I554" s="13"/>
      <c r="J554" s="14"/>
      <c r="K554" s="14"/>
      <c r="L554" s="14">
        <f t="shared" si="35"/>
        <v>0</v>
      </c>
    </row>
    <row r="555" spans="1:12" x14ac:dyDescent="0.25">
      <c r="A555" s="9" t="s">
        <v>553</v>
      </c>
      <c r="B555" s="10">
        <v>44281.625</v>
      </c>
      <c r="C555" s="9" t="str">
        <f t="shared" si="37"/>
        <v>UNI</v>
      </c>
      <c r="D555" s="11">
        <f t="shared" si="34"/>
        <v>44281.625</v>
      </c>
      <c r="E555" s="9">
        <v>17291378</v>
      </c>
      <c r="F555" s="12" t="str">
        <f t="shared" si="36"/>
        <v>Fail SO</v>
      </c>
      <c r="G555" s="9">
        <v>313</v>
      </c>
      <c r="H555" s="1" t="s">
        <v>57</v>
      </c>
      <c r="I555" s="13"/>
      <c r="J555" s="14"/>
      <c r="K555" s="14"/>
      <c r="L555" s="14">
        <f t="shared" si="35"/>
        <v>0</v>
      </c>
    </row>
    <row r="556" spans="1:12" x14ac:dyDescent="0.25">
      <c r="A556" s="9" t="s">
        <v>554</v>
      </c>
      <c r="B556" s="10">
        <v>44281.620138888888</v>
      </c>
      <c r="C556" s="9" t="str">
        <f t="shared" si="37"/>
        <v>UNI</v>
      </c>
      <c r="D556" s="11">
        <f t="shared" si="34"/>
        <v>44281.620138888888</v>
      </c>
      <c r="E556" s="9">
        <v>17292059</v>
      </c>
      <c r="F556" s="12" t="str">
        <f t="shared" si="36"/>
        <v>Fail SO</v>
      </c>
      <c r="G556" s="9">
        <v>313</v>
      </c>
      <c r="H556" s="1" t="s">
        <v>57</v>
      </c>
      <c r="I556" s="13"/>
      <c r="J556" s="14"/>
      <c r="K556" s="14"/>
      <c r="L556" s="14">
        <f t="shared" si="35"/>
        <v>0</v>
      </c>
    </row>
    <row r="557" spans="1:12" x14ac:dyDescent="0.25">
      <c r="A557" s="9" t="s">
        <v>555</v>
      </c>
      <c r="B557" s="10">
        <v>44281.628472222219</v>
      </c>
      <c r="C557" s="9" t="str">
        <f t="shared" si="37"/>
        <v>UNI</v>
      </c>
      <c r="D557" s="11">
        <f t="shared" si="34"/>
        <v>44281.628472222219</v>
      </c>
      <c r="E557" s="9">
        <v>17292361</v>
      </c>
      <c r="F557" s="12" t="str">
        <f t="shared" si="36"/>
        <v>Fail SO</v>
      </c>
      <c r="G557" s="9">
        <v>313</v>
      </c>
      <c r="H557" s="1" t="s">
        <v>57</v>
      </c>
      <c r="I557" s="13"/>
      <c r="J557" s="14"/>
      <c r="K557" s="14"/>
      <c r="L557" s="14">
        <f t="shared" si="35"/>
        <v>0</v>
      </c>
    </row>
    <row r="558" spans="1:12" x14ac:dyDescent="0.25">
      <c r="A558" s="9" t="s">
        <v>556</v>
      </c>
      <c r="B558" s="10">
        <v>44280.5625</v>
      </c>
      <c r="C558" s="9" t="str">
        <f t="shared" si="37"/>
        <v>UNI</v>
      </c>
      <c r="D558" s="11">
        <f t="shared" si="34"/>
        <v>44280.5625</v>
      </c>
      <c r="E558" s="9">
        <v>17287406</v>
      </c>
      <c r="F558" s="12" t="str">
        <f t="shared" si="36"/>
        <v>Deliver Approved</v>
      </c>
      <c r="G558" s="9">
        <v>319</v>
      </c>
      <c r="H558" s="1"/>
      <c r="I558" s="13"/>
      <c r="J558" s="14"/>
      <c r="K558" s="14"/>
      <c r="L558" s="14">
        <f t="shared" si="35"/>
        <v>0</v>
      </c>
    </row>
    <row r="559" spans="1:12" x14ac:dyDescent="0.25">
      <c r="A559" s="9" t="s">
        <v>557</v>
      </c>
      <c r="B559" s="10">
        <v>44280.636805555558</v>
      </c>
      <c r="C559" s="9" t="str">
        <f t="shared" si="37"/>
        <v>UNI</v>
      </c>
      <c r="D559" s="11">
        <f t="shared" si="34"/>
        <v>44280.636805555558</v>
      </c>
      <c r="E559" s="9">
        <v>17294200</v>
      </c>
      <c r="F559" s="12" t="str">
        <f t="shared" si="36"/>
        <v>Deliver Approved</v>
      </c>
      <c r="G559" s="9">
        <v>319</v>
      </c>
      <c r="H559" s="1"/>
      <c r="I559" s="13"/>
      <c r="J559" s="14"/>
      <c r="K559" s="14"/>
      <c r="L559" s="14">
        <f t="shared" si="35"/>
        <v>0</v>
      </c>
    </row>
    <row r="560" spans="1:12" x14ac:dyDescent="0.25">
      <c r="A560" s="9" t="s">
        <v>558</v>
      </c>
      <c r="B560" s="10">
        <v>44280.665277777778</v>
      </c>
      <c r="C560" s="9" t="str">
        <f t="shared" si="37"/>
        <v>UNI</v>
      </c>
      <c r="D560" s="11">
        <f t="shared" si="34"/>
        <v>44280.665277777778</v>
      </c>
      <c r="E560" s="9">
        <v>17293616</v>
      </c>
      <c r="F560" s="12" t="str">
        <f t="shared" si="36"/>
        <v>Deliver Approved</v>
      </c>
      <c r="G560" s="9">
        <v>319</v>
      </c>
      <c r="H560" s="1"/>
      <c r="I560" s="13"/>
      <c r="J560" s="14"/>
      <c r="K560" s="14"/>
      <c r="L560" s="14">
        <f t="shared" si="35"/>
        <v>0</v>
      </c>
    </row>
    <row r="561" spans="1:12" x14ac:dyDescent="0.25">
      <c r="A561" s="9" t="s">
        <v>559</v>
      </c>
      <c r="B561" s="10">
        <v>44280.708333333336</v>
      </c>
      <c r="C561" s="9" t="str">
        <f t="shared" si="37"/>
        <v>UNI</v>
      </c>
      <c r="D561" s="11">
        <f t="shared" si="34"/>
        <v>44280.708333333336</v>
      </c>
      <c r="E561" s="9">
        <v>17293210</v>
      </c>
      <c r="F561" s="12" t="str">
        <f t="shared" si="36"/>
        <v>Deliver Approved</v>
      </c>
      <c r="G561" s="9">
        <v>319</v>
      </c>
      <c r="H561" s="1"/>
      <c r="I561" s="13"/>
      <c r="J561" s="14"/>
      <c r="K561" s="14"/>
      <c r="L561" s="14">
        <f t="shared" si="35"/>
        <v>0</v>
      </c>
    </row>
    <row r="562" spans="1:12" x14ac:dyDescent="0.25">
      <c r="A562" s="9" t="s">
        <v>560</v>
      </c>
      <c r="B562" s="10">
        <v>44281.430555555555</v>
      </c>
      <c r="C562" s="9" t="str">
        <f t="shared" si="37"/>
        <v>UNI</v>
      </c>
      <c r="D562" s="11">
        <f t="shared" si="34"/>
        <v>44281.430555555555</v>
      </c>
      <c r="E562" s="9">
        <v>17288668</v>
      </c>
      <c r="F562" s="12" t="str">
        <f t="shared" si="36"/>
        <v>Deliver Approved</v>
      </c>
      <c r="G562" s="9">
        <v>319</v>
      </c>
      <c r="H562" s="1"/>
      <c r="I562" s="13"/>
      <c r="J562" s="14"/>
      <c r="K562" s="14"/>
      <c r="L562" s="14">
        <f t="shared" si="35"/>
        <v>0</v>
      </c>
    </row>
    <row r="563" spans="1:12" x14ac:dyDescent="0.25">
      <c r="A563" s="9" t="s">
        <v>561</v>
      </c>
      <c r="B563" s="10">
        <v>44281.446527777778</v>
      </c>
      <c r="C563" s="9" t="str">
        <f t="shared" si="37"/>
        <v>DUP</v>
      </c>
      <c r="D563" s="11">
        <f t="shared" si="34"/>
        <v>44281.446527777778</v>
      </c>
      <c r="E563" s="9">
        <v>17288907</v>
      </c>
      <c r="F563" s="12" t="str">
        <f t="shared" si="36"/>
        <v>Deliver Approved</v>
      </c>
      <c r="G563" s="9">
        <v>319</v>
      </c>
      <c r="H563" s="1"/>
      <c r="I563" s="13"/>
      <c r="J563" s="14"/>
      <c r="K563" s="14"/>
      <c r="L563" s="14">
        <f t="shared" si="35"/>
        <v>0</v>
      </c>
    </row>
    <row r="564" spans="1:12" x14ac:dyDescent="0.25">
      <c r="A564" s="9" t="s">
        <v>562</v>
      </c>
      <c r="B564" s="10">
        <v>44281.508333333331</v>
      </c>
      <c r="C564" s="9" t="str">
        <f t="shared" si="37"/>
        <v>UNI</v>
      </c>
      <c r="D564" s="11">
        <f t="shared" si="34"/>
        <v>44281.508333333331</v>
      </c>
      <c r="E564" s="9">
        <v>17289164</v>
      </c>
      <c r="F564" s="12" t="str">
        <f t="shared" si="36"/>
        <v>Deliver Approved</v>
      </c>
      <c r="G564" s="9">
        <v>319</v>
      </c>
      <c r="H564" s="1"/>
      <c r="I564" s="13"/>
      <c r="J564" s="14"/>
      <c r="K564" s="14"/>
      <c r="L564" s="14">
        <f t="shared" si="35"/>
        <v>0</v>
      </c>
    </row>
    <row r="565" spans="1:12" x14ac:dyDescent="0.25">
      <c r="A565" s="9" t="s">
        <v>563</v>
      </c>
      <c r="B565" s="10">
        <v>44281.512499999997</v>
      </c>
      <c r="C565" s="9" t="str">
        <f t="shared" si="37"/>
        <v>UNI</v>
      </c>
      <c r="D565" s="11">
        <f t="shared" si="34"/>
        <v>44281.512499999997</v>
      </c>
      <c r="E565" s="9">
        <v>17289434</v>
      </c>
      <c r="F565" s="12" t="str">
        <f t="shared" si="36"/>
        <v>Deliver Approved</v>
      </c>
      <c r="G565" s="9">
        <v>319</v>
      </c>
      <c r="H565" s="1"/>
      <c r="I565" s="13"/>
      <c r="J565" s="14"/>
      <c r="K565" s="14"/>
      <c r="L565" s="14">
        <f t="shared" si="35"/>
        <v>0</v>
      </c>
    </row>
    <row r="566" spans="1:12" x14ac:dyDescent="0.25">
      <c r="A566" s="9" t="s">
        <v>564</v>
      </c>
      <c r="B566" s="10">
        <v>44281.523611111108</v>
      </c>
      <c r="C566" s="9" t="str">
        <f t="shared" si="37"/>
        <v>UNI</v>
      </c>
      <c r="D566" s="11">
        <f t="shared" si="34"/>
        <v>44281.523611111108</v>
      </c>
      <c r="E566" s="9">
        <v>17289771</v>
      </c>
      <c r="F566" s="12" t="str">
        <f t="shared" si="36"/>
        <v>Deliver Approved</v>
      </c>
      <c r="G566" s="9">
        <v>319</v>
      </c>
      <c r="H566" s="1"/>
      <c r="I566" s="13"/>
      <c r="J566" s="14"/>
      <c r="K566" s="14"/>
      <c r="L566" s="14">
        <f t="shared" si="35"/>
        <v>0</v>
      </c>
    </row>
    <row r="567" spans="1:12" x14ac:dyDescent="0.25">
      <c r="A567" s="9" t="s">
        <v>565</v>
      </c>
      <c r="B567" s="10">
        <v>44281.529861111114</v>
      </c>
      <c r="C567" s="9" t="str">
        <f t="shared" si="37"/>
        <v>UNI</v>
      </c>
      <c r="D567" s="11">
        <f t="shared" si="34"/>
        <v>44281.529861111114</v>
      </c>
      <c r="E567" s="9">
        <v>17289872</v>
      </c>
      <c r="F567" s="12" t="str">
        <f t="shared" si="36"/>
        <v>Deliver Approved</v>
      </c>
      <c r="G567" s="9">
        <v>319</v>
      </c>
      <c r="H567" s="1"/>
      <c r="I567" s="13"/>
      <c r="J567" s="14"/>
      <c r="K567" s="14"/>
      <c r="L567" s="14">
        <f t="shared" si="35"/>
        <v>0</v>
      </c>
    </row>
    <row r="568" spans="1:12" x14ac:dyDescent="0.25">
      <c r="A568" s="9" t="s">
        <v>566</v>
      </c>
      <c r="B568" s="10">
        <v>44280.57708333333</v>
      </c>
      <c r="C568" s="9" t="str">
        <f t="shared" si="37"/>
        <v>UNI</v>
      </c>
      <c r="D568" s="11">
        <f t="shared" si="34"/>
        <v>44280.57708333333</v>
      </c>
      <c r="E568" s="9">
        <v>17296213</v>
      </c>
      <c r="F568" s="12" t="str">
        <f t="shared" si="36"/>
        <v>Tax-Cert</v>
      </c>
      <c r="G568" s="9">
        <v>320</v>
      </c>
      <c r="H568" s="1"/>
      <c r="I568" s="13"/>
      <c r="J568" s="14"/>
      <c r="K568" s="14"/>
      <c r="L568" s="14">
        <f t="shared" si="35"/>
        <v>0</v>
      </c>
    </row>
    <row r="569" spans="1:12" x14ac:dyDescent="0.25">
      <c r="A569" s="9" t="s">
        <v>567</v>
      </c>
      <c r="B569" s="10">
        <v>44280.666666666664</v>
      </c>
      <c r="C569" s="9" t="str">
        <f t="shared" si="37"/>
        <v>UNI</v>
      </c>
      <c r="D569" s="11">
        <f t="shared" si="34"/>
        <v>44280.666666666664</v>
      </c>
      <c r="E569" s="9">
        <v>17296329</v>
      </c>
      <c r="F569" s="12" t="str">
        <f t="shared" si="36"/>
        <v>Tax-Cert</v>
      </c>
      <c r="G569" s="9">
        <v>320</v>
      </c>
      <c r="H569" s="1"/>
      <c r="I569" s="13"/>
      <c r="J569" s="14"/>
      <c r="K569" s="14"/>
      <c r="L569" s="14">
        <f t="shared" si="35"/>
        <v>0</v>
      </c>
    </row>
    <row r="570" spans="1:12" x14ac:dyDescent="0.25">
      <c r="A570" s="9" t="s">
        <v>568</v>
      </c>
      <c r="B570" s="10">
        <v>44280.661111111112</v>
      </c>
      <c r="C570" s="9" t="str">
        <f t="shared" si="37"/>
        <v>UNI</v>
      </c>
      <c r="D570" s="11">
        <f t="shared" si="34"/>
        <v>44280.661111111112</v>
      </c>
      <c r="E570" s="9">
        <v>17296437</v>
      </c>
      <c r="F570" s="12" t="str">
        <f t="shared" si="36"/>
        <v>Tax-Cert</v>
      </c>
      <c r="G570" s="9">
        <v>320</v>
      </c>
      <c r="H570" s="1"/>
      <c r="I570" s="13"/>
      <c r="J570" s="14"/>
      <c r="K570" s="14"/>
      <c r="L570" s="14">
        <f t="shared" si="35"/>
        <v>0</v>
      </c>
    </row>
    <row r="571" spans="1:12" x14ac:dyDescent="0.25">
      <c r="A571" s="9" t="s">
        <v>569</v>
      </c>
      <c r="B571" s="10">
        <v>44280.742361111108</v>
      </c>
      <c r="C571" s="9" t="str">
        <f t="shared" si="37"/>
        <v>UNI</v>
      </c>
      <c r="D571" s="11">
        <f t="shared" si="34"/>
        <v>44280.742361111108</v>
      </c>
      <c r="E571" s="9">
        <v>17290253</v>
      </c>
      <c r="F571" s="12" t="str">
        <f t="shared" si="36"/>
        <v>Tax-Cert</v>
      </c>
      <c r="G571" s="9">
        <v>320</v>
      </c>
      <c r="H571" s="1"/>
      <c r="I571" s="13"/>
      <c r="J571" s="14"/>
      <c r="K571" s="14"/>
      <c r="L571" s="14">
        <f t="shared" si="35"/>
        <v>0</v>
      </c>
    </row>
    <row r="572" spans="1:12" x14ac:dyDescent="0.25">
      <c r="A572" s="9" t="s">
        <v>570</v>
      </c>
      <c r="B572" s="10">
        <v>44281.430555555555</v>
      </c>
      <c r="C572" s="9" t="str">
        <f t="shared" si="37"/>
        <v>UNI</v>
      </c>
      <c r="D572" s="11">
        <f t="shared" si="34"/>
        <v>44281.430555555555</v>
      </c>
      <c r="E572" s="9">
        <v>17288529</v>
      </c>
      <c r="F572" s="12" t="str">
        <f t="shared" si="36"/>
        <v>Tax-Cert</v>
      </c>
      <c r="G572" s="9">
        <v>320</v>
      </c>
      <c r="H572" s="1"/>
      <c r="I572" s="13"/>
      <c r="J572" s="14"/>
      <c r="K572" s="14"/>
      <c r="L572" s="14">
        <f t="shared" si="35"/>
        <v>0</v>
      </c>
    </row>
    <row r="573" spans="1:12" x14ac:dyDescent="0.25">
      <c r="A573" s="9" t="s">
        <v>561</v>
      </c>
      <c r="B573" s="10">
        <v>44281.44027777778</v>
      </c>
      <c r="C573" s="9" t="str">
        <f t="shared" si="37"/>
        <v>DUP</v>
      </c>
      <c r="D573" s="11">
        <f t="shared" si="34"/>
        <v>44281.44027777778</v>
      </c>
      <c r="E573" s="9">
        <v>17288154</v>
      </c>
      <c r="F573" s="12" t="str">
        <f t="shared" si="36"/>
        <v>Tax-Cert</v>
      </c>
      <c r="G573" s="9">
        <v>320</v>
      </c>
      <c r="H573" s="1"/>
      <c r="I573" s="13"/>
      <c r="J573" s="14"/>
      <c r="K573" s="14"/>
      <c r="L573" s="14">
        <f t="shared" si="35"/>
        <v>0</v>
      </c>
    </row>
    <row r="574" spans="1:12" x14ac:dyDescent="0.25">
      <c r="A574" s="9" t="s">
        <v>571</v>
      </c>
      <c r="B574" s="10">
        <v>44281.453472222223</v>
      </c>
      <c r="C574" s="9" t="str">
        <f t="shared" si="37"/>
        <v>UNI</v>
      </c>
      <c r="D574" s="11">
        <f t="shared" si="34"/>
        <v>44281.453472222223</v>
      </c>
      <c r="E574" s="9">
        <v>17288195</v>
      </c>
      <c r="F574" s="12" t="str">
        <f t="shared" si="36"/>
        <v>Tax-Cert</v>
      </c>
      <c r="G574" s="9">
        <v>320</v>
      </c>
      <c r="H574" s="1"/>
      <c r="I574" s="13"/>
      <c r="J574" s="14"/>
      <c r="K574" s="14"/>
      <c r="L574" s="14">
        <f t="shared" si="35"/>
        <v>0</v>
      </c>
    </row>
    <row r="575" spans="1:12" x14ac:dyDescent="0.25">
      <c r="A575" s="9" t="s">
        <v>572</v>
      </c>
      <c r="B575" s="10">
        <v>44281.441666666666</v>
      </c>
      <c r="C575" s="9" t="str">
        <f t="shared" si="37"/>
        <v>UNI</v>
      </c>
      <c r="D575" s="11">
        <f t="shared" si="34"/>
        <v>44281.441666666666</v>
      </c>
      <c r="E575" s="9">
        <v>17288284</v>
      </c>
      <c r="F575" s="12" t="str">
        <f t="shared" si="36"/>
        <v>Tax-Cert</v>
      </c>
      <c r="G575" s="9">
        <v>320</v>
      </c>
      <c r="H575" s="1"/>
      <c r="I575" s="13"/>
      <c r="J575" s="14"/>
      <c r="K575" s="14"/>
      <c r="L575" s="14">
        <f t="shared" si="35"/>
        <v>0</v>
      </c>
    </row>
    <row r="576" spans="1:12" x14ac:dyDescent="0.25">
      <c r="A576" s="9" t="s">
        <v>573</v>
      </c>
      <c r="B576" s="10">
        <v>44281.464583333334</v>
      </c>
      <c r="C576" s="9" t="str">
        <f t="shared" si="37"/>
        <v>UNI</v>
      </c>
      <c r="D576" s="11">
        <f t="shared" si="34"/>
        <v>44281.464583333334</v>
      </c>
      <c r="E576" s="9">
        <v>17288349</v>
      </c>
      <c r="F576" s="12" t="str">
        <f t="shared" si="36"/>
        <v>Tax-Cert</v>
      </c>
      <c r="G576" s="9">
        <v>320</v>
      </c>
      <c r="H576" s="1"/>
      <c r="I576" s="13"/>
      <c r="J576" s="14"/>
      <c r="K576" s="14"/>
      <c r="L576" s="14">
        <f t="shared" si="35"/>
        <v>0</v>
      </c>
    </row>
    <row r="577" spans="1:12" x14ac:dyDescent="0.25">
      <c r="A577" s="9" t="s">
        <v>574</v>
      </c>
      <c r="B577" s="10">
        <v>44281.504861111112</v>
      </c>
      <c r="C577" s="9" t="str">
        <f t="shared" si="37"/>
        <v>UNI</v>
      </c>
      <c r="D577" s="11">
        <f t="shared" si="34"/>
        <v>44281.504861111112</v>
      </c>
      <c r="E577" s="9">
        <v>17290231</v>
      </c>
      <c r="F577" s="12" t="str">
        <f t="shared" si="36"/>
        <v>Tax-Cert</v>
      </c>
      <c r="G577" s="9">
        <v>320</v>
      </c>
      <c r="H577" s="1"/>
      <c r="I577" s="13"/>
      <c r="J577" s="14"/>
      <c r="K577" s="14"/>
      <c r="L577" s="14">
        <f t="shared" si="35"/>
        <v>0</v>
      </c>
    </row>
    <row r="578" spans="1:12" x14ac:dyDescent="0.25">
      <c r="A578" s="9" t="s">
        <v>575</v>
      </c>
      <c r="B578" s="10">
        <v>44281.65625</v>
      </c>
      <c r="C578" s="9" t="str">
        <f t="shared" si="37"/>
        <v>UNI</v>
      </c>
      <c r="D578" s="11">
        <f t="shared" si="34"/>
        <v>44281.65625</v>
      </c>
      <c r="E578" s="9">
        <v>17293023</v>
      </c>
      <c r="F578" s="12" t="str">
        <f t="shared" si="36"/>
        <v>Tax-Cert</v>
      </c>
      <c r="G578" s="9">
        <v>320</v>
      </c>
      <c r="H578" s="1"/>
      <c r="I578" s="13"/>
      <c r="J578" s="14"/>
      <c r="K578" s="14"/>
      <c r="L578" s="14">
        <f t="shared" si="35"/>
        <v>0</v>
      </c>
    </row>
    <row r="579" spans="1:12" x14ac:dyDescent="0.25">
      <c r="A579" s="9" t="s">
        <v>576</v>
      </c>
      <c r="B579" s="10">
        <v>44281.654861111114</v>
      </c>
      <c r="C579" s="9" t="str">
        <f t="shared" si="37"/>
        <v>UNI</v>
      </c>
      <c r="D579" s="11">
        <f t="shared" si="34"/>
        <v>44281.654861111114</v>
      </c>
      <c r="E579" s="9">
        <v>17293054</v>
      </c>
      <c r="F579" s="12" t="str">
        <f t="shared" si="36"/>
        <v>Tax-Cert</v>
      </c>
      <c r="G579" s="9">
        <v>320</v>
      </c>
      <c r="H579" s="1"/>
      <c r="I579" s="13"/>
      <c r="J579" s="14"/>
      <c r="K579" s="14"/>
      <c r="L579" s="14">
        <f t="shared" si="35"/>
        <v>0</v>
      </c>
    </row>
    <row r="580" spans="1:12" x14ac:dyDescent="0.25">
      <c r="A580" s="9" t="s">
        <v>577</v>
      </c>
      <c r="B580" s="10">
        <v>44281.65347222222</v>
      </c>
      <c r="C580" s="9" t="str">
        <f t="shared" si="37"/>
        <v>UNI</v>
      </c>
      <c r="D580" s="11">
        <f t="shared" si="34"/>
        <v>44281.65347222222</v>
      </c>
      <c r="E580" s="9">
        <v>17293141</v>
      </c>
      <c r="F580" s="12" t="str">
        <f t="shared" si="36"/>
        <v>Tax-Cert</v>
      </c>
      <c r="G580" s="9">
        <v>320</v>
      </c>
      <c r="H580" s="1"/>
      <c r="I580" s="13"/>
      <c r="J580" s="14"/>
      <c r="K580" s="14"/>
      <c r="L580" s="14">
        <f t="shared" ref="L580:L643" si="38">K580-J580</f>
        <v>0</v>
      </c>
    </row>
    <row r="581" spans="1:12" x14ac:dyDescent="0.25">
      <c r="A581" s="9" t="s">
        <v>578</v>
      </c>
      <c r="B581" s="10">
        <v>44281.65</v>
      </c>
      <c r="C581" s="9" t="str">
        <f t="shared" si="37"/>
        <v>UNI</v>
      </c>
      <c r="D581" s="11">
        <f t="shared" si="34"/>
        <v>44281.65</v>
      </c>
      <c r="E581" s="9">
        <v>17296542</v>
      </c>
      <c r="F581" s="12" t="str">
        <f t="shared" si="36"/>
        <v>Tax-Cert</v>
      </c>
      <c r="G581" s="9">
        <v>320</v>
      </c>
      <c r="H581" s="1"/>
      <c r="I581" s="13"/>
      <c r="J581" s="14"/>
      <c r="K581" s="14"/>
      <c r="L581" s="14">
        <f t="shared" si="38"/>
        <v>0</v>
      </c>
    </row>
    <row r="582" spans="1:12" x14ac:dyDescent="0.25">
      <c r="A582" s="9" t="s">
        <v>579</v>
      </c>
      <c r="B582" s="10">
        <v>44281.559027777781</v>
      </c>
      <c r="C582" s="9" t="str">
        <f t="shared" si="37"/>
        <v>UNI</v>
      </c>
      <c r="D582" s="11">
        <f t="shared" si="34"/>
        <v>44281.559027777781</v>
      </c>
      <c r="E582" s="9">
        <v>17290491</v>
      </c>
      <c r="F582" s="12" t="str">
        <f t="shared" si="36"/>
        <v>Deliver Approved</v>
      </c>
      <c r="G582" s="1">
        <v>319</v>
      </c>
      <c r="H582" s="1"/>
      <c r="I582" s="13"/>
      <c r="J582" s="14"/>
      <c r="K582" s="14"/>
      <c r="L582" s="14">
        <f t="shared" si="38"/>
        <v>0</v>
      </c>
    </row>
    <row r="583" spans="1:12" x14ac:dyDescent="0.25">
      <c r="A583" s="9" t="s">
        <v>580</v>
      </c>
      <c r="B583" s="10">
        <v>44281.5625</v>
      </c>
      <c r="C583" s="9" t="str">
        <f t="shared" si="37"/>
        <v>UNI</v>
      </c>
      <c r="D583" s="11">
        <f t="shared" si="34"/>
        <v>44281.5625</v>
      </c>
      <c r="E583" s="9">
        <v>17291038</v>
      </c>
      <c r="F583" s="12" t="str">
        <f t="shared" si="36"/>
        <v>Deliver Approved</v>
      </c>
      <c r="G583" s="1">
        <v>319</v>
      </c>
      <c r="H583" s="1"/>
      <c r="I583" s="13"/>
      <c r="J583" s="14"/>
      <c r="K583" s="14"/>
      <c r="L583" s="14">
        <f t="shared" si="38"/>
        <v>0</v>
      </c>
    </row>
    <row r="584" spans="1:12" x14ac:dyDescent="0.25">
      <c r="A584" s="9" t="s">
        <v>581</v>
      </c>
      <c r="B584" s="10">
        <v>44281.631944444445</v>
      </c>
      <c r="C584" s="9" t="str">
        <f t="shared" si="37"/>
        <v>UNI</v>
      </c>
      <c r="D584" s="11">
        <f t="shared" si="34"/>
        <v>44281.631944444445</v>
      </c>
      <c r="E584" s="9">
        <v>17291726</v>
      </c>
      <c r="F584" s="12" t="str">
        <f t="shared" si="36"/>
        <v>Deliver Approved</v>
      </c>
      <c r="G584" s="1">
        <v>319</v>
      </c>
      <c r="H584" s="1"/>
      <c r="I584" s="13"/>
      <c r="J584" s="14"/>
      <c r="K584" s="14"/>
      <c r="L584" s="14">
        <f t="shared" si="38"/>
        <v>0</v>
      </c>
    </row>
    <row r="585" spans="1:12" x14ac:dyDescent="0.25">
      <c r="A585" s="9" t="s">
        <v>582</v>
      </c>
      <c r="B585" s="10">
        <v>44281.647222222222</v>
      </c>
      <c r="C585" s="9" t="str">
        <f t="shared" si="37"/>
        <v>UNI</v>
      </c>
      <c r="D585" s="11">
        <f t="shared" ref="D585:D657" si="39">B585</f>
        <v>44281.647222222222</v>
      </c>
      <c r="E585" s="9">
        <v>17292676</v>
      </c>
      <c r="F585" s="12" t="str">
        <f t="shared" si="36"/>
        <v>Deliver Approved</v>
      </c>
      <c r="G585" s="1">
        <v>319</v>
      </c>
      <c r="H585" s="1"/>
      <c r="I585" s="13"/>
      <c r="J585" s="14"/>
      <c r="K585" s="14"/>
      <c r="L585" s="14">
        <f t="shared" si="38"/>
        <v>0</v>
      </c>
    </row>
    <row r="586" spans="1:12" x14ac:dyDescent="0.25">
      <c r="A586" s="9" t="s">
        <v>583</v>
      </c>
      <c r="B586" s="10">
        <v>44281.782638888886</v>
      </c>
      <c r="C586" s="9" t="str">
        <f t="shared" si="37"/>
        <v>UNI</v>
      </c>
      <c r="D586" s="11">
        <f t="shared" si="39"/>
        <v>44281.782638888886</v>
      </c>
      <c r="E586" s="9">
        <v>17296546</v>
      </c>
      <c r="F586" s="12" t="str">
        <f t="shared" si="36"/>
        <v>Tax-Cert</v>
      </c>
      <c r="G586" s="1">
        <v>320</v>
      </c>
      <c r="H586" s="1"/>
      <c r="I586" s="13"/>
      <c r="J586" s="14"/>
      <c r="K586" s="14"/>
      <c r="L586" s="14">
        <f t="shared" si="38"/>
        <v>0</v>
      </c>
    </row>
    <row r="587" spans="1:12" x14ac:dyDescent="0.25">
      <c r="A587" s="9" t="s">
        <v>584</v>
      </c>
      <c r="B587" s="10">
        <v>44281.781944444447</v>
      </c>
      <c r="C587" s="9" t="str">
        <f t="shared" si="37"/>
        <v>UNI</v>
      </c>
      <c r="D587" s="11">
        <f t="shared" si="39"/>
        <v>44281.781944444447</v>
      </c>
      <c r="E587" s="9">
        <v>17296656</v>
      </c>
      <c r="F587" s="12" t="str">
        <f t="shared" ref="F587:F657" si="40">IF(G587=313,"Fail SO",IF(G587=319,"Deliver Approved",IF(G587=320,"Tax-Cert",IF(G587=343,"Purchase",""))))</f>
        <v>Tax-Cert</v>
      </c>
      <c r="G587" s="1">
        <v>320</v>
      </c>
      <c r="H587" s="1"/>
      <c r="I587" s="13"/>
      <c r="J587" s="14"/>
      <c r="K587" s="14"/>
      <c r="L587" s="14">
        <f t="shared" si="38"/>
        <v>0</v>
      </c>
    </row>
    <row r="588" spans="1:12" x14ac:dyDescent="0.25">
      <c r="A588" s="9" t="s">
        <v>585</v>
      </c>
      <c r="B588" s="10">
        <v>44281.774305555555</v>
      </c>
      <c r="C588" s="9" t="str">
        <f t="shared" si="37"/>
        <v>UNI</v>
      </c>
      <c r="D588" s="11">
        <f t="shared" si="39"/>
        <v>44281.774305555555</v>
      </c>
      <c r="E588" s="9">
        <v>17296661</v>
      </c>
      <c r="F588" s="12" t="str">
        <f t="shared" si="40"/>
        <v>Tax-Cert</v>
      </c>
      <c r="G588" s="1">
        <v>320</v>
      </c>
      <c r="H588" s="1"/>
      <c r="I588" s="13"/>
      <c r="J588" s="14"/>
      <c r="K588" s="14"/>
      <c r="L588" s="14">
        <f t="shared" si="38"/>
        <v>0</v>
      </c>
    </row>
    <row r="589" spans="1:12" x14ac:dyDescent="0.25">
      <c r="A589" s="9" t="s">
        <v>586</v>
      </c>
      <c r="B589" s="10">
        <v>44281.796527777777</v>
      </c>
      <c r="C589" s="9" t="str">
        <f t="shared" si="37"/>
        <v>UNI</v>
      </c>
      <c r="D589" s="11">
        <f t="shared" si="39"/>
        <v>44281.796527777777</v>
      </c>
      <c r="E589" s="9">
        <v>17296767</v>
      </c>
      <c r="F589" s="12" t="str">
        <f t="shared" si="40"/>
        <v>Tax-Cert</v>
      </c>
      <c r="G589" s="1">
        <v>320</v>
      </c>
      <c r="H589" s="1"/>
      <c r="I589" s="13"/>
      <c r="J589" s="14"/>
      <c r="K589" s="14"/>
      <c r="L589" s="14">
        <f t="shared" si="38"/>
        <v>0</v>
      </c>
    </row>
    <row r="590" spans="1:12" x14ac:dyDescent="0.25">
      <c r="A590" s="15" t="s">
        <v>587</v>
      </c>
      <c r="B590" s="10">
        <v>44284.497916666667</v>
      </c>
      <c r="C590" s="15" t="str">
        <f t="shared" si="37"/>
        <v>UNI</v>
      </c>
      <c r="D590" s="25">
        <f t="shared" si="39"/>
        <v>44284.497916666667</v>
      </c>
      <c r="E590" s="9">
        <v>17323595</v>
      </c>
      <c r="F590" s="26" t="str">
        <f t="shared" si="40"/>
        <v>Fail SO</v>
      </c>
      <c r="G590" s="17">
        <v>313</v>
      </c>
      <c r="H590" s="17" t="s">
        <v>57</v>
      </c>
      <c r="I590" s="13">
        <v>44284</v>
      </c>
      <c r="J590" s="14"/>
      <c r="K590" s="14"/>
      <c r="L590" s="14">
        <f t="shared" si="38"/>
        <v>0</v>
      </c>
    </row>
    <row r="591" spans="1:12" x14ac:dyDescent="0.25">
      <c r="A591" s="9" t="s">
        <v>588</v>
      </c>
      <c r="B591" s="10">
        <v>44284.526388888888</v>
      </c>
      <c r="C591" s="9" t="str">
        <f t="shared" si="37"/>
        <v>UNI</v>
      </c>
      <c r="D591" s="11">
        <f t="shared" si="39"/>
        <v>44284.526388888888</v>
      </c>
      <c r="E591" s="9">
        <v>17324840</v>
      </c>
      <c r="F591" s="12" t="str">
        <f t="shared" si="40"/>
        <v>Fail SO</v>
      </c>
      <c r="G591" s="1">
        <v>313</v>
      </c>
      <c r="H591" s="17" t="s">
        <v>57</v>
      </c>
      <c r="I591" s="13">
        <v>44284</v>
      </c>
      <c r="J591" s="14"/>
      <c r="K591" s="14"/>
      <c r="L591" s="14">
        <f t="shared" si="38"/>
        <v>0</v>
      </c>
    </row>
    <row r="592" spans="1:12" x14ac:dyDescent="0.25">
      <c r="A592" s="9" t="s">
        <v>589</v>
      </c>
      <c r="B592" s="10">
        <v>44284.643055555556</v>
      </c>
      <c r="C592" s="9" t="str">
        <f t="shared" si="37"/>
        <v>UNI</v>
      </c>
      <c r="D592" s="11">
        <f t="shared" si="39"/>
        <v>44284.643055555556</v>
      </c>
      <c r="E592" s="9">
        <v>17326991</v>
      </c>
      <c r="F592" s="12" t="str">
        <f t="shared" si="40"/>
        <v>Fail SO</v>
      </c>
      <c r="G592" s="1">
        <v>313</v>
      </c>
      <c r="H592" s="1" t="s">
        <v>57</v>
      </c>
      <c r="I592" s="13">
        <v>44284</v>
      </c>
      <c r="J592" s="14"/>
      <c r="K592" s="14"/>
      <c r="L592" s="14">
        <f t="shared" si="38"/>
        <v>0</v>
      </c>
    </row>
    <row r="593" spans="1:12" x14ac:dyDescent="0.25">
      <c r="A593" s="9" t="s">
        <v>590</v>
      </c>
      <c r="B593" s="10">
        <v>44284.654166666667</v>
      </c>
      <c r="C593" s="9" t="str">
        <f t="shared" si="37"/>
        <v>UNI</v>
      </c>
      <c r="D593" s="11">
        <f t="shared" si="39"/>
        <v>44284.654166666667</v>
      </c>
      <c r="E593" s="9"/>
      <c r="F593" s="12" t="str">
        <f t="shared" si="40"/>
        <v>Fail SO</v>
      </c>
      <c r="G593" s="1">
        <v>313</v>
      </c>
      <c r="H593" s="1" t="s">
        <v>132</v>
      </c>
      <c r="I593" s="13">
        <v>44284</v>
      </c>
      <c r="J593" s="14"/>
      <c r="K593" s="14"/>
      <c r="L593" s="14">
        <f t="shared" si="38"/>
        <v>0</v>
      </c>
    </row>
    <row r="594" spans="1:12" x14ac:dyDescent="0.25">
      <c r="A594" s="9" t="s">
        <v>591</v>
      </c>
      <c r="B594" s="10">
        <v>44284.682638888888</v>
      </c>
      <c r="C594" s="9" t="str">
        <f t="shared" si="37"/>
        <v>UNI</v>
      </c>
      <c r="D594" s="11">
        <f t="shared" si="39"/>
        <v>44284.682638888888</v>
      </c>
      <c r="E594" s="9"/>
      <c r="F594" s="12" t="str">
        <f t="shared" si="40"/>
        <v>Fail SO</v>
      </c>
      <c r="G594" s="1">
        <v>313</v>
      </c>
      <c r="H594" s="1" t="s">
        <v>132</v>
      </c>
      <c r="I594" s="13">
        <v>44284</v>
      </c>
      <c r="J594" s="14"/>
      <c r="K594" s="14"/>
      <c r="L594" s="14">
        <f t="shared" si="38"/>
        <v>0</v>
      </c>
    </row>
    <row r="595" spans="1:12" x14ac:dyDescent="0.25">
      <c r="A595" s="9" t="s">
        <v>592</v>
      </c>
      <c r="B595" s="10">
        <v>44284.727083333331</v>
      </c>
      <c r="C595" s="9" t="str">
        <f t="shared" si="37"/>
        <v>UNI</v>
      </c>
      <c r="D595" s="11">
        <f t="shared" si="39"/>
        <v>44284.727083333331</v>
      </c>
      <c r="E595" s="9"/>
      <c r="F595" s="12" t="str">
        <f t="shared" si="40"/>
        <v>Fail SO</v>
      </c>
      <c r="G595" s="1">
        <v>313</v>
      </c>
      <c r="H595" s="1" t="s">
        <v>132</v>
      </c>
      <c r="I595" s="13">
        <v>44284</v>
      </c>
      <c r="J595" s="14"/>
      <c r="K595" s="14"/>
      <c r="L595" s="14">
        <f t="shared" si="38"/>
        <v>0</v>
      </c>
    </row>
    <row r="596" spans="1:12" x14ac:dyDescent="0.25">
      <c r="A596" s="9" t="s">
        <v>593</v>
      </c>
      <c r="B596" s="10">
        <v>44284.711805555555</v>
      </c>
      <c r="C596" s="9" t="str">
        <f t="shared" ref="C596:C659" si="41">IF(COUNTIF(A:A,A596)&gt;1,"DUP","UNI")</f>
        <v>UNI</v>
      </c>
      <c r="D596" s="11">
        <f t="shared" si="39"/>
        <v>44284.711805555555</v>
      </c>
      <c r="E596" s="9"/>
      <c r="F596" s="12" t="str">
        <f t="shared" si="40"/>
        <v>Fail SO</v>
      </c>
      <c r="G596" s="1">
        <v>313</v>
      </c>
      <c r="H596" s="1" t="s">
        <v>132</v>
      </c>
      <c r="I596" s="13">
        <v>44284</v>
      </c>
      <c r="J596" s="14"/>
      <c r="K596" s="14"/>
      <c r="L596" s="14">
        <f t="shared" si="38"/>
        <v>0</v>
      </c>
    </row>
    <row r="597" spans="1:12" x14ac:dyDescent="0.25">
      <c r="A597" s="9" t="s">
        <v>594</v>
      </c>
      <c r="B597" s="10">
        <v>44284.749305555553</v>
      </c>
      <c r="C597" s="9" t="str">
        <f t="shared" si="41"/>
        <v>UNI</v>
      </c>
      <c r="D597" s="11">
        <f t="shared" si="39"/>
        <v>44284.749305555553</v>
      </c>
      <c r="E597" s="9"/>
      <c r="F597" s="12" t="str">
        <f t="shared" si="40"/>
        <v>Fail SO</v>
      </c>
      <c r="G597" s="1">
        <v>313</v>
      </c>
      <c r="H597" s="1" t="s">
        <v>57</v>
      </c>
      <c r="I597" s="13">
        <v>44284</v>
      </c>
      <c r="J597" s="14"/>
      <c r="K597" s="14"/>
      <c r="L597" s="14">
        <f t="shared" si="38"/>
        <v>0</v>
      </c>
    </row>
    <row r="598" spans="1:12" x14ac:dyDescent="0.25">
      <c r="A598" s="9" t="s">
        <v>595</v>
      </c>
      <c r="B598" s="10">
        <v>44284.75</v>
      </c>
      <c r="C598" s="9" t="str">
        <f t="shared" si="41"/>
        <v>UNI</v>
      </c>
      <c r="D598" s="11">
        <f t="shared" si="39"/>
        <v>44284.75</v>
      </c>
      <c r="E598" s="9"/>
      <c r="F598" s="12" t="str">
        <f t="shared" si="40"/>
        <v>Fail SO</v>
      </c>
      <c r="G598" s="1">
        <v>313</v>
      </c>
      <c r="H598" s="1" t="s">
        <v>57</v>
      </c>
      <c r="I598" s="13">
        <v>44284</v>
      </c>
      <c r="J598" s="14"/>
      <c r="K598" s="14"/>
      <c r="L598" s="14">
        <f t="shared" si="38"/>
        <v>0</v>
      </c>
    </row>
    <row r="599" spans="1:12" x14ac:dyDescent="0.25">
      <c r="A599" s="9" t="s">
        <v>596</v>
      </c>
      <c r="B599" s="10">
        <v>44284.755555555559</v>
      </c>
      <c r="C599" s="9" t="str">
        <f t="shared" si="41"/>
        <v>UNI</v>
      </c>
      <c r="D599" s="11">
        <f t="shared" si="39"/>
        <v>44284.755555555559</v>
      </c>
      <c r="E599" s="9"/>
      <c r="F599" s="12" t="str">
        <f t="shared" si="40"/>
        <v>Fail SO</v>
      </c>
      <c r="G599" s="1">
        <v>313</v>
      </c>
      <c r="H599" s="1" t="s">
        <v>57</v>
      </c>
      <c r="I599" s="13">
        <v>44284</v>
      </c>
      <c r="J599" s="14"/>
      <c r="K599" s="14"/>
      <c r="L599" s="14">
        <f t="shared" si="38"/>
        <v>0</v>
      </c>
    </row>
    <row r="600" spans="1:12" x14ac:dyDescent="0.25">
      <c r="A600" s="9" t="s">
        <v>597</v>
      </c>
      <c r="B600" s="10">
        <v>44284.499305555553</v>
      </c>
      <c r="C600" s="9" t="str">
        <f t="shared" si="41"/>
        <v>UNI</v>
      </c>
      <c r="D600" s="11">
        <f t="shared" si="39"/>
        <v>44284.499305555553</v>
      </c>
      <c r="E600" s="9">
        <v>17324074</v>
      </c>
      <c r="F600" s="12" t="str">
        <f t="shared" si="40"/>
        <v>Deliver Approved</v>
      </c>
      <c r="G600" s="1">
        <v>319</v>
      </c>
      <c r="H600" s="1"/>
      <c r="I600" s="13">
        <v>44284</v>
      </c>
      <c r="J600" s="14"/>
      <c r="K600" s="14"/>
      <c r="L600" s="14">
        <f t="shared" si="38"/>
        <v>0</v>
      </c>
    </row>
    <row r="601" spans="1:12" x14ac:dyDescent="0.25">
      <c r="A601" s="9" t="s">
        <v>598</v>
      </c>
      <c r="B601" s="10">
        <v>44284.504861111112</v>
      </c>
      <c r="C601" s="9" t="str">
        <f t="shared" si="41"/>
        <v>UNI</v>
      </c>
      <c r="D601" s="11">
        <f t="shared" si="39"/>
        <v>44284.504861111112</v>
      </c>
      <c r="E601" s="9">
        <v>17324467</v>
      </c>
      <c r="F601" s="12" t="str">
        <f t="shared" si="40"/>
        <v>Deliver Approved</v>
      </c>
      <c r="G601" s="1">
        <v>319</v>
      </c>
      <c r="H601" s="1"/>
      <c r="I601" s="13">
        <v>44284</v>
      </c>
      <c r="J601" s="14"/>
      <c r="K601" s="14"/>
      <c r="L601" s="14">
        <f t="shared" si="38"/>
        <v>0</v>
      </c>
    </row>
    <row r="602" spans="1:12" x14ac:dyDescent="0.25">
      <c r="A602" s="9" t="s">
        <v>599</v>
      </c>
      <c r="B602" s="10">
        <v>44284.518055555556</v>
      </c>
      <c r="C602" s="9" t="str">
        <f t="shared" si="41"/>
        <v>UNI</v>
      </c>
      <c r="D602" s="11">
        <f t="shared" si="39"/>
        <v>44284.518055555556</v>
      </c>
      <c r="E602" s="9">
        <v>17325396</v>
      </c>
      <c r="F602" s="12" t="str">
        <f t="shared" si="40"/>
        <v>Deliver Approved</v>
      </c>
      <c r="G602" s="1">
        <v>319</v>
      </c>
      <c r="H602" s="1"/>
      <c r="I602" s="13">
        <v>44284</v>
      </c>
      <c r="J602" s="14"/>
      <c r="K602" s="14"/>
      <c r="L602" s="14">
        <f t="shared" si="38"/>
        <v>0</v>
      </c>
    </row>
    <row r="603" spans="1:12" x14ac:dyDescent="0.25">
      <c r="A603" s="9" t="s">
        <v>600</v>
      </c>
      <c r="B603" s="10">
        <v>44284.52847222222</v>
      </c>
      <c r="C603" s="9" t="str">
        <f t="shared" si="41"/>
        <v>UNI</v>
      </c>
      <c r="D603" s="11">
        <f t="shared" si="39"/>
        <v>44284.52847222222</v>
      </c>
      <c r="E603" s="9">
        <v>17325793</v>
      </c>
      <c r="F603" s="12" t="str">
        <f t="shared" si="40"/>
        <v>Deliver Approved</v>
      </c>
      <c r="G603" s="1">
        <v>319</v>
      </c>
      <c r="H603" s="1"/>
      <c r="I603" s="13">
        <v>44284</v>
      </c>
      <c r="J603" s="14"/>
      <c r="K603" s="14"/>
      <c r="L603" s="14">
        <f t="shared" si="38"/>
        <v>0</v>
      </c>
    </row>
    <row r="604" spans="1:12" x14ac:dyDescent="0.25">
      <c r="A604" s="9" t="s">
        <v>601</v>
      </c>
      <c r="B604" s="10">
        <v>44284.53402777778</v>
      </c>
      <c r="C604" s="9" t="str">
        <f t="shared" si="41"/>
        <v>UNI</v>
      </c>
      <c r="D604" s="11">
        <f t="shared" si="39"/>
        <v>44284.53402777778</v>
      </c>
      <c r="E604" s="9">
        <v>17326289</v>
      </c>
      <c r="F604" s="12" t="str">
        <f t="shared" si="40"/>
        <v>Deliver Approved</v>
      </c>
      <c r="G604" s="1">
        <v>319</v>
      </c>
      <c r="H604" s="1"/>
      <c r="I604" s="13">
        <v>44284</v>
      </c>
      <c r="J604" s="14"/>
      <c r="K604" s="14"/>
      <c r="L604" s="14">
        <f t="shared" si="38"/>
        <v>0</v>
      </c>
    </row>
    <row r="605" spans="1:12" x14ac:dyDescent="0.25">
      <c r="A605" s="9" t="s">
        <v>602</v>
      </c>
      <c r="B605" s="10">
        <v>44284.538194444445</v>
      </c>
      <c r="C605" s="9" t="str">
        <f t="shared" si="41"/>
        <v>UNI</v>
      </c>
      <c r="D605" s="11">
        <f t="shared" si="39"/>
        <v>44284.538194444445</v>
      </c>
      <c r="E605" s="9">
        <v>17326600</v>
      </c>
      <c r="F605" s="12" t="str">
        <f t="shared" si="40"/>
        <v>Deliver Approved</v>
      </c>
      <c r="G605" s="1">
        <v>319</v>
      </c>
      <c r="H605" s="1"/>
      <c r="I605" s="13">
        <v>44284</v>
      </c>
      <c r="J605" s="14"/>
      <c r="K605" s="14"/>
      <c r="L605" s="14">
        <f t="shared" si="38"/>
        <v>0</v>
      </c>
    </row>
    <row r="606" spans="1:12" x14ac:dyDescent="0.25">
      <c r="A606" s="9" t="s">
        <v>603</v>
      </c>
      <c r="B606" s="10">
        <v>44284.54583333333</v>
      </c>
      <c r="C606" s="9" t="str">
        <f t="shared" si="41"/>
        <v>UNI</v>
      </c>
      <c r="D606" s="11">
        <f t="shared" si="39"/>
        <v>44284.54583333333</v>
      </c>
      <c r="E606" s="9">
        <v>17327880</v>
      </c>
      <c r="F606" s="12" t="str">
        <f t="shared" si="40"/>
        <v>Deliver Approved</v>
      </c>
      <c r="G606" s="1">
        <v>319</v>
      </c>
      <c r="H606" s="1"/>
      <c r="I606" s="13">
        <v>44284</v>
      </c>
      <c r="J606" s="14"/>
      <c r="K606" s="14"/>
      <c r="L606" s="14">
        <f t="shared" si="38"/>
        <v>0</v>
      </c>
    </row>
    <row r="607" spans="1:12" x14ac:dyDescent="0.25">
      <c r="A607" s="9" t="s">
        <v>604</v>
      </c>
      <c r="B607" s="10">
        <v>44284.548611111109</v>
      </c>
      <c r="C607" s="9" t="str">
        <f t="shared" si="41"/>
        <v>UNI</v>
      </c>
      <c r="D607" s="11">
        <f t="shared" si="39"/>
        <v>44284.548611111109</v>
      </c>
      <c r="E607" s="9">
        <v>17328191</v>
      </c>
      <c r="F607" s="12" t="str">
        <f t="shared" si="40"/>
        <v>Deliver Approved</v>
      </c>
      <c r="G607" s="1">
        <v>319</v>
      </c>
      <c r="H607" s="1"/>
      <c r="I607" s="13">
        <v>44284</v>
      </c>
      <c r="J607" s="14"/>
      <c r="K607" s="14"/>
      <c r="L607" s="14">
        <f t="shared" si="38"/>
        <v>0</v>
      </c>
    </row>
    <row r="608" spans="1:12" x14ac:dyDescent="0.25">
      <c r="A608" s="9" t="s">
        <v>605</v>
      </c>
      <c r="B608" s="10">
        <v>44284.561111111114</v>
      </c>
      <c r="C608" s="9" t="str">
        <f t="shared" si="41"/>
        <v>UNI</v>
      </c>
      <c r="D608" s="11">
        <f t="shared" si="39"/>
        <v>44284.561111111114</v>
      </c>
      <c r="E608" s="9">
        <v>17329092</v>
      </c>
      <c r="F608" s="12" t="str">
        <f t="shared" si="40"/>
        <v>Deliver Approved</v>
      </c>
      <c r="G608" s="1">
        <v>319</v>
      </c>
      <c r="H608" s="1"/>
      <c r="I608" s="13">
        <v>44284</v>
      </c>
      <c r="J608" s="14"/>
      <c r="K608" s="14"/>
      <c r="L608" s="14">
        <f t="shared" si="38"/>
        <v>0</v>
      </c>
    </row>
    <row r="609" spans="1:12" x14ac:dyDescent="0.25">
      <c r="A609" s="9" t="s">
        <v>606</v>
      </c>
      <c r="B609" s="10">
        <v>44284.586805555555</v>
      </c>
      <c r="C609" s="9" t="str">
        <f t="shared" si="41"/>
        <v>UNI</v>
      </c>
      <c r="D609" s="11">
        <f t="shared" si="39"/>
        <v>44284.586805555555</v>
      </c>
      <c r="E609" s="9">
        <v>17329896</v>
      </c>
      <c r="F609" s="12" t="str">
        <f t="shared" si="40"/>
        <v>Deliver Approved</v>
      </c>
      <c r="G609" s="1">
        <v>319</v>
      </c>
      <c r="H609" s="1"/>
      <c r="I609" s="13">
        <v>44284</v>
      </c>
      <c r="J609" s="14"/>
      <c r="K609" s="14"/>
      <c r="L609" s="14">
        <f t="shared" si="38"/>
        <v>0</v>
      </c>
    </row>
    <row r="610" spans="1:12" x14ac:dyDescent="0.25">
      <c r="A610" s="9" t="s">
        <v>607</v>
      </c>
      <c r="B610" s="10">
        <v>44284.59375</v>
      </c>
      <c r="C610" s="9" t="str">
        <f t="shared" si="41"/>
        <v>UNI</v>
      </c>
      <c r="D610" s="11">
        <f t="shared" si="39"/>
        <v>44284.59375</v>
      </c>
      <c r="E610" s="9">
        <v>17330572</v>
      </c>
      <c r="F610" s="12" t="str">
        <f t="shared" si="40"/>
        <v>Deliver Approved</v>
      </c>
      <c r="G610" s="1">
        <v>319</v>
      </c>
      <c r="H610" s="1"/>
      <c r="I610" s="13">
        <v>44284</v>
      </c>
      <c r="J610" s="14"/>
      <c r="K610" s="14"/>
      <c r="L610" s="14">
        <f t="shared" si="38"/>
        <v>0</v>
      </c>
    </row>
    <row r="611" spans="1:12" x14ac:dyDescent="0.25">
      <c r="A611" s="9" t="s">
        <v>608</v>
      </c>
      <c r="B611" s="10">
        <v>44284.594444444447</v>
      </c>
      <c r="C611" s="9" t="str">
        <f t="shared" si="41"/>
        <v>UNI</v>
      </c>
      <c r="D611" s="11">
        <f t="shared" si="39"/>
        <v>44284.594444444447</v>
      </c>
      <c r="E611" s="9">
        <v>17331390</v>
      </c>
      <c r="F611" s="12" t="str">
        <f t="shared" si="40"/>
        <v>Deliver Approved</v>
      </c>
      <c r="G611" s="1">
        <v>319</v>
      </c>
      <c r="H611" s="1"/>
      <c r="I611" s="13">
        <v>44284</v>
      </c>
      <c r="J611" s="14"/>
      <c r="K611" s="14"/>
      <c r="L611" s="14">
        <f t="shared" si="38"/>
        <v>0</v>
      </c>
    </row>
    <row r="612" spans="1:12" x14ac:dyDescent="0.25">
      <c r="A612" s="9" t="s">
        <v>609</v>
      </c>
      <c r="B612" s="10">
        <v>44284.613194444442</v>
      </c>
      <c r="C612" s="9" t="str">
        <f t="shared" si="41"/>
        <v>UNI</v>
      </c>
      <c r="D612" s="11">
        <f t="shared" si="39"/>
        <v>44284.613194444442</v>
      </c>
      <c r="E612" s="9">
        <v>17331935</v>
      </c>
      <c r="F612" s="12" t="str">
        <f t="shared" si="40"/>
        <v>Deliver Approved</v>
      </c>
      <c r="G612" s="1">
        <v>319</v>
      </c>
      <c r="H612" s="1"/>
      <c r="I612" s="13">
        <v>44284</v>
      </c>
      <c r="J612" s="14"/>
      <c r="K612" s="14"/>
      <c r="L612" s="14">
        <f t="shared" si="38"/>
        <v>0</v>
      </c>
    </row>
    <row r="613" spans="1:12" x14ac:dyDescent="0.25">
      <c r="A613" s="9" t="s">
        <v>610</v>
      </c>
      <c r="B613" s="10">
        <v>44284.625694444447</v>
      </c>
      <c r="C613" s="9" t="str">
        <f t="shared" si="41"/>
        <v>UNI</v>
      </c>
      <c r="D613" s="11">
        <f t="shared" si="39"/>
        <v>44284.625694444447</v>
      </c>
      <c r="E613" s="9">
        <v>17332333</v>
      </c>
      <c r="F613" s="12" t="str">
        <f t="shared" si="40"/>
        <v>Deliver Approved</v>
      </c>
      <c r="G613" s="1">
        <v>319</v>
      </c>
      <c r="H613" s="1"/>
      <c r="I613" s="13">
        <v>44284</v>
      </c>
      <c r="J613" s="14"/>
      <c r="K613" s="14"/>
      <c r="L613" s="14">
        <f t="shared" si="38"/>
        <v>0</v>
      </c>
    </row>
    <row r="614" spans="1:12" x14ac:dyDescent="0.25">
      <c r="A614" s="9" t="s">
        <v>611</v>
      </c>
      <c r="B614" s="10">
        <v>44284.513194444444</v>
      </c>
      <c r="C614" s="9" t="str">
        <f t="shared" si="41"/>
        <v>UNI</v>
      </c>
      <c r="D614" s="11">
        <f t="shared" si="39"/>
        <v>44284.513194444444</v>
      </c>
      <c r="E614" s="9">
        <v>17324678</v>
      </c>
      <c r="F614" s="12" t="str">
        <f t="shared" si="40"/>
        <v>Tax-Cert</v>
      </c>
      <c r="G614" s="1">
        <v>320</v>
      </c>
      <c r="H614" s="1"/>
      <c r="I614" s="13">
        <v>44284</v>
      </c>
      <c r="J614" s="14"/>
      <c r="K614" s="14"/>
      <c r="L614" s="14">
        <f t="shared" si="38"/>
        <v>0</v>
      </c>
    </row>
    <row r="615" spans="1:12" x14ac:dyDescent="0.25">
      <c r="A615" s="9" t="s">
        <v>612</v>
      </c>
      <c r="B615" s="10">
        <v>44284.561805555553</v>
      </c>
      <c r="C615" s="9" t="str">
        <f t="shared" si="41"/>
        <v>UNI</v>
      </c>
      <c r="D615" s="11">
        <f t="shared" si="39"/>
        <v>44284.561805555553</v>
      </c>
      <c r="E615" s="9">
        <v>17325128</v>
      </c>
      <c r="F615" s="12" t="str">
        <f t="shared" si="40"/>
        <v>Tax-Cert</v>
      </c>
      <c r="G615" s="1">
        <v>320</v>
      </c>
      <c r="H615" s="1"/>
      <c r="I615" s="13">
        <v>44284</v>
      </c>
      <c r="J615" s="14"/>
      <c r="K615" s="14"/>
      <c r="L615" s="14">
        <f t="shared" si="38"/>
        <v>0</v>
      </c>
    </row>
    <row r="616" spans="1:12" x14ac:dyDescent="0.25">
      <c r="A616" s="9" t="s">
        <v>613</v>
      </c>
      <c r="B616" s="10">
        <v>44284.561111111114</v>
      </c>
      <c r="C616" s="9" t="str">
        <f t="shared" si="41"/>
        <v>UNI</v>
      </c>
      <c r="D616" s="11">
        <f t="shared" si="39"/>
        <v>44284.561111111114</v>
      </c>
      <c r="E616" s="9">
        <v>17325252</v>
      </c>
      <c r="F616" s="12" t="str">
        <f t="shared" si="40"/>
        <v>Tax-Cert</v>
      </c>
      <c r="G616" s="1">
        <v>320</v>
      </c>
      <c r="H616" s="1"/>
      <c r="I616" s="13">
        <v>44284</v>
      </c>
      <c r="J616" s="14"/>
      <c r="K616" s="14"/>
      <c r="L616" s="14">
        <f t="shared" si="38"/>
        <v>0</v>
      </c>
    </row>
    <row r="617" spans="1:12" x14ac:dyDescent="0.25">
      <c r="A617" s="9" t="s">
        <v>614</v>
      </c>
      <c r="B617" s="10">
        <v>44284.560416666667</v>
      </c>
      <c r="C617" s="9" t="str">
        <f t="shared" si="41"/>
        <v>UNI</v>
      </c>
      <c r="D617" s="11">
        <f t="shared" si="39"/>
        <v>44284.560416666667</v>
      </c>
      <c r="E617" s="9">
        <v>17325280</v>
      </c>
      <c r="F617" s="12" t="str">
        <f t="shared" si="40"/>
        <v>Tax-Cert</v>
      </c>
      <c r="G617" s="1">
        <v>320</v>
      </c>
      <c r="H617" s="1"/>
      <c r="I617" s="13">
        <v>44284</v>
      </c>
      <c r="J617" s="14"/>
      <c r="K617" s="14"/>
      <c r="L617" s="14">
        <f t="shared" si="38"/>
        <v>0</v>
      </c>
    </row>
    <row r="618" spans="1:12" x14ac:dyDescent="0.25">
      <c r="A618" s="9" t="s">
        <v>615</v>
      </c>
      <c r="B618" s="10">
        <v>44284.55972222222</v>
      </c>
      <c r="C618" s="9" t="str">
        <f t="shared" si="41"/>
        <v>UNI</v>
      </c>
      <c r="D618" s="11">
        <f t="shared" si="39"/>
        <v>44284.55972222222</v>
      </c>
      <c r="E618" s="9">
        <v>17326221</v>
      </c>
      <c r="F618" s="12" t="str">
        <f t="shared" si="40"/>
        <v>Tax-Cert</v>
      </c>
      <c r="G618" s="1">
        <v>320</v>
      </c>
      <c r="H618" s="1"/>
      <c r="I618" s="13">
        <v>44284</v>
      </c>
      <c r="J618" s="14"/>
      <c r="K618" s="14"/>
      <c r="L618" s="14">
        <f t="shared" si="38"/>
        <v>0</v>
      </c>
    </row>
    <row r="619" spans="1:12" x14ac:dyDescent="0.25">
      <c r="A619" s="9" t="s">
        <v>616</v>
      </c>
      <c r="B619" s="10">
        <v>44284.570138888892</v>
      </c>
      <c r="C619" s="9" t="str">
        <f t="shared" si="41"/>
        <v>UNI</v>
      </c>
      <c r="D619" s="11">
        <f t="shared" si="39"/>
        <v>44284.570138888892</v>
      </c>
      <c r="E619" s="9">
        <v>17327296</v>
      </c>
      <c r="F619" s="12" t="str">
        <f t="shared" si="40"/>
        <v>Tax-Cert</v>
      </c>
      <c r="G619" s="1">
        <v>320</v>
      </c>
      <c r="H619" s="1"/>
      <c r="I619" s="13">
        <v>44284</v>
      </c>
      <c r="J619" s="14"/>
      <c r="K619" s="14"/>
      <c r="L619" s="14">
        <f t="shared" si="38"/>
        <v>0</v>
      </c>
    </row>
    <row r="620" spans="1:12" x14ac:dyDescent="0.25">
      <c r="A620" s="9" t="s">
        <v>617</v>
      </c>
      <c r="B620" s="10">
        <v>44284.574305555558</v>
      </c>
      <c r="C620" s="9" t="str">
        <f t="shared" si="41"/>
        <v>UNI</v>
      </c>
      <c r="D620" s="11">
        <f t="shared" si="39"/>
        <v>44284.574305555558</v>
      </c>
      <c r="E620" s="9">
        <v>17327319</v>
      </c>
      <c r="F620" s="12" t="str">
        <f t="shared" si="40"/>
        <v>Tax-Cert</v>
      </c>
      <c r="G620" s="1">
        <v>320</v>
      </c>
      <c r="H620" s="1"/>
      <c r="I620" s="13">
        <v>44284</v>
      </c>
      <c r="J620" s="14"/>
      <c r="K620" s="14"/>
      <c r="L620" s="14">
        <f t="shared" si="38"/>
        <v>0</v>
      </c>
    </row>
    <row r="621" spans="1:12" x14ac:dyDescent="0.25">
      <c r="A621" s="9" t="s">
        <v>618</v>
      </c>
      <c r="B621" s="10">
        <v>44284.62222222222</v>
      </c>
      <c r="C621" s="9" t="str">
        <f t="shared" si="41"/>
        <v>UNI</v>
      </c>
      <c r="D621" s="11">
        <f t="shared" si="39"/>
        <v>44284.62222222222</v>
      </c>
      <c r="E621" s="9">
        <v>17327470</v>
      </c>
      <c r="F621" s="12" t="str">
        <f t="shared" si="40"/>
        <v>Tax-Cert</v>
      </c>
      <c r="G621" s="1">
        <v>320</v>
      </c>
      <c r="H621" s="1"/>
      <c r="I621" s="13">
        <v>44284</v>
      </c>
      <c r="J621" s="14"/>
      <c r="K621" s="14"/>
      <c r="L621" s="14">
        <f t="shared" si="38"/>
        <v>0</v>
      </c>
    </row>
    <row r="622" spans="1:12" x14ac:dyDescent="0.25">
      <c r="A622" s="9" t="s">
        <v>619</v>
      </c>
      <c r="B622" s="10">
        <v>44284.624305555553</v>
      </c>
      <c r="C622" s="9" t="str">
        <f t="shared" si="41"/>
        <v>UNI</v>
      </c>
      <c r="D622" s="11">
        <f t="shared" si="39"/>
        <v>44284.624305555553</v>
      </c>
      <c r="E622" s="9">
        <v>17327632</v>
      </c>
      <c r="F622" s="12" t="str">
        <f t="shared" si="40"/>
        <v>Tax-Cert</v>
      </c>
      <c r="G622" s="1">
        <v>320</v>
      </c>
      <c r="H622" s="1"/>
      <c r="I622" s="13">
        <v>44284</v>
      </c>
      <c r="J622" s="14"/>
      <c r="K622" s="14"/>
      <c r="L622" s="14">
        <f t="shared" si="38"/>
        <v>0</v>
      </c>
    </row>
    <row r="623" spans="1:12" x14ac:dyDescent="0.25">
      <c r="A623" s="9" t="s">
        <v>620</v>
      </c>
      <c r="B623" s="10">
        <v>44284.645833333336</v>
      </c>
      <c r="C623" s="9" t="str">
        <f t="shared" si="41"/>
        <v>UNI</v>
      </c>
      <c r="D623" s="11">
        <f t="shared" si="39"/>
        <v>44284.645833333336</v>
      </c>
      <c r="E623" s="9">
        <v>17327772</v>
      </c>
      <c r="F623" s="12" t="str">
        <f t="shared" si="40"/>
        <v>Tax-Cert</v>
      </c>
      <c r="G623" s="1">
        <v>320</v>
      </c>
      <c r="H623" s="1"/>
      <c r="I623" s="13">
        <v>44284</v>
      </c>
      <c r="J623" s="14"/>
      <c r="K623" s="14"/>
      <c r="L623" s="14">
        <f t="shared" si="38"/>
        <v>0</v>
      </c>
    </row>
    <row r="624" spans="1:12" x14ac:dyDescent="0.25">
      <c r="A624" s="9" t="s">
        <v>621</v>
      </c>
      <c r="B624" s="10">
        <v>44284.645833333336</v>
      </c>
      <c r="C624" s="9" t="str">
        <f t="shared" si="41"/>
        <v>UNI</v>
      </c>
      <c r="D624" s="11">
        <f t="shared" si="39"/>
        <v>44284.645833333336</v>
      </c>
      <c r="E624" s="9">
        <v>17332919</v>
      </c>
      <c r="F624" s="12" t="str">
        <f t="shared" si="40"/>
        <v>Tax-Cert</v>
      </c>
      <c r="G624" s="1">
        <v>320</v>
      </c>
      <c r="H624" s="1"/>
      <c r="I624" s="13">
        <v>44284</v>
      </c>
      <c r="J624" s="14"/>
      <c r="K624" s="14"/>
      <c r="L624" s="14">
        <f t="shared" si="38"/>
        <v>0</v>
      </c>
    </row>
    <row r="625" spans="1:12" x14ac:dyDescent="0.25">
      <c r="A625" s="9" t="s">
        <v>622</v>
      </c>
      <c r="B625" s="10">
        <v>44284.649305555555</v>
      </c>
      <c r="C625" s="9" t="str">
        <f t="shared" si="41"/>
        <v>UNI</v>
      </c>
      <c r="D625" s="11">
        <f t="shared" si="39"/>
        <v>44284.649305555555</v>
      </c>
      <c r="E625" s="9">
        <v>17333030</v>
      </c>
      <c r="F625" s="12" t="str">
        <f t="shared" si="40"/>
        <v>Tax-Cert</v>
      </c>
      <c r="G625" s="1">
        <v>320</v>
      </c>
      <c r="H625" s="1"/>
      <c r="I625" s="13">
        <v>44284</v>
      </c>
      <c r="J625" s="14"/>
      <c r="K625" s="14"/>
      <c r="L625" s="14">
        <f t="shared" si="38"/>
        <v>0</v>
      </c>
    </row>
    <row r="626" spans="1:12" x14ac:dyDescent="0.25">
      <c r="A626" s="9" t="s">
        <v>623</v>
      </c>
      <c r="B626" s="10">
        <v>44284.649305555555</v>
      </c>
      <c r="C626" s="9" t="str">
        <f t="shared" si="41"/>
        <v>UNI</v>
      </c>
      <c r="D626" s="11">
        <f t="shared" si="39"/>
        <v>44284.649305555555</v>
      </c>
      <c r="E626" s="9">
        <v>17333031</v>
      </c>
      <c r="F626" s="12" t="str">
        <f t="shared" si="40"/>
        <v>Tax-Cert</v>
      </c>
      <c r="G626" s="1">
        <v>320</v>
      </c>
      <c r="H626" s="1"/>
      <c r="I626" s="13">
        <v>44284</v>
      </c>
      <c r="J626" s="14"/>
      <c r="K626" s="14"/>
      <c r="L626" s="14">
        <f t="shared" si="38"/>
        <v>0</v>
      </c>
    </row>
    <row r="627" spans="1:12" x14ac:dyDescent="0.25">
      <c r="A627" s="9" t="s">
        <v>624</v>
      </c>
      <c r="B627" s="10">
        <v>44284.648611111108</v>
      </c>
      <c r="C627" s="9" t="str">
        <f t="shared" si="41"/>
        <v>UNI</v>
      </c>
      <c r="D627" s="11">
        <f t="shared" si="39"/>
        <v>44284.648611111108</v>
      </c>
      <c r="E627" s="9">
        <v>17333032</v>
      </c>
      <c r="F627" s="12" t="str">
        <f t="shared" si="40"/>
        <v>Tax-Cert</v>
      </c>
      <c r="G627" s="1">
        <v>320</v>
      </c>
      <c r="H627" s="1"/>
      <c r="I627" s="13">
        <v>44284</v>
      </c>
      <c r="J627" s="14"/>
      <c r="K627" s="14"/>
      <c r="L627" s="14">
        <f t="shared" si="38"/>
        <v>0</v>
      </c>
    </row>
    <row r="628" spans="1:12" x14ac:dyDescent="0.25">
      <c r="A628" s="9" t="s">
        <v>625</v>
      </c>
      <c r="B628" s="10">
        <v>44284.652777777781</v>
      </c>
      <c r="C628" s="9" t="str">
        <f t="shared" si="41"/>
        <v>UNI</v>
      </c>
      <c r="D628" s="11">
        <f t="shared" si="39"/>
        <v>44284.652777777781</v>
      </c>
      <c r="E628" s="9">
        <v>17333033</v>
      </c>
      <c r="F628" s="12" t="str">
        <f t="shared" si="40"/>
        <v>Tax-Cert</v>
      </c>
      <c r="G628" s="1">
        <v>320</v>
      </c>
      <c r="H628" s="1"/>
      <c r="I628" s="13">
        <v>44284</v>
      </c>
      <c r="J628" s="14"/>
      <c r="K628" s="14"/>
      <c r="L628" s="14">
        <f t="shared" si="38"/>
        <v>0</v>
      </c>
    </row>
    <row r="629" spans="1:12" x14ac:dyDescent="0.25">
      <c r="A629" s="9" t="s">
        <v>626</v>
      </c>
      <c r="B629" s="10">
        <v>44284.652083333334</v>
      </c>
      <c r="C629" s="9" t="str">
        <f t="shared" si="41"/>
        <v>UNI</v>
      </c>
      <c r="D629" s="11">
        <f t="shared" si="39"/>
        <v>44284.652083333334</v>
      </c>
      <c r="E629" s="9">
        <v>17333035</v>
      </c>
      <c r="F629" s="12" t="str">
        <f t="shared" si="40"/>
        <v>Tax-Cert</v>
      </c>
      <c r="G629" s="1">
        <v>320</v>
      </c>
      <c r="H629" s="1"/>
      <c r="I629" s="13">
        <v>44284</v>
      </c>
      <c r="J629" s="14"/>
      <c r="K629" s="14"/>
      <c r="L629" s="14">
        <f t="shared" si="38"/>
        <v>0</v>
      </c>
    </row>
    <row r="630" spans="1:12" x14ac:dyDescent="0.25">
      <c r="A630" s="9" t="s">
        <v>627</v>
      </c>
      <c r="B630" s="10">
        <v>44284.657638888886</v>
      </c>
      <c r="C630" s="9" t="str">
        <f t="shared" si="41"/>
        <v>UNI</v>
      </c>
      <c r="D630" s="11">
        <f t="shared" si="39"/>
        <v>44284.657638888886</v>
      </c>
      <c r="E630" s="9">
        <v>17333042</v>
      </c>
      <c r="F630" s="12" t="str">
        <f t="shared" si="40"/>
        <v>Tax-Cert</v>
      </c>
      <c r="G630" s="1">
        <v>320</v>
      </c>
      <c r="H630" s="1"/>
      <c r="I630" s="13">
        <v>44284</v>
      </c>
      <c r="J630" s="14"/>
      <c r="K630" s="14"/>
      <c r="L630" s="14">
        <f t="shared" si="38"/>
        <v>0</v>
      </c>
    </row>
    <row r="631" spans="1:12" x14ac:dyDescent="0.25">
      <c r="A631" s="9" t="s">
        <v>628</v>
      </c>
      <c r="B631" s="10">
        <v>44284.651388888888</v>
      </c>
      <c r="C631" s="9" t="str">
        <f t="shared" si="41"/>
        <v>UNI</v>
      </c>
      <c r="D631" s="11">
        <f t="shared" si="39"/>
        <v>44284.651388888888</v>
      </c>
      <c r="E631" s="9">
        <v>17333151</v>
      </c>
      <c r="F631" s="12" t="str">
        <f t="shared" si="40"/>
        <v>Tax-Cert</v>
      </c>
      <c r="G631" s="1">
        <v>320</v>
      </c>
      <c r="H631" s="1"/>
      <c r="I631" s="13">
        <v>44284</v>
      </c>
      <c r="J631" s="14"/>
      <c r="K631" s="14"/>
      <c r="L631" s="14">
        <f t="shared" si="38"/>
        <v>0</v>
      </c>
    </row>
    <row r="632" spans="1:12" x14ac:dyDescent="0.25">
      <c r="A632" s="9" t="s">
        <v>629</v>
      </c>
      <c r="B632" s="10">
        <v>44284.660416666666</v>
      </c>
      <c r="C632" s="9" t="str">
        <f t="shared" si="41"/>
        <v>UNI</v>
      </c>
      <c r="D632" s="11">
        <f t="shared" si="39"/>
        <v>44284.660416666666</v>
      </c>
      <c r="E632" s="9">
        <v>17333153</v>
      </c>
      <c r="F632" s="12" t="str">
        <f t="shared" si="40"/>
        <v>Tax-Cert</v>
      </c>
      <c r="G632" s="1">
        <v>320</v>
      </c>
      <c r="H632" s="1"/>
      <c r="I632" s="13">
        <v>44284</v>
      </c>
      <c r="J632" s="14"/>
      <c r="K632" s="14"/>
      <c r="L632" s="14">
        <f t="shared" si="38"/>
        <v>0</v>
      </c>
    </row>
    <row r="633" spans="1:12" x14ac:dyDescent="0.25">
      <c r="A633" s="9" t="s">
        <v>630</v>
      </c>
      <c r="B633" s="10">
        <v>44284.661111111112</v>
      </c>
      <c r="C633" s="9" t="str">
        <f t="shared" si="41"/>
        <v>UNI</v>
      </c>
      <c r="D633" s="11">
        <f t="shared" si="39"/>
        <v>44284.661111111112</v>
      </c>
      <c r="E633" s="9">
        <v>17333155</v>
      </c>
      <c r="F633" s="12" t="str">
        <f t="shared" si="40"/>
        <v>Tax-Cert</v>
      </c>
      <c r="G633" s="1">
        <v>320</v>
      </c>
      <c r="H633" s="1"/>
      <c r="I633" s="13">
        <v>44284</v>
      </c>
      <c r="J633" s="14"/>
      <c r="K633" s="14"/>
      <c r="L633" s="14">
        <f t="shared" si="38"/>
        <v>0</v>
      </c>
    </row>
    <row r="634" spans="1:12" x14ac:dyDescent="0.25">
      <c r="A634" s="15" t="s">
        <v>631</v>
      </c>
      <c r="B634" s="16">
        <v>44284.759722222225</v>
      </c>
      <c r="C634" s="15" t="str">
        <f t="shared" si="41"/>
        <v>UNI</v>
      </c>
      <c r="D634" s="25">
        <f t="shared" si="39"/>
        <v>44284.759722222225</v>
      </c>
      <c r="E634" s="9">
        <v>17354471</v>
      </c>
      <c r="F634" s="26" t="str">
        <f t="shared" si="40"/>
        <v>Fail SO</v>
      </c>
      <c r="G634" s="17">
        <v>313</v>
      </c>
      <c r="H634" s="1" t="s">
        <v>57</v>
      </c>
      <c r="I634" s="13">
        <v>44285</v>
      </c>
      <c r="J634" s="14"/>
      <c r="K634" s="14"/>
      <c r="L634" s="14">
        <f t="shared" si="38"/>
        <v>0</v>
      </c>
    </row>
    <row r="635" spans="1:12" x14ac:dyDescent="0.25">
      <c r="A635" s="9" t="s">
        <v>632</v>
      </c>
      <c r="B635" s="10">
        <v>44284.741666666669</v>
      </c>
      <c r="C635" s="9" t="str">
        <f t="shared" si="41"/>
        <v>UNI</v>
      </c>
      <c r="D635" s="11">
        <f t="shared" si="39"/>
        <v>44284.741666666669</v>
      </c>
      <c r="E635">
        <v>17368717</v>
      </c>
      <c r="F635" s="12" t="str">
        <f t="shared" si="40"/>
        <v>Fail SO</v>
      </c>
      <c r="G635" s="1">
        <v>313</v>
      </c>
      <c r="H635" s="1" t="s">
        <v>57</v>
      </c>
      <c r="I635" s="13">
        <v>44285</v>
      </c>
      <c r="J635" s="14"/>
      <c r="K635" s="14"/>
      <c r="L635" s="14">
        <f t="shared" si="38"/>
        <v>0</v>
      </c>
    </row>
    <row r="636" spans="1:12" x14ac:dyDescent="0.25">
      <c r="A636" s="9" t="s">
        <v>633</v>
      </c>
      <c r="B636" s="10">
        <v>44284.769444444442</v>
      </c>
      <c r="C636" s="9" t="str">
        <f t="shared" si="41"/>
        <v>UNI</v>
      </c>
      <c r="D636" s="11">
        <f t="shared" si="39"/>
        <v>44284.769444444442</v>
      </c>
      <c r="E636">
        <v>17368718</v>
      </c>
      <c r="F636" s="12" t="str">
        <f t="shared" si="40"/>
        <v>Fail SO</v>
      </c>
      <c r="G636" s="1">
        <v>313</v>
      </c>
      <c r="H636" s="1" t="s">
        <v>57</v>
      </c>
      <c r="I636" s="13">
        <v>44285</v>
      </c>
      <c r="J636" s="14"/>
      <c r="K636" s="14"/>
      <c r="L636" s="14">
        <f t="shared" si="38"/>
        <v>0</v>
      </c>
    </row>
    <row r="637" spans="1:12" x14ac:dyDescent="0.25">
      <c r="A637" s="9" t="s">
        <v>634</v>
      </c>
      <c r="B637" s="10">
        <v>44284.765972222223</v>
      </c>
      <c r="C637" s="9" t="str">
        <f t="shared" si="41"/>
        <v>UNI</v>
      </c>
      <c r="D637" s="11">
        <f t="shared" si="39"/>
        <v>44284.765972222223</v>
      </c>
      <c r="E637">
        <v>17368720</v>
      </c>
      <c r="F637" s="12" t="str">
        <f t="shared" si="40"/>
        <v>Fail SO</v>
      </c>
      <c r="G637" s="1">
        <v>313</v>
      </c>
      <c r="H637" s="1" t="s">
        <v>57</v>
      </c>
      <c r="I637" s="13">
        <v>44285</v>
      </c>
      <c r="J637" s="14"/>
      <c r="K637" s="14"/>
      <c r="L637" s="14">
        <f t="shared" si="38"/>
        <v>0</v>
      </c>
    </row>
    <row r="638" spans="1:12" x14ac:dyDescent="0.25">
      <c r="A638" s="9" t="s">
        <v>635</v>
      </c>
      <c r="B638" s="10">
        <v>44284.771527777775</v>
      </c>
      <c r="C638" s="9" t="str">
        <f t="shared" si="41"/>
        <v>UNI</v>
      </c>
      <c r="D638" s="11">
        <f t="shared" si="39"/>
        <v>44284.771527777775</v>
      </c>
      <c r="E638" s="9">
        <v>17368228</v>
      </c>
      <c r="F638" s="12" t="str">
        <f t="shared" si="40"/>
        <v>Fail SO</v>
      </c>
      <c r="G638" s="1">
        <v>313</v>
      </c>
      <c r="H638" s="1" t="s">
        <v>57</v>
      </c>
      <c r="I638" s="13">
        <v>44285</v>
      </c>
      <c r="J638" s="14"/>
      <c r="K638" s="14"/>
      <c r="L638" s="14">
        <f t="shared" si="38"/>
        <v>0</v>
      </c>
    </row>
    <row r="639" spans="1:12" x14ac:dyDescent="0.25">
      <c r="A639" s="9" t="s">
        <v>636</v>
      </c>
      <c r="B639" s="10">
        <v>44284.777777777781</v>
      </c>
      <c r="C639" s="9" t="str">
        <f t="shared" si="41"/>
        <v>UNI</v>
      </c>
      <c r="D639" s="11">
        <f t="shared" si="39"/>
        <v>44284.777777777781</v>
      </c>
      <c r="E639" s="9">
        <v>17367900</v>
      </c>
      <c r="F639" s="12" t="str">
        <f t="shared" si="40"/>
        <v>Fail SO</v>
      </c>
      <c r="G639" s="1">
        <v>313</v>
      </c>
      <c r="H639" s="1" t="s">
        <v>57</v>
      </c>
      <c r="I639" s="13">
        <v>44285</v>
      </c>
      <c r="J639" s="14"/>
      <c r="K639" s="14"/>
      <c r="L639" s="14">
        <f t="shared" si="38"/>
        <v>0</v>
      </c>
    </row>
    <row r="640" spans="1:12" x14ac:dyDescent="0.25">
      <c r="A640" s="9" t="s">
        <v>637</v>
      </c>
      <c r="B640" s="10">
        <v>44284.777083333334</v>
      </c>
      <c r="C640" s="9" t="str">
        <f t="shared" si="41"/>
        <v>UNI</v>
      </c>
      <c r="D640" s="11">
        <f t="shared" si="39"/>
        <v>44284.777083333334</v>
      </c>
      <c r="E640" s="9">
        <v>17367644</v>
      </c>
      <c r="F640" s="12" t="str">
        <f t="shared" si="40"/>
        <v>Fail SO</v>
      </c>
      <c r="G640" s="1">
        <v>313</v>
      </c>
      <c r="H640" s="1" t="s">
        <v>57</v>
      </c>
      <c r="I640" s="13">
        <v>44285</v>
      </c>
      <c r="J640" s="14"/>
      <c r="K640" s="14"/>
      <c r="L640" s="14">
        <f t="shared" si="38"/>
        <v>0</v>
      </c>
    </row>
    <row r="641" spans="1:12" x14ac:dyDescent="0.25">
      <c r="A641" s="9" t="s">
        <v>638</v>
      </c>
      <c r="B641" s="10">
        <v>44284.796527777777</v>
      </c>
      <c r="C641" s="9" t="str">
        <f t="shared" si="41"/>
        <v>UNI</v>
      </c>
      <c r="D641" s="11">
        <f t="shared" si="39"/>
        <v>44284.796527777777</v>
      </c>
      <c r="E641" s="9">
        <v>17367178</v>
      </c>
      <c r="F641" s="12" t="str">
        <f t="shared" si="40"/>
        <v>Fail SO</v>
      </c>
      <c r="G641" s="1">
        <v>313</v>
      </c>
      <c r="H641" s="1" t="s">
        <v>132</v>
      </c>
      <c r="I641" s="13">
        <v>44285</v>
      </c>
      <c r="J641" s="14"/>
      <c r="K641" s="14"/>
      <c r="L641" s="14">
        <f t="shared" si="38"/>
        <v>0</v>
      </c>
    </row>
    <row r="642" spans="1:12" x14ac:dyDescent="0.25">
      <c r="A642" s="9" t="s">
        <v>639</v>
      </c>
      <c r="B642" s="10">
        <v>44285.550694444442</v>
      </c>
      <c r="C642" s="9" t="str">
        <f t="shared" si="41"/>
        <v>UNI</v>
      </c>
      <c r="D642" s="11">
        <f t="shared" si="39"/>
        <v>44285.550694444442</v>
      </c>
      <c r="E642" s="9">
        <v>17358492</v>
      </c>
      <c r="F642" s="12" t="str">
        <f t="shared" si="40"/>
        <v>Fail SO</v>
      </c>
      <c r="G642" s="1">
        <v>313</v>
      </c>
      <c r="H642" s="1" t="s">
        <v>57</v>
      </c>
      <c r="I642" s="13">
        <v>44285</v>
      </c>
      <c r="J642" s="14"/>
      <c r="K642" s="14"/>
      <c r="L642" s="14">
        <f t="shared" si="38"/>
        <v>0</v>
      </c>
    </row>
    <row r="643" spans="1:12" x14ac:dyDescent="0.25">
      <c r="A643" s="9" t="s">
        <v>640</v>
      </c>
      <c r="B643" s="10">
        <v>44285.543055555558</v>
      </c>
      <c r="C643" s="9" t="str">
        <f t="shared" si="41"/>
        <v>UNI</v>
      </c>
      <c r="D643" s="11">
        <f t="shared" si="39"/>
        <v>44285.543055555558</v>
      </c>
      <c r="E643" s="9">
        <v>17359033</v>
      </c>
      <c r="F643" s="12" t="str">
        <f t="shared" si="40"/>
        <v>Fail SO</v>
      </c>
      <c r="G643" s="1">
        <v>313</v>
      </c>
      <c r="H643" s="1" t="s">
        <v>57</v>
      </c>
      <c r="I643" s="13">
        <v>44285</v>
      </c>
      <c r="J643" s="14"/>
      <c r="K643" s="14"/>
      <c r="L643" s="14">
        <f t="shared" si="38"/>
        <v>0</v>
      </c>
    </row>
    <row r="644" spans="1:12" x14ac:dyDescent="0.25">
      <c r="A644" s="9" t="s">
        <v>641</v>
      </c>
      <c r="B644" s="10">
        <v>44285.540972222225</v>
      </c>
      <c r="C644" s="9" t="str">
        <f t="shared" si="41"/>
        <v>UNI</v>
      </c>
      <c r="D644" s="11">
        <f t="shared" si="39"/>
        <v>44285.540972222225</v>
      </c>
      <c r="E644" s="9">
        <v>17359371</v>
      </c>
      <c r="F644" s="12" t="str">
        <f t="shared" si="40"/>
        <v>Fail SO</v>
      </c>
      <c r="G644" s="1">
        <v>313</v>
      </c>
      <c r="H644" s="1" t="s">
        <v>57</v>
      </c>
      <c r="I644" s="13">
        <v>44285</v>
      </c>
      <c r="J644" s="14"/>
      <c r="K644" s="14"/>
      <c r="L644" s="14">
        <f t="shared" ref="L644:L707" si="42">K644-J644</f>
        <v>0</v>
      </c>
    </row>
    <row r="645" spans="1:12" x14ac:dyDescent="0.25">
      <c r="A645" s="9" t="s">
        <v>642</v>
      </c>
      <c r="B645" s="10">
        <v>44285.538888888892</v>
      </c>
      <c r="C645" s="9" t="str">
        <f t="shared" si="41"/>
        <v>UNI</v>
      </c>
      <c r="D645" s="11">
        <f t="shared" si="39"/>
        <v>44285.538888888892</v>
      </c>
      <c r="E645" s="9">
        <v>17362118</v>
      </c>
      <c r="F645" s="12" t="str">
        <f t="shared" si="40"/>
        <v>Fail SO</v>
      </c>
      <c r="G645" s="1">
        <v>313</v>
      </c>
      <c r="H645" s="1" t="s">
        <v>57</v>
      </c>
      <c r="I645" s="13">
        <v>44285</v>
      </c>
      <c r="J645" s="14"/>
      <c r="K645" s="14"/>
      <c r="L645" s="14">
        <f t="shared" si="42"/>
        <v>0</v>
      </c>
    </row>
    <row r="646" spans="1:12" x14ac:dyDescent="0.25">
      <c r="A646" s="9" t="s">
        <v>643</v>
      </c>
      <c r="B646" s="10">
        <v>44285.56527777778</v>
      </c>
      <c r="C646" s="9" t="str">
        <f t="shared" si="41"/>
        <v>UNI</v>
      </c>
      <c r="D646" s="11">
        <f t="shared" si="39"/>
        <v>44285.56527777778</v>
      </c>
      <c r="E646" s="9">
        <v>17362621</v>
      </c>
      <c r="F646" s="12" t="str">
        <f t="shared" si="40"/>
        <v>Fail SO</v>
      </c>
      <c r="G646" s="1">
        <v>313</v>
      </c>
      <c r="H646" s="1"/>
      <c r="I646" s="13">
        <v>44285</v>
      </c>
      <c r="J646" s="14"/>
      <c r="K646" s="14"/>
      <c r="L646" s="14">
        <f t="shared" si="42"/>
        <v>0</v>
      </c>
    </row>
    <row r="647" spans="1:12" x14ac:dyDescent="0.25">
      <c r="A647" s="9" t="s">
        <v>644</v>
      </c>
      <c r="B647" s="10">
        <v>44284.763888888891</v>
      </c>
      <c r="C647" s="9" t="str">
        <f t="shared" si="41"/>
        <v>DUP</v>
      </c>
      <c r="D647" s="11">
        <f t="shared" si="39"/>
        <v>44284.763888888891</v>
      </c>
      <c r="E647" s="9">
        <v>17366656</v>
      </c>
      <c r="F647" s="12" t="str">
        <f t="shared" si="40"/>
        <v>Deliver Approved</v>
      </c>
      <c r="G647" s="1">
        <v>319</v>
      </c>
      <c r="H647" s="1"/>
      <c r="I647" s="13">
        <v>44285</v>
      </c>
      <c r="J647" s="14"/>
      <c r="K647" s="14"/>
      <c r="L647" s="14">
        <f t="shared" si="42"/>
        <v>0</v>
      </c>
    </row>
    <row r="648" spans="1:12" x14ac:dyDescent="0.25">
      <c r="A648" s="9" t="s">
        <v>645</v>
      </c>
      <c r="B648" s="10">
        <v>44284.633333333331</v>
      </c>
      <c r="C648" s="9" t="str">
        <f t="shared" si="41"/>
        <v>UNI</v>
      </c>
      <c r="D648" s="11">
        <f t="shared" si="39"/>
        <v>44284.633333333331</v>
      </c>
      <c r="E648" s="9">
        <v>17365500</v>
      </c>
      <c r="F648" s="12" t="str">
        <f t="shared" si="40"/>
        <v>Deliver Approved</v>
      </c>
      <c r="G648" s="1">
        <v>319</v>
      </c>
      <c r="H648" s="1"/>
      <c r="I648" s="13">
        <v>44285</v>
      </c>
      <c r="J648" s="14"/>
      <c r="K648" s="14"/>
      <c r="L648" s="14">
        <f t="shared" si="42"/>
        <v>0</v>
      </c>
    </row>
    <row r="649" spans="1:12" x14ac:dyDescent="0.25">
      <c r="A649" s="9" t="s">
        <v>646</v>
      </c>
      <c r="B649" s="10">
        <v>44284.662499999999</v>
      </c>
      <c r="C649" s="9" t="str">
        <f t="shared" si="41"/>
        <v>UNI</v>
      </c>
      <c r="D649" s="11">
        <f t="shared" si="39"/>
        <v>44284.662499999999</v>
      </c>
      <c r="E649" s="9">
        <v>17364919</v>
      </c>
      <c r="F649" s="12" t="str">
        <f t="shared" si="40"/>
        <v>Deliver Approved</v>
      </c>
      <c r="G649" s="1">
        <v>319</v>
      </c>
      <c r="H649" s="1"/>
      <c r="I649" s="13">
        <v>44285</v>
      </c>
      <c r="J649" s="14"/>
      <c r="K649" s="14"/>
      <c r="L649" s="14">
        <f t="shared" si="42"/>
        <v>0</v>
      </c>
    </row>
    <row r="650" spans="1:12" x14ac:dyDescent="0.25">
      <c r="A650" s="9" t="s">
        <v>647</v>
      </c>
      <c r="B650" s="10">
        <v>44285.498611111114</v>
      </c>
      <c r="C650" s="9" t="str">
        <f t="shared" si="41"/>
        <v>UNI</v>
      </c>
      <c r="D650" s="11">
        <f t="shared" si="39"/>
        <v>44285.498611111114</v>
      </c>
      <c r="E650" s="9">
        <v>17355275</v>
      </c>
      <c r="F650" s="12" t="str">
        <f t="shared" si="40"/>
        <v>Deliver Approved</v>
      </c>
      <c r="G650" s="1">
        <v>319</v>
      </c>
      <c r="H650" s="1"/>
      <c r="I650" s="13">
        <v>44285</v>
      </c>
      <c r="J650" s="14"/>
      <c r="K650" s="14"/>
      <c r="L650" s="14">
        <f t="shared" si="42"/>
        <v>0</v>
      </c>
    </row>
    <row r="651" spans="1:12" x14ac:dyDescent="0.25">
      <c r="A651" s="9" t="s">
        <v>648</v>
      </c>
      <c r="B651" s="10">
        <v>44285.50277777778</v>
      </c>
      <c r="C651" s="9" t="str">
        <f t="shared" si="41"/>
        <v>UNI</v>
      </c>
      <c r="D651" s="11">
        <f t="shared" si="39"/>
        <v>44285.50277777778</v>
      </c>
      <c r="E651" s="9">
        <v>17355988</v>
      </c>
      <c r="F651" s="12" t="str">
        <f t="shared" si="40"/>
        <v>Deliver Approved</v>
      </c>
      <c r="G651" s="1">
        <v>319</v>
      </c>
      <c r="H651" s="1"/>
      <c r="I651" s="13">
        <v>44285</v>
      </c>
      <c r="J651" s="14"/>
      <c r="K651" s="14"/>
      <c r="L651" s="14">
        <f t="shared" si="42"/>
        <v>0</v>
      </c>
    </row>
    <row r="652" spans="1:12" x14ac:dyDescent="0.25">
      <c r="A652" s="9" t="s">
        <v>649</v>
      </c>
      <c r="B652" s="10">
        <v>44285.518055555556</v>
      </c>
      <c r="C652" s="9" t="str">
        <f t="shared" si="41"/>
        <v>UNI</v>
      </c>
      <c r="D652" s="11">
        <f t="shared" si="39"/>
        <v>44285.518055555556</v>
      </c>
      <c r="E652" s="9">
        <v>17356812</v>
      </c>
      <c r="F652" s="12" t="str">
        <f t="shared" si="40"/>
        <v>Deliver Approved</v>
      </c>
      <c r="G652" s="1">
        <v>319</v>
      </c>
      <c r="H652" s="1"/>
      <c r="I652" s="13">
        <v>44285</v>
      </c>
      <c r="J652" s="14"/>
      <c r="K652" s="14"/>
      <c r="L652" s="14">
        <f t="shared" si="42"/>
        <v>0</v>
      </c>
    </row>
    <row r="653" spans="1:12" x14ac:dyDescent="0.25">
      <c r="A653" s="9" t="s">
        <v>650</v>
      </c>
      <c r="B653" s="10">
        <v>44285.513888888891</v>
      </c>
      <c r="C653" s="9" t="str">
        <f t="shared" si="41"/>
        <v>UNI</v>
      </c>
      <c r="D653" s="11">
        <f t="shared" si="39"/>
        <v>44285.513888888891</v>
      </c>
      <c r="E653" s="9">
        <v>17357782</v>
      </c>
      <c r="F653" s="12" t="str">
        <f t="shared" si="40"/>
        <v>Deliver Approved</v>
      </c>
      <c r="G653" s="1">
        <v>319</v>
      </c>
      <c r="H653" s="1"/>
      <c r="I653" s="13">
        <v>44285</v>
      </c>
      <c r="J653" s="14"/>
      <c r="K653" s="14"/>
      <c r="L653" s="14">
        <f t="shared" si="42"/>
        <v>0</v>
      </c>
    </row>
    <row r="654" spans="1:12" x14ac:dyDescent="0.25">
      <c r="A654" s="9" t="s">
        <v>651</v>
      </c>
      <c r="B654" s="10">
        <v>44285.538194444445</v>
      </c>
      <c r="C654" s="9" t="str">
        <f t="shared" si="41"/>
        <v>UNI</v>
      </c>
      <c r="D654" s="11">
        <f t="shared" si="39"/>
        <v>44285.538194444445</v>
      </c>
      <c r="E654" s="9">
        <v>17359939</v>
      </c>
      <c r="F654" s="12" t="str">
        <f t="shared" si="40"/>
        <v>Deliver Approved</v>
      </c>
      <c r="G654" s="1">
        <v>319</v>
      </c>
      <c r="H654" s="1"/>
      <c r="I654" s="13">
        <v>44285</v>
      </c>
      <c r="J654" s="14"/>
      <c r="K654" s="14"/>
      <c r="L654" s="14">
        <f t="shared" si="42"/>
        <v>0</v>
      </c>
    </row>
    <row r="655" spans="1:12" x14ac:dyDescent="0.25">
      <c r="A655" s="9" t="s">
        <v>652</v>
      </c>
      <c r="B655" s="10">
        <v>44285.54583333333</v>
      </c>
      <c r="C655" s="9" t="str">
        <f t="shared" si="41"/>
        <v>UNI</v>
      </c>
      <c r="D655" s="11">
        <f t="shared" si="39"/>
        <v>44285.54583333333</v>
      </c>
      <c r="E655" s="9">
        <v>17360325</v>
      </c>
      <c r="F655" s="12" t="str">
        <f t="shared" si="40"/>
        <v>Deliver Approved</v>
      </c>
      <c r="G655" s="1">
        <v>319</v>
      </c>
      <c r="H655" s="1"/>
      <c r="I655" s="13">
        <v>44285</v>
      </c>
      <c r="J655" s="14"/>
      <c r="K655" s="14"/>
      <c r="L655" s="14">
        <f t="shared" si="42"/>
        <v>0</v>
      </c>
    </row>
    <row r="656" spans="1:12" x14ac:dyDescent="0.25">
      <c r="A656" s="9" t="s">
        <v>653</v>
      </c>
      <c r="B656" s="10">
        <v>44285.561111111114</v>
      </c>
      <c r="C656" s="9" t="str">
        <f t="shared" si="41"/>
        <v>UNI</v>
      </c>
      <c r="D656" s="11">
        <f t="shared" si="39"/>
        <v>44285.561111111114</v>
      </c>
      <c r="E656" s="9">
        <v>17361322</v>
      </c>
      <c r="F656" s="12" t="str">
        <f t="shared" si="40"/>
        <v>Deliver Approved</v>
      </c>
      <c r="G656" s="1">
        <v>319</v>
      </c>
      <c r="H656" s="1"/>
      <c r="I656" s="13">
        <v>44285</v>
      </c>
      <c r="J656" s="14"/>
      <c r="K656" s="14"/>
      <c r="L656" s="14">
        <f t="shared" si="42"/>
        <v>0</v>
      </c>
    </row>
    <row r="657" spans="1:12" x14ac:dyDescent="0.25">
      <c r="A657" s="9" t="s">
        <v>654</v>
      </c>
      <c r="B657" s="10">
        <v>44285.623611111114</v>
      </c>
      <c r="C657" s="9" t="str">
        <f t="shared" si="41"/>
        <v>UNI</v>
      </c>
      <c r="D657" s="11">
        <f t="shared" si="39"/>
        <v>44285.623611111114</v>
      </c>
      <c r="E657" s="9">
        <v>17363101</v>
      </c>
      <c r="F657" s="12" t="str">
        <f t="shared" si="40"/>
        <v>Deliver Approved</v>
      </c>
      <c r="G657" s="1">
        <v>319</v>
      </c>
      <c r="H657" s="1"/>
      <c r="I657" s="13">
        <v>44285</v>
      </c>
      <c r="J657" s="14"/>
      <c r="K657" s="14"/>
      <c r="L657" s="14">
        <f t="shared" si="42"/>
        <v>0</v>
      </c>
    </row>
    <row r="658" spans="1:12" x14ac:dyDescent="0.25">
      <c r="A658" s="9" t="s">
        <v>655</v>
      </c>
      <c r="B658" s="10">
        <v>44285.713888888888</v>
      </c>
      <c r="C658" s="9" t="str">
        <f t="shared" si="41"/>
        <v>UNI</v>
      </c>
      <c r="D658" s="11">
        <f t="shared" ref="D658:D719" si="43">B658</f>
        <v>44285.713888888888</v>
      </c>
      <c r="E658" s="9">
        <v>17364226</v>
      </c>
      <c r="F658" s="12" t="str">
        <f t="shared" ref="F658:F719" si="44">IF(G658=313,"Fail SO",IF(G658=319,"Deliver Approved",IF(G658=320,"Tax-Cert",IF(G658=343,"Purchase",""))))</f>
        <v>Deliver Approved</v>
      </c>
      <c r="G658" s="1">
        <v>319</v>
      </c>
      <c r="H658" s="1"/>
      <c r="I658" s="13">
        <v>44285</v>
      </c>
      <c r="J658" s="14"/>
      <c r="K658" s="14"/>
      <c r="L658" s="14">
        <f t="shared" si="42"/>
        <v>0</v>
      </c>
    </row>
    <row r="659" spans="1:12" x14ac:dyDescent="0.25">
      <c r="A659" s="9" t="s">
        <v>656</v>
      </c>
      <c r="B659" s="10">
        <v>44285.748611111114</v>
      </c>
      <c r="C659" s="9" t="str">
        <f t="shared" si="41"/>
        <v>UNI</v>
      </c>
      <c r="D659" s="11">
        <f t="shared" si="43"/>
        <v>44285.748611111114</v>
      </c>
      <c r="E659" s="9">
        <v>17366065</v>
      </c>
      <c r="F659" s="12" t="str">
        <f t="shared" si="44"/>
        <v>Deliver Approved</v>
      </c>
      <c r="G659" s="1">
        <v>319</v>
      </c>
      <c r="H659" s="1"/>
      <c r="I659" s="13">
        <v>44285</v>
      </c>
      <c r="J659" s="14"/>
      <c r="K659" s="14"/>
      <c r="L659" s="14">
        <f t="shared" si="42"/>
        <v>0</v>
      </c>
    </row>
    <row r="660" spans="1:12" x14ac:dyDescent="0.25">
      <c r="A660" s="9" t="s">
        <v>657</v>
      </c>
      <c r="B660" s="10">
        <v>44284.652083333334</v>
      </c>
      <c r="C660" s="9" t="str">
        <f t="shared" ref="C660:C719" si="45">IF(COUNTIF(A:A,A660)&gt;1,"DUP","UNI")</f>
        <v>UNI</v>
      </c>
      <c r="D660" s="11">
        <f t="shared" si="43"/>
        <v>44284.652083333334</v>
      </c>
      <c r="E660" s="9">
        <v>17368603</v>
      </c>
      <c r="F660" s="12" t="str">
        <f t="shared" si="44"/>
        <v>Tax-Cert</v>
      </c>
      <c r="G660" s="1">
        <v>320</v>
      </c>
      <c r="H660" s="1"/>
      <c r="I660" s="13">
        <v>44285</v>
      </c>
      <c r="J660" s="14"/>
      <c r="K660" s="14"/>
      <c r="L660" s="14">
        <f t="shared" si="42"/>
        <v>0</v>
      </c>
    </row>
    <row r="661" spans="1:12" x14ac:dyDescent="0.25">
      <c r="A661" s="9" t="s">
        <v>658</v>
      </c>
      <c r="B661" s="10">
        <v>44284.777083333334</v>
      </c>
      <c r="C661" s="9" t="str">
        <f t="shared" si="45"/>
        <v>UNI</v>
      </c>
      <c r="D661" s="11">
        <f t="shared" si="43"/>
        <v>44284.777083333334</v>
      </c>
      <c r="E661" s="9">
        <v>17368606</v>
      </c>
      <c r="F661" s="12" t="str">
        <f t="shared" si="44"/>
        <v>Tax-Cert</v>
      </c>
      <c r="G661" s="1">
        <v>320</v>
      </c>
      <c r="H661" s="1"/>
      <c r="I661" s="13">
        <v>44285</v>
      </c>
      <c r="J661" s="14"/>
      <c r="K661" s="14"/>
      <c r="L661" s="14">
        <f t="shared" si="42"/>
        <v>0</v>
      </c>
    </row>
    <row r="662" spans="1:12" x14ac:dyDescent="0.25">
      <c r="A662" s="9" t="s">
        <v>644</v>
      </c>
      <c r="B662" s="10">
        <v>44284.770833333336</v>
      </c>
      <c r="C662" s="9" t="str">
        <f t="shared" si="45"/>
        <v>DUP</v>
      </c>
      <c r="D662" s="11">
        <f t="shared" si="43"/>
        <v>44284.770833333336</v>
      </c>
      <c r="E662" s="9">
        <v>17333151</v>
      </c>
      <c r="F662" s="12" t="str">
        <f t="shared" si="44"/>
        <v>Tax-Cert</v>
      </c>
      <c r="G662" s="1">
        <v>320</v>
      </c>
      <c r="H662" s="1"/>
      <c r="I662" s="13">
        <v>44285</v>
      </c>
      <c r="J662" s="14"/>
      <c r="K662" s="14"/>
      <c r="L662" s="14">
        <f t="shared" si="42"/>
        <v>0</v>
      </c>
    </row>
    <row r="663" spans="1:12" x14ac:dyDescent="0.25">
      <c r="A663" s="9" t="s">
        <v>659</v>
      </c>
      <c r="B663" s="10">
        <v>44285.580555555556</v>
      </c>
      <c r="C663" s="9" t="str">
        <f t="shared" si="45"/>
        <v>UNI</v>
      </c>
      <c r="D663" s="11">
        <f t="shared" si="43"/>
        <v>44285.580555555556</v>
      </c>
      <c r="E663" s="9">
        <v>17359755</v>
      </c>
      <c r="F663" s="12" t="str">
        <f t="shared" si="44"/>
        <v>Tax-Cert</v>
      </c>
      <c r="G663" s="1">
        <v>320</v>
      </c>
      <c r="H663" s="1"/>
      <c r="I663" s="13">
        <v>44285</v>
      </c>
      <c r="J663" s="14"/>
      <c r="K663" s="14"/>
      <c r="L663" s="14">
        <f t="shared" si="42"/>
        <v>0</v>
      </c>
    </row>
    <row r="664" spans="1:12" x14ac:dyDescent="0.25">
      <c r="A664" s="9" t="s">
        <v>660</v>
      </c>
      <c r="B664" s="10">
        <v>44285.586111111108</v>
      </c>
      <c r="C664" s="9" t="str">
        <f t="shared" si="45"/>
        <v>DUP</v>
      </c>
      <c r="D664" s="11">
        <f t="shared" si="43"/>
        <v>44285.586111111108</v>
      </c>
      <c r="E664" s="9">
        <v>17359741</v>
      </c>
      <c r="F664" s="12" t="str">
        <f t="shared" si="44"/>
        <v>Tax-Cert</v>
      </c>
      <c r="G664" s="1">
        <v>320</v>
      </c>
      <c r="H664" s="1"/>
      <c r="I664" s="13">
        <v>44285</v>
      </c>
      <c r="J664" s="14"/>
      <c r="K664" s="14"/>
      <c r="L664" s="14">
        <f t="shared" si="42"/>
        <v>0</v>
      </c>
    </row>
    <row r="665" spans="1:12" x14ac:dyDescent="0.25">
      <c r="A665" s="9" t="s">
        <v>661</v>
      </c>
      <c r="B665" s="10">
        <v>44285.579861111109</v>
      </c>
      <c r="C665" s="9" t="str">
        <f t="shared" si="45"/>
        <v>UNI</v>
      </c>
      <c r="D665" s="11">
        <f t="shared" si="43"/>
        <v>44285.579861111109</v>
      </c>
      <c r="E665" s="9">
        <v>17359845</v>
      </c>
      <c r="F665" s="12" t="str">
        <f t="shared" si="44"/>
        <v>Tax-Cert</v>
      </c>
      <c r="G665" s="1">
        <v>320</v>
      </c>
      <c r="H665" s="1"/>
      <c r="I665" s="13">
        <v>44285</v>
      </c>
      <c r="J665" s="14"/>
      <c r="K665" s="14"/>
      <c r="L665" s="14">
        <f t="shared" si="42"/>
        <v>0</v>
      </c>
    </row>
    <row r="666" spans="1:12" x14ac:dyDescent="0.25">
      <c r="A666" s="9" t="s">
        <v>662</v>
      </c>
      <c r="B666" s="10">
        <v>44285.579861111109</v>
      </c>
      <c r="C666" s="9" t="str">
        <f t="shared" si="45"/>
        <v>UNI</v>
      </c>
      <c r="D666" s="11">
        <f t="shared" si="43"/>
        <v>44285.579861111109</v>
      </c>
      <c r="E666" s="9">
        <v>17364084</v>
      </c>
      <c r="F666" s="12" t="str">
        <f t="shared" si="44"/>
        <v>Tax-Cert</v>
      </c>
      <c r="G666" s="1">
        <v>320</v>
      </c>
      <c r="H666" s="1"/>
      <c r="I666" s="13">
        <v>44285</v>
      </c>
      <c r="J666" s="14"/>
      <c r="K666" s="14"/>
      <c r="L666" s="14">
        <f t="shared" si="42"/>
        <v>0</v>
      </c>
    </row>
    <row r="667" spans="1:12" x14ac:dyDescent="0.25">
      <c r="A667" s="9" t="s">
        <v>663</v>
      </c>
      <c r="B667" s="10">
        <v>44285.573611111111</v>
      </c>
      <c r="C667" s="9" t="str">
        <f t="shared" si="45"/>
        <v>UNI</v>
      </c>
      <c r="D667" s="11">
        <f t="shared" si="43"/>
        <v>44285.573611111111</v>
      </c>
      <c r="E667" s="9">
        <v>17368611</v>
      </c>
      <c r="F667" s="12" t="str">
        <f t="shared" si="44"/>
        <v>Tax-Cert</v>
      </c>
      <c r="G667" s="1">
        <v>320</v>
      </c>
      <c r="H667" s="1"/>
      <c r="I667" s="13">
        <v>44285</v>
      </c>
      <c r="J667" s="14"/>
      <c r="K667" s="14"/>
      <c r="L667" s="14">
        <f t="shared" si="42"/>
        <v>0</v>
      </c>
    </row>
    <row r="668" spans="1:12" x14ac:dyDescent="0.25">
      <c r="A668" s="9" t="s">
        <v>664</v>
      </c>
      <c r="B668" s="10">
        <v>44285.694444444445</v>
      </c>
      <c r="C668" s="9" t="str">
        <f t="shared" si="45"/>
        <v>UNI</v>
      </c>
      <c r="D668" s="11">
        <f t="shared" si="43"/>
        <v>44285.694444444445</v>
      </c>
      <c r="E668" s="9">
        <v>17368712</v>
      </c>
      <c r="F668" s="12" t="str">
        <f t="shared" si="44"/>
        <v>Tax-Cert</v>
      </c>
      <c r="G668" s="1">
        <v>320</v>
      </c>
      <c r="H668" s="1"/>
      <c r="I668" s="13">
        <v>44285</v>
      </c>
      <c r="J668" s="14"/>
      <c r="K668" s="14"/>
      <c r="L668" s="14">
        <f t="shared" si="42"/>
        <v>0</v>
      </c>
    </row>
    <row r="669" spans="1:12" x14ac:dyDescent="0.25">
      <c r="A669" s="9" t="s">
        <v>665</v>
      </c>
      <c r="B669" s="10">
        <v>44285.720833333333</v>
      </c>
      <c r="C669" s="9" t="str">
        <f t="shared" si="45"/>
        <v>UNI</v>
      </c>
      <c r="D669" s="11">
        <f t="shared" si="43"/>
        <v>44285.720833333333</v>
      </c>
      <c r="E669" s="9">
        <v>17368715</v>
      </c>
      <c r="F669" s="12" t="str">
        <f t="shared" si="44"/>
        <v>Tax-Cert</v>
      </c>
      <c r="G669" s="1">
        <v>320</v>
      </c>
      <c r="H669" s="1"/>
      <c r="I669" s="13">
        <v>44285</v>
      </c>
      <c r="J669" s="14"/>
      <c r="K669" s="14"/>
      <c r="L669" s="14">
        <f t="shared" si="42"/>
        <v>0</v>
      </c>
    </row>
    <row r="670" spans="1:12" x14ac:dyDescent="0.25">
      <c r="A670" s="15" t="s">
        <v>666</v>
      </c>
      <c r="B670" s="16">
        <v>44285.756249999999</v>
      </c>
      <c r="C670" s="15" t="str">
        <f t="shared" si="45"/>
        <v>UNI</v>
      </c>
      <c r="D670" s="25">
        <f t="shared" si="43"/>
        <v>44285.756249999999</v>
      </c>
      <c r="E670" s="15">
        <v>17393123</v>
      </c>
      <c r="F670" s="26" t="str">
        <f t="shared" si="44"/>
        <v>Fail SO</v>
      </c>
      <c r="G670" s="17">
        <v>313</v>
      </c>
      <c r="H670" s="17" t="s">
        <v>57</v>
      </c>
      <c r="I670" s="18">
        <v>44286</v>
      </c>
      <c r="J670" s="14"/>
      <c r="K670" s="14"/>
      <c r="L670" s="14">
        <f t="shared" si="42"/>
        <v>0</v>
      </c>
    </row>
    <row r="671" spans="1:12" x14ac:dyDescent="0.25">
      <c r="A671" s="9" t="s">
        <v>667</v>
      </c>
      <c r="B671" s="10">
        <v>44285.756249999999</v>
      </c>
      <c r="C671" s="9" t="str">
        <f t="shared" si="45"/>
        <v>UNI</v>
      </c>
      <c r="D671" s="11">
        <f t="shared" si="43"/>
        <v>44285.756249999999</v>
      </c>
      <c r="E671" s="9">
        <v>17410433</v>
      </c>
      <c r="F671" s="12" t="str">
        <f t="shared" si="44"/>
        <v>Fail SO</v>
      </c>
      <c r="G671" s="1">
        <v>313</v>
      </c>
      <c r="H671" s="1" t="s">
        <v>57</v>
      </c>
      <c r="I671" s="13">
        <v>44286</v>
      </c>
      <c r="J671" s="14"/>
      <c r="K671" s="14"/>
      <c r="L671" s="14">
        <f t="shared" si="42"/>
        <v>0</v>
      </c>
    </row>
    <row r="672" spans="1:12" x14ac:dyDescent="0.25">
      <c r="A672" s="9" t="s">
        <v>668</v>
      </c>
      <c r="B672" s="10">
        <v>44285.754166666666</v>
      </c>
      <c r="C672" s="9" t="str">
        <f t="shared" si="45"/>
        <v>UNI</v>
      </c>
      <c r="D672" s="11">
        <f t="shared" si="43"/>
        <v>44285.754166666666</v>
      </c>
      <c r="E672" s="9">
        <v>17410678</v>
      </c>
      <c r="F672" s="12" t="str">
        <f t="shared" si="44"/>
        <v>Fail SO</v>
      </c>
      <c r="G672" s="1">
        <v>313</v>
      </c>
      <c r="H672" s="1" t="s">
        <v>57</v>
      </c>
      <c r="I672" s="13">
        <v>44286</v>
      </c>
      <c r="J672" s="14"/>
      <c r="K672" s="14"/>
      <c r="L672" s="14">
        <f t="shared" si="42"/>
        <v>0</v>
      </c>
    </row>
    <row r="673" spans="1:12" x14ac:dyDescent="0.25">
      <c r="A673" s="9" t="s">
        <v>669</v>
      </c>
      <c r="B673" s="10">
        <v>44285.752083333333</v>
      </c>
      <c r="C673" s="9" t="str">
        <f t="shared" si="45"/>
        <v>UNI</v>
      </c>
      <c r="D673" s="11">
        <f t="shared" si="43"/>
        <v>44285.752083333333</v>
      </c>
      <c r="E673" s="9">
        <v>17410788</v>
      </c>
      <c r="F673" s="12" t="str">
        <f t="shared" si="44"/>
        <v>Fail SO</v>
      </c>
      <c r="G673" s="1">
        <v>313</v>
      </c>
      <c r="H673" s="1" t="s">
        <v>57</v>
      </c>
      <c r="I673" s="13">
        <v>44286</v>
      </c>
      <c r="J673" s="14"/>
      <c r="K673" s="14"/>
      <c r="L673" s="14">
        <f t="shared" si="42"/>
        <v>0</v>
      </c>
    </row>
    <row r="674" spans="1:12" x14ac:dyDescent="0.25">
      <c r="A674" s="9" t="s">
        <v>670</v>
      </c>
      <c r="B674" s="10">
        <v>44285.741666666669</v>
      </c>
      <c r="C674" s="9" t="str">
        <f t="shared" si="45"/>
        <v>UNI</v>
      </c>
      <c r="D674" s="11">
        <f t="shared" si="43"/>
        <v>44285.741666666669</v>
      </c>
      <c r="E674" s="9">
        <v>17410902</v>
      </c>
      <c r="F674" s="12" t="str">
        <f t="shared" si="44"/>
        <v>Fail SO</v>
      </c>
      <c r="G674" s="1">
        <v>313</v>
      </c>
      <c r="H674" s="1" t="s">
        <v>57</v>
      </c>
      <c r="I674" s="13">
        <v>44286</v>
      </c>
      <c r="J674" s="14"/>
      <c r="K674" s="14"/>
      <c r="L674" s="14">
        <f t="shared" si="42"/>
        <v>0</v>
      </c>
    </row>
    <row r="675" spans="1:12" x14ac:dyDescent="0.25">
      <c r="A675" s="9" t="s">
        <v>671</v>
      </c>
      <c r="B675" s="10">
        <v>44285.734027777777</v>
      </c>
      <c r="C675" s="9" t="str">
        <f t="shared" si="45"/>
        <v>UNI</v>
      </c>
      <c r="D675" s="11">
        <f t="shared" si="43"/>
        <v>44285.734027777777</v>
      </c>
      <c r="E675" s="9"/>
      <c r="F675" s="12" t="str">
        <f t="shared" si="44"/>
        <v>Fail SO</v>
      </c>
      <c r="G675" s="1">
        <v>313</v>
      </c>
      <c r="H675" s="1" t="s">
        <v>57</v>
      </c>
      <c r="I675" s="13">
        <v>44286</v>
      </c>
      <c r="J675" s="14"/>
      <c r="K675" s="14"/>
      <c r="L675" s="14">
        <f t="shared" si="42"/>
        <v>0</v>
      </c>
    </row>
    <row r="676" spans="1:12" x14ac:dyDescent="0.25">
      <c r="A676" s="9" t="s">
        <v>672</v>
      </c>
      <c r="B676" s="10">
        <v>44286.472222222219</v>
      </c>
      <c r="C676" s="9" t="str">
        <f t="shared" si="45"/>
        <v>UNI</v>
      </c>
      <c r="D676" s="11">
        <f t="shared" si="43"/>
        <v>44286.472222222219</v>
      </c>
      <c r="E676" s="9">
        <v>17409721</v>
      </c>
      <c r="F676" s="12" t="str">
        <f t="shared" si="44"/>
        <v>Fail SO</v>
      </c>
      <c r="G676" s="1">
        <v>313</v>
      </c>
      <c r="H676" s="1" t="s">
        <v>132</v>
      </c>
      <c r="I676" s="13">
        <v>44286</v>
      </c>
      <c r="J676" s="14"/>
      <c r="K676" s="14"/>
      <c r="L676" s="14">
        <f t="shared" si="42"/>
        <v>0</v>
      </c>
    </row>
    <row r="677" spans="1:12" x14ac:dyDescent="0.25">
      <c r="A677" s="9" t="s">
        <v>673</v>
      </c>
      <c r="B677" s="10">
        <v>44286.467361111114</v>
      </c>
      <c r="C677" s="9" t="str">
        <f t="shared" si="45"/>
        <v>DUP</v>
      </c>
      <c r="D677" s="11">
        <f t="shared" si="43"/>
        <v>44286.467361111114</v>
      </c>
      <c r="E677" s="9">
        <v>17410196</v>
      </c>
      <c r="F677" s="12" t="str">
        <f t="shared" si="44"/>
        <v>Fail SO</v>
      </c>
      <c r="G677" s="1">
        <v>313</v>
      </c>
      <c r="H677" s="1" t="s">
        <v>132</v>
      </c>
      <c r="I677" s="13">
        <v>44286</v>
      </c>
      <c r="J677" s="14"/>
      <c r="K677" s="14"/>
      <c r="L677" s="14">
        <f t="shared" si="42"/>
        <v>0</v>
      </c>
    </row>
    <row r="678" spans="1:12" x14ac:dyDescent="0.25">
      <c r="A678" s="9" t="s">
        <v>674</v>
      </c>
      <c r="B678" s="10">
        <v>44286.404166666667</v>
      </c>
      <c r="C678" s="9" t="str">
        <f t="shared" si="45"/>
        <v>UNI</v>
      </c>
      <c r="D678" s="11">
        <f t="shared" si="43"/>
        <v>44286.404166666667</v>
      </c>
      <c r="E678" s="9">
        <v>17409968</v>
      </c>
      <c r="F678" s="12" t="str">
        <f t="shared" si="44"/>
        <v>Fail SO</v>
      </c>
      <c r="G678" s="1">
        <v>313</v>
      </c>
      <c r="H678" s="1" t="s">
        <v>132</v>
      </c>
      <c r="I678" s="13">
        <v>44286</v>
      </c>
      <c r="J678" s="14"/>
      <c r="K678" s="14"/>
      <c r="L678" s="14">
        <f t="shared" si="42"/>
        <v>0</v>
      </c>
    </row>
    <row r="679" spans="1:12" x14ac:dyDescent="0.25">
      <c r="A679" s="9" t="s">
        <v>675</v>
      </c>
      <c r="B679" s="10">
        <v>44286.504861111112</v>
      </c>
      <c r="C679" s="9" t="str">
        <f t="shared" si="45"/>
        <v>UNI</v>
      </c>
      <c r="D679" s="11">
        <f t="shared" si="43"/>
        <v>44286.504861111112</v>
      </c>
      <c r="E679" s="9">
        <v>17396476</v>
      </c>
      <c r="F679" s="12" t="str">
        <f t="shared" si="44"/>
        <v>Fail SO</v>
      </c>
      <c r="G679" s="1">
        <v>313</v>
      </c>
      <c r="H679" s="1" t="s">
        <v>57</v>
      </c>
      <c r="I679" s="13">
        <v>44286</v>
      </c>
      <c r="J679" s="14"/>
      <c r="K679" s="14"/>
      <c r="L679" s="14">
        <f t="shared" si="42"/>
        <v>0</v>
      </c>
    </row>
    <row r="680" spans="1:12" x14ac:dyDescent="0.25">
      <c r="A680" s="9" t="s">
        <v>676</v>
      </c>
      <c r="B680" s="10">
        <v>44286.509027777778</v>
      </c>
      <c r="C680" s="9" t="str">
        <f t="shared" si="45"/>
        <v>UNI</v>
      </c>
      <c r="D680" s="11">
        <f t="shared" si="43"/>
        <v>44286.509027777778</v>
      </c>
      <c r="E680" s="9">
        <v>17397278</v>
      </c>
      <c r="F680" s="12" t="str">
        <f t="shared" si="44"/>
        <v>Fail SO</v>
      </c>
      <c r="G680" s="1">
        <v>313</v>
      </c>
      <c r="H680" s="1" t="s">
        <v>57</v>
      </c>
      <c r="I680" s="13">
        <v>44286</v>
      </c>
      <c r="J680" s="14"/>
      <c r="K680" s="14"/>
      <c r="L680" s="14">
        <f t="shared" si="42"/>
        <v>0</v>
      </c>
    </row>
    <row r="681" spans="1:12" x14ac:dyDescent="0.25">
      <c r="A681" s="9" t="s">
        <v>677</v>
      </c>
      <c r="B681" s="10">
        <v>44286.529166666667</v>
      </c>
      <c r="C681" s="9" t="str">
        <f t="shared" si="45"/>
        <v>UNI</v>
      </c>
      <c r="D681" s="11">
        <f t="shared" si="43"/>
        <v>44286.529166666667</v>
      </c>
      <c r="E681" s="9">
        <v>17397912</v>
      </c>
      <c r="F681" s="12" t="str">
        <f t="shared" si="44"/>
        <v>Fail SO</v>
      </c>
      <c r="G681" s="1">
        <v>313</v>
      </c>
      <c r="H681" s="1" t="s">
        <v>57</v>
      </c>
      <c r="I681" s="13">
        <v>44286</v>
      </c>
      <c r="J681" s="14"/>
      <c r="K681" s="14"/>
      <c r="L681" s="14">
        <f t="shared" si="42"/>
        <v>0</v>
      </c>
    </row>
    <row r="682" spans="1:12" x14ac:dyDescent="0.25">
      <c r="A682" s="9" t="s">
        <v>678</v>
      </c>
      <c r="B682" s="10">
        <v>44286.560416666667</v>
      </c>
      <c r="C682" s="9" t="str">
        <f t="shared" si="45"/>
        <v>UNI</v>
      </c>
      <c r="D682" s="11">
        <f t="shared" si="43"/>
        <v>44286.560416666667</v>
      </c>
      <c r="E682" s="9">
        <v>17409584</v>
      </c>
      <c r="F682" s="12" t="str">
        <f t="shared" si="44"/>
        <v>Fail SO</v>
      </c>
      <c r="G682" s="1">
        <v>313</v>
      </c>
      <c r="H682" s="1" t="s">
        <v>132</v>
      </c>
      <c r="I682" s="13">
        <v>44286</v>
      </c>
      <c r="J682" s="14"/>
      <c r="K682" s="14"/>
      <c r="L682" s="14">
        <f t="shared" si="42"/>
        <v>0</v>
      </c>
    </row>
    <row r="683" spans="1:12" x14ac:dyDescent="0.25">
      <c r="A683" s="9" t="s">
        <v>679</v>
      </c>
      <c r="B683" s="10">
        <v>44286.607638888891</v>
      </c>
      <c r="C683" s="9" t="str">
        <f t="shared" si="45"/>
        <v>UNI</v>
      </c>
      <c r="D683" s="11">
        <f t="shared" si="43"/>
        <v>44286.607638888891</v>
      </c>
      <c r="E683" s="9">
        <v>17409367</v>
      </c>
      <c r="F683" s="12" t="str">
        <f t="shared" si="44"/>
        <v>Fail SO</v>
      </c>
      <c r="G683" s="1">
        <v>313</v>
      </c>
      <c r="H683" s="1" t="s">
        <v>57</v>
      </c>
      <c r="I683" s="13">
        <v>44286</v>
      </c>
      <c r="J683" s="14"/>
      <c r="K683" s="14"/>
      <c r="L683" s="14">
        <f t="shared" si="42"/>
        <v>0</v>
      </c>
    </row>
    <row r="684" spans="1:12" x14ac:dyDescent="0.25">
      <c r="A684" s="9" t="s">
        <v>680</v>
      </c>
      <c r="B684" s="10">
        <v>44286.711805555555</v>
      </c>
      <c r="C684" s="9" t="str">
        <f t="shared" si="45"/>
        <v>UNI</v>
      </c>
      <c r="D684" s="11">
        <f t="shared" si="43"/>
        <v>44286.711805555555</v>
      </c>
      <c r="E684" s="9">
        <v>17409040</v>
      </c>
      <c r="F684" s="12" t="str">
        <f t="shared" si="44"/>
        <v>Fail SO</v>
      </c>
      <c r="G684" s="1">
        <v>313</v>
      </c>
      <c r="H684" s="1" t="s">
        <v>57</v>
      </c>
      <c r="I684" s="13">
        <v>44286</v>
      </c>
      <c r="J684" s="14"/>
      <c r="K684" s="14"/>
      <c r="L684" s="14">
        <f t="shared" si="42"/>
        <v>0</v>
      </c>
    </row>
    <row r="685" spans="1:12" x14ac:dyDescent="0.25">
      <c r="A685" s="9" t="s">
        <v>681</v>
      </c>
      <c r="B685" s="10">
        <v>44286.512499999997</v>
      </c>
      <c r="C685" s="9" t="str">
        <f t="shared" si="45"/>
        <v>DUP</v>
      </c>
      <c r="D685" s="11">
        <f t="shared" si="43"/>
        <v>44286.512499999997</v>
      </c>
      <c r="E685" s="9">
        <v>17408791</v>
      </c>
      <c r="F685" s="12" t="str">
        <f t="shared" si="44"/>
        <v>Deliver Approved</v>
      </c>
      <c r="G685" s="1">
        <v>319</v>
      </c>
      <c r="H685" s="1"/>
      <c r="I685" s="13">
        <v>44286</v>
      </c>
      <c r="J685" s="14"/>
      <c r="K685" s="14"/>
      <c r="L685" s="14">
        <f t="shared" si="42"/>
        <v>0</v>
      </c>
    </row>
    <row r="686" spans="1:12" x14ac:dyDescent="0.25">
      <c r="A686" s="9" t="s">
        <v>682</v>
      </c>
      <c r="B686" s="10">
        <v>44286.517361111109</v>
      </c>
      <c r="C686" s="9" t="str">
        <f t="shared" si="45"/>
        <v>UNI</v>
      </c>
      <c r="D686" s="11">
        <f t="shared" si="43"/>
        <v>44286.517361111109</v>
      </c>
      <c r="E686" s="9">
        <v>17408547</v>
      </c>
      <c r="F686" s="12" t="str">
        <f t="shared" si="44"/>
        <v>Deliver Approved</v>
      </c>
      <c r="G686" s="1">
        <v>319</v>
      </c>
      <c r="H686" s="1"/>
      <c r="I686" s="13">
        <v>44286</v>
      </c>
      <c r="J686" s="14"/>
      <c r="K686" s="14"/>
      <c r="L686" s="14">
        <f t="shared" si="42"/>
        <v>0</v>
      </c>
    </row>
    <row r="687" spans="1:12" x14ac:dyDescent="0.25">
      <c r="A687" s="9" t="s">
        <v>683</v>
      </c>
      <c r="B687" s="10">
        <v>44286.518055555556</v>
      </c>
      <c r="C687" s="9" t="str">
        <f t="shared" si="45"/>
        <v>UNI</v>
      </c>
      <c r="D687" s="11">
        <f t="shared" si="43"/>
        <v>44286.518055555556</v>
      </c>
      <c r="E687" s="9">
        <v>17405331</v>
      </c>
      <c r="F687" s="12" t="str">
        <f t="shared" si="44"/>
        <v>Deliver Approved</v>
      </c>
      <c r="G687" s="1">
        <v>319</v>
      </c>
      <c r="H687" s="1"/>
      <c r="I687" s="13">
        <v>44286</v>
      </c>
      <c r="J687" s="14"/>
      <c r="K687" s="14"/>
      <c r="L687" s="14">
        <f t="shared" si="42"/>
        <v>0</v>
      </c>
    </row>
    <row r="688" spans="1:12" x14ac:dyDescent="0.25">
      <c r="A688" s="9" t="s">
        <v>684</v>
      </c>
      <c r="B688" s="10">
        <v>44286.57916666667</v>
      </c>
      <c r="C688" s="9" t="str">
        <f t="shared" si="45"/>
        <v>UNI</v>
      </c>
      <c r="D688" s="11">
        <f t="shared" si="43"/>
        <v>44286.57916666667</v>
      </c>
      <c r="E688" s="9">
        <v>17404639</v>
      </c>
      <c r="F688" s="12" t="str">
        <f t="shared" si="44"/>
        <v>Deliver Approved</v>
      </c>
      <c r="G688" s="1">
        <v>319</v>
      </c>
      <c r="H688" s="1"/>
      <c r="I688" s="13">
        <v>44286</v>
      </c>
      <c r="J688" s="14"/>
      <c r="K688" s="14"/>
      <c r="L688" s="14">
        <f t="shared" si="42"/>
        <v>0</v>
      </c>
    </row>
    <row r="689" spans="1:12" x14ac:dyDescent="0.25">
      <c r="A689" s="9" t="s">
        <v>685</v>
      </c>
      <c r="B689" s="10">
        <v>44286.583333333336</v>
      </c>
      <c r="C689" s="9" t="str">
        <f t="shared" si="45"/>
        <v>UNI</v>
      </c>
      <c r="D689" s="11">
        <f t="shared" si="43"/>
        <v>44286.583333333336</v>
      </c>
      <c r="E689" s="9">
        <v>17398595</v>
      </c>
      <c r="F689" s="12" t="str">
        <f t="shared" si="44"/>
        <v>Deliver Approved</v>
      </c>
      <c r="G689" s="1">
        <v>319</v>
      </c>
      <c r="H689" s="1"/>
      <c r="I689" s="13">
        <v>44286</v>
      </c>
      <c r="J689" s="14"/>
      <c r="K689" s="14"/>
      <c r="L689" s="14">
        <f t="shared" si="42"/>
        <v>0</v>
      </c>
    </row>
    <row r="690" spans="1:12" x14ac:dyDescent="0.25">
      <c r="A690" s="9" t="s">
        <v>686</v>
      </c>
      <c r="B690" s="10">
        <v>44286.581944444442</v>
      </c>
      <c r="C690" s="9" t="str">
        <f t="shared" si="45"/>
        <v>UNI</v>
      </c>
      <c r="D690" s="11">
        <f t="shared" si="43"/>
        <v>44286.581944444442</v>
      </c>
      <c r="E690" s="9">
        <v>17399539</v>
      </c>
      <c r="F690" s="12" t="str">
        <f t="shared" si="44"/>
        <v>Deliver Approved</v>
      </c>
      <c r="G690" s="1">
        <v>319</v>
      </c>
      <c r="H690" s="1"/>
      <c r="I690" s="13">
        <v>44286</v>
      </c>
      <c r="J690" s="14"/>
      <c r="K690" s="14"/>
      <c r="L690" s="14">
        <f t="shared" si="42"/>
        <v>0</v>
      </c>
    </row>
    <row r="691" spans="1:12" x14ac:dyDescent="0.25">
      <c r="A691" s="9" t="s">
        <v>687</v>
      </c>
      <c r="B691" s="10">
        <v>44286.594444444447</v>
      </c>
      <c r="C691" s="9" t="str">
        <f t="shared" si="45"/>
        <v>UNI</v>
      </c>
      <c r="D691" s="11">
        <f t="shared" si="43"/>
        <v>44286.594444444447</v>
      </c>
      <c r="E691" s="9">
        <v>17400331</v>
      </c>
      <c r="F691" s="12" t="str">
        <f t="shared" si="44"/>
        <v>Deliver Approved</v>
      </c>
      <c r="G691" s="1">
        <v>319</v>
      </c>
      <c r="H691" s="1"/>
      <c r="I691" s="13">
        <v>44286</v>
      </c>
      <c r="J691" s="14"/>
      <c r="K691" s="14"/>
      <c r="L691" s="14">
        <f t="shared" si="42"/>
        <v>0</v>
      </c>
    </row>
    <row r="692" spans="1:12" x14ac:dyDescent="0.25">
      <c r="A692" s="9" t="s">
        <v>688</v>
      </c>
      <c r="B692" s="10">
        <v>44286.600694444445</v>
      </c>
      <c r="C692" s="9" t="str">
        <f t="shared" si="45"/>
        <v>UNI</v>
      </c>
      <c r="D692" s="11">
        <f t="shared" si="43"/>
        <v>44286.600694444445</v>
      </c>
      <c r="E692" s="9">
        <v>17401028</v>
      </c>
      <c r="F692" s="12" t="str">
        <f t="shared" si="44"/>
        <v>Deliver Approved</v>
      </c>
      <c r="G692" s="1">
        <v>319</v>
      </c>
      <c r="H692" s="1"/>
      <c r="I692" s="13">
        <v>44286</v>
      </c>
      <c r="J692" s="14"/>
      <c r="K692" s="14"/>
      <c r="L692" s="14">
        <f t="shared" si="42"/>
        <v>0</v>
      </c>
    </row>
    <row r="693" spans="1:12" x14ac:dyDescent="0.25">
      <c r="A693" s="9" t="s">
        <v>689</v>
      </c>
      <c r="B693" s="10">
        <v>44286.522222222222</v>
      </c>
      <c r="C693" s="9" t="str">
        <f t="shared" si="45"/>
        <v>UNI</v>
      </c>
      <c r="D693" s="11">
        <f t="shared" si="43"/>
        <v>44286.522222222222</v>
      </c>
      <c r="E693" s="9">
        <v>17401725</v>
      </c>
      <c r="F693" s="12" t="str">
        <f t="shared" si="44"/>
        <v>Deliver Approved</v>
      </c>
      <c r="G693" s="1">
        <v>319</v>
      </c>
      <c r="H693" s="1"/>
      <c r="I693" s="13">
        <v>44286</v>
      </c>
      <c r="J693" s="14"/>
      <c r="K693" s="14"/>
      <c r="L693" s="14">
        <f t="shared" si="42"/>
        <v>0</v>
      </c>
    </row>
    <row r="694" spans="1:12" x14ac:dyDescent="0.25">
      <c r="A694" s="9" t="s">
        <v>660</v>
      </c>
      <c r="B694" s="10">
        <v>44286.628472222219</v>
      </c>
      <c r="C694" s="9" t="str">
        <f t="shared" si="45"/>
        <v>DUP</v>
      </c>
      <c r="D694" s="11">
        <f t="shared" si="43"/>
        <v>44286.628472222219</v>
      </c>
      <c r="E694" s="9">
        <v>17402435</v>
      </c>
      <c r="F694" s="12" t="str">
        <f t="shared" si="44"/>
        <v>Deliver Approved</v>
      </c>
      <c r="G694" s="1">
        <v>319</v>
      </c>
      <c r="H694" s="1"/>
      <c r="I694" s="13">
        <v>44286</v>
      </c>
      <c r="J694" s="14"/>
      <c r="K694" s="14"/>
      <c r="L694" s="14">
        <f t="shared" si="42"/>
        <v>0</v>
      </c>
    </row>
    <row r="695" spans="1:12" x14ac:dyDescent="0.25">
      <c r="A695" s="9" t="s">
        <v>690</v>
      </c>
      <c r="B695" s="10">
        <v>44286.635416666664</v>
      </c>
      <c r="C695" s="9" t="str">
        <f t="shared" si="45"/>
        <v>DUP</v>
      </c>
      <c r="D695" s="11">
        <f t="shared" si="43"/>
        <v>44286.635416666664</v>
      </c>
      <c r="E695" s="9">
        <v>17403591</v>
      </c>
      <c r="F695" s="12" t="str">
        <f t="shared" si="44"/>
        <v>Deliver Approved</v>
      </c>
      <c r="G695" s="1">
        <v>319</v>
      </c>
      <c r="H695" s="1"/>
      <c r="I695" s="13">
        <v>44286</v>
      </c>
      <c r="J695" s="14"/>
      <c r="K695" s="14"/>
      <c r="L695" s="14">
        <f t="shared" si="42"/>
        <v>0</v>
      </c>
    </row>
    <row r="696" spans="1:12" x14ac:dyDescent="0.25">
      <c r="A696" s="9" t="s">
        <v>691</v>
      </c>
      <c r="B696" s="10">
        <v>44286.707638888889</v>
      </c>
      <c r="C696" s="9" t="str">
        <f t="shared" si="45"/>
        <v>UNI</v>
      </c>
      <c r="D696" s="11">
        <f t="shared" si="43"/>
        <v>44286.707638888889</v>
      </c>
      <c r="E696" s="9">
        <v>17406249</v>
      </c>
      <c r="F696" s="12" t="str">
        <f t="shared" si="44"/>
        <v>Deliver Approved</v>
      </c>
      <c r="G696" s="1">
        <v>319</v>
      </c>
      <c r="H696" s="1"/>
      <c r="I696" s="13">
        <v>44286</v>
      </c>
      <c r="J696" s="14"/>
      <c r="K696" s="14"/>
      <c r="L696" s="14">
        <f t="shared" si="42"/>
        <v>0</v>
      </c>
    </row>
    <row r="697" spans="1:12" x14ac:dyDescent="0.25">
      <c r="A697" s="9" t="s">
        <v>692</v>
      </c>
      <c r="B697" s="10">
        <v>44286.729861111111</v>
      </c>
      <c r="C697" s="9" t="str">
        <f t="shared" si="45"/>
        <v>UNI</v>
      </c>
      <c r="D697" s="11">
        <f t="shared" si="43"/>
        <v>44286.729861111111</v>
      </c>
      <c r="E697" s="9">
        <v>17406978</v>
      </c>
      <c r="F697" s="12" t="str">
        <f t="shared" si="44"/>
        <v>Deliver Approved</v>
      </c>
      <c r="G697" s="1">
        <v>319</v>
      </c>
      <c r="H697" s="1"/>
      <c r="I697" s="13">
        <v>44286</v>
      </c>
      <c r="J697" s="14"/>
      <c r="K697" s="14"/>
      <c r="L697" s="14">
        <f t="shared" si="42"/>
        <v>0</v>
      </c>
    </row>
    <row r="698" spans="1:12" x14ac:dyDescent="0.25">
      <c r="A698" s="9" t="s">
        <v>693</v>
      </c>
      <c r="B698" s="10">
        <v>44286.738888888889</v>
      </c>
      <c r="C698" s="9" t="str">
        <f t="shared" si="45"/>
        <v>UNI</v>
      </c>
      <c r="D698" s="11">
        <f t="shared" si="43"/>
        <v>44286.738888888889</v>
      </c>
      <c r="E698" s="9">
        <v>17407539</v>
      </c>
      <c r="F698" s="12" t="str">
        <f t="shared" si="44"/>
        <v>Deliver Approved</v>
      </c>
      <c r="G698" s="1">
        <v>319</v>
      </c>
      <c r="H698" s="1"/>
      <c r="I698" s="13">
        <v>44286</v>
      </c>
      <c r="J698" s="27">
        <v>0.77013888888888893</v>
      </c>
      <c r="K698" s="27">
        <v>0.78194444444444444</v>
      </c>
      <c r="L698" s="14">
        <f>K698-J698</f>
        <v>1.1805555555555514E-2</v>
      </c>
    </row>
    <row r="699" spans="1:12" x14ac:dyDescent="0.25">
      <c r="A699" s="9" t="s">
        <v>694</v>
      </c>
      <c r="B699" s="10">
        <v>44286.743055555555</v>
      </c>
      <c r="C699" s="9" t="str">
        <f t="shared" si="45"/>
        <v>UNI</v>
      </c>
      <c r="D699" s="11">
        <f t="shared" si="43"/>
        <v>44286.743055555555</v>
      </c>
      <c r="E699" s="9">
        <v>17408045</v>
      </c>
      <c r="F699" s="12" t="str">
        <f t="shared" si="44"/>
        <v>Deliver Approved</v>
      </c>
      <c r="G699" s="1">
        <v>319</v>
      </c>
      <c r="H699" s="1"/>
      <c r="I699" s="13">
        <v>44286</v>
      </c>
      <c r="J699" s="14"/>
      <c r="K699" s="14"/>
      <c r="L699" s="14">
        <f t="shared" si="42"/>
        <v>0</v>
      </c>
    </row>
    <row r="700" spans="1:12" x14ac:dyDescent="0.25">
      <c r="A700" s="9" t="s">
        <v>695</v>
      </c>
      <c r="B700" s="10">
        <v>44285.734027777777</v>
      </c>
      <c r="C700" s="9" t="str">
        <f t="shared" si="45"/>
        <v>UNI</v>
      </c>
      <c r="D700" s="11">
        <f t="shared" si="43"/>
        <v>44285.734027777777</v>
      </c>
      <c r="E700" s="9">
        <v>17393788</v>
      </c>
      <c r="F700" s="12" t="str">
        <f t="shared" si="44"/>
        <v>Tax-Cert</v>
      </c>
      <c r="G700" s="1">
        <v>320</v>
      </c>
      <c r="H700" s="1"/>
      <c r="I700" s="13">
        <v>44286</v>
      </c>
      <c r="J700" s="14"/>
      <c r="K700" s="14"/>
      <c r="L700" s="14">
        <f t="shared" si="42"/>
        <v>0</v>
      </c>
    </row>
    <row r="701" spans="1:12" x14ac:dyDescent="0.25">
      <c r="A701" s="9" t="s">
        <v>696</v>
      </c>
      <c r="B701" s="10">
        <v>44285.765972222223</v>
      </c>
      <c r="C701" s="9" t="str">
        <f t="shared" si="45"/>
        <v>UNI</v>
      </c>
      <c r="D701" s="11">
        <f t="shared" si="43"/>
        <v>44285.765972222223</v>
      </c>
      <c r="E701" s="9">
        <v>17393798</v>
      </c>
      <c r="F701" s="12" t="str">
        <f t="shared" si="44"/>
        <v>Tax-Cert</v>
      </c>
      <c r="G701" s="1">
        <v>320</v>
      </c>
      <c r="H701" s="1"/>
      <c r="I701" s="13">
        <v>44286</v>
      </c>
      <c r="J701" s="14"/>
      <c r="K701" s="14"/>
      <c r="L701" s="14">
        <f t="shared" si="42"/>
        <v>0</v>
      </c>
    </row>
    <row r="702" spans="1:12" x14ac:dyDescent="0.25">
      <c r="A702" s="9" t="s">
        <v>697</v>
      </c>
      <c r="B702" s="10">
        <v>44285.765277777777</v>
      </c>
      <c r="C702" s="9" t="str">
        <f t="shared" si="45"/>
        <v>UNI</v>
      </c>
      <c r="D702" s="11">
        <f t="shared" si="43"/>
        <v>44285.765277777777</v>
      </c>
      <c r="E702" s="9">
        <v>17393914</v>
      </c>
      <c r="F702" s="12" t="str">
        <f t="shared" si="44"/>
        <v>Tax-Cert</v>
      </c>
      <c r="G702" s="1">
        <v>320</v>
      </c>
      <c r="H702" s="1"/>
      <c r="I702" s="13">
        <v>44286</v>
      </c>
      <c r="J702" s="14"/>
      <c r="K702" s="14"/>
      <c r="L702" s="14">
        <f t="shared" si="42"/>
        <v>0</v>
      </c>
    </row>
    <row r="703" spans="1:12" x14ac:dyDescent="0.25">
      <c r="A703" s="9" t="s">
        <v>698</v>
      </c>
      <c r="B703" s="10">
        <v>44285.765277777777</v>
      </c>
      <c r="C703" s="9" t="str">
        <f t="shared" si="45"/>
        <v>UNI</v>
      </c>
      <c r="D703" s="11">
        <f t="shared" si="43"/>
        <v>44285.765277777777</v>
      </c>
      <c r="E703" s="9">
        <v>17394808</v>
      </c>
      <c r="F703" s="12" t="str">
        <f t="shared" si="44"/>
        <v>Tax-Cert</v>
      </c>
      <c r="G703" s="1">
        <v>320</v>
      </c>
      <c r="H703" s="1"/>
      <c r="I703" s="13">
        <v>44286</v>
      </c>
      <c r="J703" s="14"/>
      <c r="K703" s="14"/>
      <c r="L703" s="14">
        <f t="shared" si="42"/>
        <v>0</v>
      </c>
    </row>
    <row r="704" spans="1:12" x14ac:dyDescent="0.25">
      <c r="A704" s="9" t="s">
        <v>699</v>
      </c>
      <c r="B704" s="10">
        <v>44285.763888888891</v>
      </c>
      <c r="C704" s="9" t="str">
        <f t="shared" si="45"/>
        <v>UNI</v>
      </c>
      <c r="D704" s="11">
        <f t="shared" si="43"/>
        <v>44285.763888888891</v>
      </c>
      <c r="E704" s="9">
        <v>17394980</v>
      </c>
      <c r="F704" s="12" t="str">
        <f t="shared" si="44"/>
        <v>Tax-Cert</v>
      </c>
      <c r="G704" s="1">
        <v>320</v>
      </c>
      <c r="H704" s="1"/>
      <c r="I704" s="13">
        <v>44286</v>
      </c>
      <c r="J704" s="14"/>
      <c r="K704" s="14"/>
      <c r="L704" s="14">
        <f t="shared" si="42"/>
        <v>0</v>
      </c>
    </row>
    <row r="705" spans="1:12" x14ac:dyDescent="0.25">
      <c r="A705" s="9" t="s">
        <v>690</v>
      </c>
      <c r="B705" s="10">
        <v>44285.763194444444</v>
      </c>
      <c r="C705" s="9" t="str">
        <f t="shared" si="45"/>
        <v>DUP</v>
      </c>
      <c r="D705" s="11">
        <f t="shared" si="43"/>
        <v>44285.763194444444</v>
      </c>
      <c r="E705" s="9">
        <v>17396338</v>
      </c>
      <c r="F705" s="12" t="str">
        <f t="shared" si="44"/>
        <v>Tax-Cert</v>
      </c>
      <c r="G705" s="1">
        <v>320</v>
      </c>
      <c r="H705" s="1"/>
      <c r="I705" s="13">
        <v>44286</v>
      </c>
      <c r="J705" s="14"/>
      <c r="K705" s="14"/>
      <c r="L705" s="14">
        <f t="shared" si="42"/>
        <v>0</v>
      </c>
    </row>
    <row r="706" spans="1:12" x14ac:dyDescent="0.25">
      <c r="A706" s="9" t="s">
        <v>700</v>
      </c>
      <c r="B706" s="10">
        <v>44285.761805555558</v>
      </c>
      <c r="C706" s="9" t="str">
        <f t="shared" si="45"/>
        <v>UNI</v>
      </c>
      <c r="D706" s="11">
        <f t="shared" si="43"/>
        <v>44285.761805555558</v>
      </c>
      <c r="E706" s="9">
        <v>17396030</v>
      </c>
      <c r="F706" s="12" t="str">
        <f t="shared" si="44"/>
        <v>Tax-Cert</v>
      </c>
      <c r="G706" s="1">
        <v>320</v>
      </c>
      <c r="H706" s="1"/>
      <c r="I706" s="13">
        <v>44286</v>
      </c>
      <c r="J706" s="14"/>
      <c r="K706" s="14"/>
      <c r="L706" s="14">
        <f t="shared" si="42"/>
        <v>0</v>
      </c>
    </row>
    <row r="707" spans="1:12" x14ac:dyDescent="0.25">
      <c r="A707" s="9" t="s">
        <v>701</v>
      </c>
      <c r="B707" s="10">
        <v>44285.761111111111</v>
      </c>
      <c r="C707" s="9" t="str">
        <f t="shared" si="45"/>
        <v>UNI</v>
      </c>
      <c r="D707" s="11">
        <f t="shared" si="43"/>
        <v>44285.761111111111</v>
      </c>
      <c r="E707" s="9">
        <v>17395821</v>
      </c>
      <c r="F707" s="12" t="str">
        <f t="shared" si="44"/>
        <v>Tax-Cert</v>
      </c>
      <c r="G707" s="1">
        <v>320</v>
      </c>
      <c r="H707" s="1"/>
      <c r="I707" s="13">
        <v>44286</v>
      </c>
      <c r="J707" s="14"/>
      <c r="K707" s="14"/>
      <c r="L707" s="14">
        <f t="shared" si="42"/>
        <v>0</v>
      </c>
    </row>
    <row r="708" spans="1:12" x14ac:dyDescent="0.25">
      <c r="A708" s="9" t="s">
        <v>702</v>
      </c>
      <c r="B708" s="10">
        <v>44285.760416666664</v>
      </c>
      <c r="C708" s="9" t="str">
        <f t="shared" si="45"/>
        <v>UNI</v>
      </c>
      <c r="D708" s="11">
        <f t="shared" si="43"/>
        <v>44285.760416666664</v>
      </c>
      <c r="E708" s="9">
        <v>17395650</v>
      </c>
      <c r="F708" s="12" t="str">
        <f t="shared" si="44"/>
        <v>Tax-Cert</v>
      </c>
      <c r="G708" s="1">
        <v>320</v>
      </c>
      <c r="H708" s="1"/>
      <c r="I708" s="13">
        <v>44286</v>
      </c>
      <c r="J708" s="14"/>
      <c r="K708" s="14"/>
      <c r="L708" s="14">
        <f t="shared" ref="L708:L719" si="46">K708-J708</f>
        <v>0</v>
      </c>
    </row>
    <row r="709" spans="1:12" x14ac:dyDescent="0.25">
      <c r="A709" s="9" t="s">
        <v>681</v>
      </c>
      <c r="B709" s="10">
        <v>44285.754166666666</v>
      </c>
      <c r="C709" s="9" t="str">
        <f t="shared" si="45"/>
        <v>DUP</v>
      </c>
      <c r="D709" s="11">
        <f t="shared" si="43"/>
        <v>44285.754166666666</v>
      </c>
      <c r="E709" s="9">
        <v>17395523</v>
      </c>
      <c r="F709" s="12" t="str">
        <f t="shared" si="44"/>
        <v>Tax-Cert</v>
      </c>
      <c r="G709" s="1">
        <v>320</v>
      </c>
      <c r="H709" s="1"/>
      <c r="I709" s="13">
        <v>44286</v>
      </c>
      <c r="J709" s="14"/>
      <c r="K709" s="14"/>
      <c r="L709" s="14">
        <f t="shared" si="46"/>
        <v>0</v>
      </c>
    </row>
    <row r="710" spans="1:12" x14ac:dyDescent="0.25">
      <c r="A710" s="9" t="s">
        <v>703</v>
      </c>
      <c r="B710" s="10">
        <v>44285.754166666666</v>
      </c>
      <c r="C710" s="9" t="str">
        <f t="shared" si="45"/>
        <v>UNI</v>
      </c>
      <c r="D710" s="11">
        <f t="shared" si="43"/>
        <v>44285.754166666666</v>
      </c>
      <c r="E710" s="9">
        <v>17395394</v>
      </c>
      <c r="F710" s="12" t="str">
        <f t="shared" si="44"/>
        <v>Tax-Cert</v>
      </c>
      <c r="G710" s="1">
        <v>320</v>
      </c>
      <c r="H710" s="1"/>
      <c r="I710" s="13">
        <v>44286</v>
      </c>
      <c r="J710" s="14"/>
      <c r="K710" s="14"/>
      <c r="L710" s="14">
        <f t="shared" si="46"/>
        <v>0</v>
      </c>
    </row>
    <row r="711" spans="1:12" x14ac:dyDescent="0.25">
      <c r="A711" s="9" t="s">
        <v>704</v>
      </c>
      <c r="B711" s="10">
        <v>44285.754166666666</v>
      </c>
      <c r="C711" s="9" t="str">
        <f t="shared" si="45"/>
        <v>UNI</v>
      </c>
      <c r="D711" s="11">
        <f t="shared" si="43"/>
        <v>44285.754166666666</v>
      </c>
      <c r="E711" s="9">
        <v>17395165</v>
      </c>
      <c r="F711" s="12" t="str">
        <f t="shared" si="44"/>
        <v>Tax-Cert</v>
      </c>
      <c r="G711" s="1">
        <v>320</v>
      </c>
      <c r="H711" s="1"/>
      <c r="I711" s="13">
        <v>44286</v>
      </c>
      <c r="J711" s="14"/>
      <c r="K711" s="14"/>
      <c r="L711" s="14">
        <f t="shared" si="46"/>
        <v>0</v>
      </c>
    </row>
    <row r="712" spans="1:12" x14ac:dyDescent="0.25">
      <c r="A712" s="9" t="s">
        <v>705</v>
      </c>
      <c r="B712" s="10">
        <v>44285.787499999999</v>
      </c>
      <c r="C712" s="9" t="str">
        <f t="shared" si="45"/>
        <v>UNI</v>
      </c>
      <c r="D712" s="11">
        <f t="shared" si="43"/>
        <v>44285.787499999999</v>
      </c>
      <c r="E712" s="9">
        <v>17394656</v>
      </c>
      <c r="F712" s="12" t="str">
        <f t="shared" si="44"/>
        <v>Tax-Cert</v>
      </c>
      <c r="G712" s="1">
        <v>320</v>
      </c>
      <c r="H712" s="1"/>
      <c r="I712" s="13">
        <v>44286</v>
      </c>
      <c r="J712" s="14"/>
      <c r="K712" s="14"/>
      <c r="L712" s="14">
        <f t="shared" si="46"/>
        <v>0</v>
      </c>
    </row>
    <row r="713" spans="1:12" x14ac:dyDescent="0.25">
      <c r="A713" s="9" t="s">
        <v>706</v>
      </c>
      <c r="B713" s="10">
        <v>44285.719444444447</v>
      </c>
      <c r="C713" s="9" t="str">
        <f t="shared" si="45"/>
        <v>UNI</v>
      </c>
      <c r="D713" s="11">
        <f t="shared" si="43"/>
        <v>44285.719444444447</v>
      </c>
      <c r="E713" s="9">
        <v>17394506</v>
      </c>
      <c r="F713" s="12" t="str">
        <f t="shared" si="44"/>
        <v>Tax-Cert</v>
      </c>
      <c r="G713" s="1">
        <v>320</v>
      </c>
      <c r="H713" s="1"/>
      <c r="I713" s="13">
        <v>44286</v>
      </c>
      <c r="J713" s="14"/>
      <c r="K713" s="14"/>
      <c r="L713" s="14">
        <f t="shared" si="46"/>
        <v>0</v>
      </c>
    </row>
    <row r="714" spans="1:12" x14ac:dyDescent="0.25">
      <c r="A714" s="9" t="s">
        <v>707</v>
      </c>
      <c r="B714" s="10">
        <v>44285.753472222219</v>
      </c>
      <c r="C714" s="9" t="str">
        <f t="shared" si="45"/>
        <v>UNI</v>
      </c>
      <c r="D714" s="11">
        <f t="shared" si="43"/>
        <v>44285.753472222219</v>
      </c>
      <c r="E714" s="9">
        <v>17394252</v>
      </c>
      <c r="F714" s="12" t="str">
        <f t="shared" si="44"/>
        <v>Tax-Cert</v>
      </c>
      <c r="G714" s="1">
        <v>320</v>
      </c>
      <c r="H714" s="1"/>
      <c r="I714" s="13">
        <v>44286</v>
      </c>
      <c r="J714" s="14"/>
      <c r="K714" s="14"/>
      <c r="L714" s="14">
        <f t="shared" si="46"/>
        <v>0</v>
      </c>
    </row>
    <row r="715" spans="1:12" x14ac:dyDescent="0.25">
      <c r="A715" s="9" t="s">
        <v>673</v>
      </c>
      <c r="B715" s="10">
        <v>44286.488194444442</v>
      </c>
      <c r="C715" s="9" t="str">
        <f t="shared" si="45"/>
        <v>DUP</v>
      </c>
      <c r="D715" s="11">
        <f t="shared" si="43"/>
        <v>44286.488194444442</v>
      </c>
      <c r="E715" s="9">
        <v>17393618</v>
      </c>
      <c r="F715" s="12" t="str">
        <f t="shared" si="44"/>
        <v>Tax-Cert</v>
      </c>
      <c r="G715" s="1">
        <v>320</v>
      </c>
      <c r="H715" s="1"/>
      <c r="I715" s="13">
        <v>44286</v>
      </c>
      <c r="J715" s="14"/>
      <c r="K715" s="14"/>
      <c r="L715" s="14">
        <f t="shared" si="46"/>
        <v>0</v>
      </c>
    </row>
    <row r="716" spans="1:12" x14ac:dyDescent="0.25">
      <c r="A716" s="9" t="s">
        <v>708</v>
      </c>
      <c r="B716" s="10">
        <v>44286.443749999999</v>
      </c>
      <c r="C716" s="9" t="str">
        <f t="shared" si="45"/>
        <v>UNI</v>
      </c>
      <c r="D716" s="11">
        <f t="shared" si="43"/>
        <v>44286.443749999999</v>
      </c>
      <c r="E716" s="9">
        <v>17394103</v>
      </c>
      <c r="F716" s="12" t="str">
        <f t="shared" si="44"/>
        <v>Tax-Cert</v>
      </c>
      <c r="G716" s="1">
        <v>320</v>
      </c>
      <c r="H716" s="1"/>
      <c r="I716" s="13">
        <v>44286</v>
      </c>
      <c r="J716" s="14"/>
      <c r="K716" s="14"/>
      <c r="L716" s="14">
        <f t="shared" si="46"/>
        <v>0</v>
      </c>
    </row>
    <row r="717" spans="1:12" x14ac:dyDescent="0.25">
      <c r="A717" s="9" t="s">
        <v>709</v>
      </c>
      <c r="B717" s="10">
        <v>44286.443055555559</v>
      </c>
      <c r="C717" s="9" t="str">
        <f t="shared" si="45"/>
        <v>UNI</v>
      </c>
      <c r="D717" s="11">
        <f t="shared" si="43"/>
        <v>44286.443055555559</v>
      </c>
      <c r="E717" s="9">
        <v>17394224</v>
      </c>
      <c r="F717" s="12" t="str">
        <f t="shared" si="44"/>
        <v>Tax-Cert</v>
      </c>
      <c r="G717" s="1">
        <v>320</v>
      </c>
      <c r="H717" s="1"/>
      <c r="I717" s="13">
        <v>44286</v>
      </c>
      <c r="J717" s="14"/>
      <c r="K717" s="14"/>
      <c r="L717" s="14">
        <f t="shared" si="46"/>
        <v>0</v>
      </c>
    </row>
    <row r="718" spans="1:12" x14ac:dyDescent="0.25">
      <c r="A718" s="9" t="s">
        <v>710</v>
      </c>
      <c r="B718" s="10">
        <v>44286.4375</v>
      </c>
      <c r="C718" s="9" t="str">
        <f t="shared" si="45"/>
        <v>UNI</v>
      </c>
      <c r="D718" s="11">
        <f t="shared" si="43"/>
        <v>44286.4375</v>
      </c>
      <c r="E718" s="9">
        <v>17394391</v>
      </c>
      <c r="F718" s="12" t="str">
        <f t="shared" si="44"/>
        <v>Tax-Cert</v>
      </c>
      <c r="G718" s="1">
        <v>320</v>
      </c>
      <c r="H718" s="1"/>
      <c r="I718" s="13">
        <v>44286</v>
      </c>
      <c r="J718" s="14"/>
      <c r="K718" s="14"/>
      <c r="L718" s="14">
        <f t="shared" si="46"/>
        <v>0</v>
      </c>
    </row>
    <row r="719" spans="1:12" x14ac:dyDescent="0.25">
      <c r="A719" s="9" t="s">
        <v>711</v>
      </c>
      <c r="B719" s="10">
        <v>44286.650694444441</v>
      </c>
      <c r="C719" s="9" t="str">
        <f t="shared" si="45"/>
        <v>UNI</v>
      </c>
      <c r="D719" s="11">
        <f t="shared" si="43"/>
        <v>44286.650694444441</v>
      </c>
      <c r="E719" s="9">
        <v>17408436</v>
      </c>
      <c r="F719" s="12" t="str">
        <f t="shared" si="44"/>
        <v>Tax-Cert</v>
      </c>
      <c r="G719" s="1">
        <v>320</v>
      </c>
      <c r="H719" s="1"/>
      <c r="I719" s="13">
        <v>44286</v>
      </c>
      <c r="J719" s="14"/>
      <c r="K719" s="14"/>
      <c r="L719" s="14">
        <f t="shared" si="46"/>
        <v>0</v>
      </c>
    </row>
  </sheetData>
  <conditionalFormatting sqref="A1:A2">
    <cfRule type="duplicateValues" dxfId="86" priority="26"/>
  </conditionalFormatting>
  <conditionalFormatting sqref="A7">
    <cfRule type="duplicateValues" dxfId="85" priority="25"/>
  </conditionalFormatting>
  <conditionalFormatting sqref="A11">
    <cfRule type="duplicateValues" dxfId="84" priority="24"/>
  </conditionalFormatting>
  <conditionalFormatting sqref="A12">
    <cfRule type="duplicateValues" dxfId="83" priority="23"/>
  </conditionalFormatting>
  <conditionalFormatting sqref="A12:A17">
    <cfRule type="duplicateValues" dxfId="82" priority="22"/>
  </conditionalFormatting>
  <conditionalFormatting sqref="A251:A253">
    <cfRule type="duplicateValues" dxfId="81" priority="21"/>
  </conditionalFormatting>
  <conditionalFormatting sqref="A254">
    <cfRule type="duplicateValues" dxfId="80" priority="20"/>
  </conditionalFormatting>
  <conditionalFormatting sqref="A277:A284">
    <cfRule type="duplicateValues" dxfId="79" priority="19"/>
  </conditionalFormatting>
  <conditionalFormatting sqref="A412">
    <cfRule type="duplicateValues" dxfId="78" priority="18"/>
  </conditionalFormatting>
  <conditionalFormatting sqref="A433">
    <cfRule type="duplicateValues" dxfId="77" priority="17"/>
  </conditionalFormatting>
  <conditionalFormatting sqref="A423">
    <cfRule type="duplicateValues" dxfId="76" priority="16"/>
  </conditionalFormatting>
  <conditionalFormatting sqref="A415">
    <cfRule type="duplicateValues" dxfId="75" priority="15"/>
  </conditionalFormatting>
  <conditionalFormatting sqref="A461:A463">
    <cfRule type="duplicateValues" dxfId="74" priority="14"/>
  </conditionalFormatting>
  <conditionalFormatting sqref="A464:A466">
    <cfRule type="duplicateValues" dxfId="73" priority="13"/>
  </conditionalFormatting>
  <conditionalFormatting sqref="A498">
    <cfRule type="duplicateValues" dxfId="72" priority="12"/>
  </conditionalFormatting>
  <conditionalFormatting sqref="A479">
    <cfRule type="duplicateValues" dxfId="71" priority="11"/>
  </conditionalFormatting>
  <conditionalFormatting sqref="A478">
    <cfRule type="duplicateValues" dxfId="70" priority="10"/>
  </conditionalFormatting>
  <conditionalFormatting sqref="A476">
    <cfRule type="duplicateValues" dxfId="69" priority="9"/>
  </conditionalFormatting>
  <conditionalFormatting sqref="A481">
    <cfRule type="duplicateValues" dxfId="68" priority="8"/>
  </conditionalFormatting>
  <conditionalFormatting sqref="A493:A496">
    <cfRule type="duplicateValues" dxfId="67" priority="7"/>
  </conditionalFormatting>
  <conditionalFormatting sqref="A529:A534">
    <cfRule type="duplicateValues" dxfId="66" priority="6"/>
  </conditionalFormatting>
  <conditionalFormatting sqref="A524">
    <cfRule type="duplicateValues" dxfId="65" priority="5"/>
  </conditionalFormatting>
  <conditionalFormatting sqref="A571">
    <cfRule type="duplicateValues" dxfId="64" priority="4"/>
  </conditionalFormatting>
  <conditionalFormatting sqref="A554">
    <cfRule type="duplicateValues" dxfId="63" priority="3"/>
  </conditionalFormatting>
  <conditionalFormatting sqref="A567">
    <cfRule type="duplicateValues" dxfId="62" priority="2"/>
  </conditionalFormatting>
  <conditionalFormatting sqref="A620">
    <cfRule type="duplicateValues" dxfId="61" priority="1"/>
  </conditionalFormatting>
  <conditionalFormatting sqref="A3:A10 A14:A210 A212:A250 A255:A276 A285:A331 A333:A360 A362:A411 A413:A414 A424:A432 A416:A422 A434:A460 A480 A477 A467:A475 A497 A482:A492 A535:A553 A555:A566 A525:A528 A499:A523 A568:A570 A572:A619 A621:A719">
    <cfRule type="duplicateValues" dxfId="60" priority="2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8"/>
  <sheetViews>
    <sheetView topLeftCell="A648" workbookViewId="0">
      <selection activeCell="G651" sqref="G651:G668"/>
    </sheetView>
  </sheetViews>
  <sheetFormatPr defaultRowHeight="15" x14ac:dyDescent="0.25"/>
  <cols>
    <col min="1" max="1" width="22" customWidth="1"/>
    <col min="2" max="2" width="18" customWidth="1"/>
    <col min="3" max="3" width="7" customWidth="1"/>
    <col min="4" max="4" width="16.140625" customWidth="1"/>
    <col min="5" max="5" width="15.42578125" customWidth="1"/>
    <col min="6" max="6" width="23.42578125" customWidth="1"/>
    <col min="7" max="7" width="10.7109375" customWidth="1"/>
    <col min="8" max="9" width="15" customWidth="1"/>
    <col min="10" max="10" width="13" customWidth="1"/>
    <col min="11" max="11" width="10.42578125" customWidth="1"/>
    <col min="12" max="12" width="10.5703125" bestFit="1" customWidth="1"/>
  </cols>
  <sheetData>
    <row r="1" spans="1:12" ht="26.25" x14ac:dyDescent="0.25">
      <c r="A1" s="113" t="s">
        <v>712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x14ac:dyDescent="0.25">
      <c r="A2" s="4" t="s">
        <v>14</v>
      </c>
      <c r="B2" s="5" t="s">
        <v>25</v>
      </c>
      <c r="C2" s="4" t="s">
        <v>26</v>
      </c>
      <c r="D2" s="6" t="s">
        <v>6</v>
      </c>
      <c r="E2" s="4" t="s">
        <v>27</v>
      </c>
      <c r="F2" s="7" t="s">
        <v>28</v>
      </c>
      <c r="G2" s="4" t="s">
        <v>5</v>
      </c>
      <c r="H2" s="4"/>
      <c r="I2" s="4" t="s">
        <v>29</v>
      </c>
      <c r="J2" s="8" t="s">
        <v>30</v>
      </c>
      <c r="K2" s="8" t="s">
        <v>31</v>
      </c>
      <c r="L2" s="4" t="s">
        <v>32</v>
      </c>
    </row>
    <row r="3" spans="1:12" x14ac:dyDescent="0.25">
      <c r="A3" s="28" t="s">
        <v>671</v>
      </c>
      <c r="B3" s="29">
        <v>44285.734027777777</v>
      </c>
      <c r="C3" s="28" t="str">
        <f t="shared" ref="C3:C66" si="0">IF(COUNTIF(A:A,A3)&gt;1,"DUP","UNI")</f>
        <v>UNI</v>
      </c>
      <c r="D3" s="30">
        <f>B3</f>
        <v>44285.734027777777</v>
      </c>
      <c r="E3" s="28">
        <v>17436975</v>
      </c>
      <c r="F3" s="31" t="str">
        <f>IF(G3=313,"Fail SO",IF(G3=319,"Deliver Approved",IF(G3=320,"Tax-Cert",IF(G3=343,"Purchase",""))))</f>
        <v>Fail SO</v>
      </c>
      <c r="G3" s="31">
        <v>313</v>
      </c>
      <c r="H3" s="31" t="s">
        <v>57</v>
      </c>
      <c r="I3" s="32">
        <v>44287</v>
      </c>
      <c r="J3" s="33">
        <v>0.50347222222222221</v>
      </c>
      <c r="K3" s="33">
        <v>0.51597222222222217</v>
      </c>
      <c r="L3" s="33">
        <f>K3-J3</f>
        <v>1.2499999999999956E-2</v>
      </c>
    </row>
    <row r="4" spans="1:12" x14ac:dyDescent="0.25">
      <c r="A4" s="9" t="s">
        <v>713</v>
      </c>
      <c r="B4" s="10">
        <v>44287.431250000001</v>
      </c>
      <c r="C4" s="9" t="str">
        <f t="shared" si="0"/>
        <v>UNI</v>
      </c>
      <c r="D4" s="11">
        <f t="shared" ref="D4:D69" si="1">B4</f>
        <v>44287.431250000001</v>
      </c>
      <c r="E4" s="9">
        <v>17438152</v>
      </c>
      <c r="F4" s="12" t="str">
        <f t="shared" ref="F4:F69" si="2">IF(G4=313,"Fail SO",IF(G4=319,"Deliver Approved",IF(G4=320,"Tax-Cert",IF(G4=343,"Purchase",""))))</f>
        <v>Fail SO</v>
      </c>
      <c r="G4" s="1">
        <v>313</v>
      </c>
      <c r="H4" s="9" t="s">
        <v>57</v>
      </c>
      <c r="I4" s="34">
        <v>44287</v>
      </c>
      <c r="J4" s="35">
        <v>0.53055555555555556</v>
      </c>
      <c r="K4" s="35">
        <v>0.54305555555555551</v>
      </c>
      <c r="L4" s="14">
        <f t="shared" ref="L4:L69" si="3">K4-J4</f>
        <v>1.2499999999999956E-2</v>
      </c>
    </row>
    <row r="5" spans="1:12" x14ac:dyDescent="0.25">
      <c r="A5" s="9" t="s">
        <v>714</v>
      </c>
      <c r="B5" s="10">
        <v>44287.508333333331</v>
      </c>
      <c r="C5" s="9" t="str">
        <f t="shared" si="0"/>
        <v>UNI</v>
      </c>
      <c r="D5" s="11">
        <f t="shared" si="1"/>
        <v>44287.508333333331</v>
      </c>
      <c r="E5" s="9">
        <v>17438869</v>
      </c>
      <c r="F5" s="12" t="str">
        <f t="shared" si="2"/>
        <v>Fail SO</v>
      </c>
      <c r="G5" s="1">
        <v>313</v>
      </c>
      <c r="H5" s="9" t="s">
        <v>57</v>
      </c>
      <c r="I5" s="34">
        <v>44287</v>
      </c>
      <c r="J5" s="35">
        <v>0.54305555555555551</v>
      </c>
      <c r="K5" s="35">
        <v>0.55763888888888891</v>
      </c>
      <c r="L5" s="14">
        <f t="shared" si="3"/>
        <v>1.4583333333333393E-2</v>
      </c>
    </row>
    <row r="6" spans="1:12" x14ac:dyDescent="0.25">
      <c r="A6" s="19" t="s">
        <v>715</v>
      </c>
      <c r="B6" s="20">
        <v>44287.552777777775</v>
      </c>
      <c r="C6" s="9" t="str">
        <f t="shared" si="0"/>
        <v>UNI</v>
      </c>
      <c r="D6" s="11">
        <f t="shared" si="1"/>
        <v>44287.552777777775</v>
      </c>
      <c r="E6" s="11">
        <v>17440544</v>
      </c>
      <c r="F6" s="12" t="str">
        <f t="shared" si="2"/>
        <v>Fail SO</v>
      </c>
      <c r="G6" s="1">
        <v>313</v>
      </c>
      <c r="H6" s="9" t="s">
        <v>132</v>
      </c>
      <c r="I6" s="34">
        <v>44287</v>
      </c>
      <c r="J6" s="35">
        <v>0.57847222222222217</v>
      </c>
      <c r="K6" s="35">
        <v>0.59236111111111112</v>
      </c>
      <c r="L6" s="14">
        <f t="shared" si="3"/>
        <v>1.3888888888888951E-2</v>
      </c>
    </row>
    <row r="7" spans="1:12" x14ac:dyDescent="0.25">
      <c r="A7" s="9" t="s">
        <v>716</v>
      </c>
      <c r="B7" s="10">
        <v>44287.554861111108</v>
      </c>
      <c r="C7" s="9" t="str">
        <f t="shared" si="0"/>
        <v>UNI</v>
      </c>
      <c r="D7" s="11">
        <f t="shared" si="1"/>
        <v>44287.554861111108</v>
      </c>
      <c r="E7" s="11">
        <v>17441887</v>
      </c>
      <c r="F7" s="12" t="str">
        <f t="shared" si="2"/>
        <v>Fail SO</v>
      </c>
      <c r="G7" s="1">
        <v>313</v>
      </c>
      <c r="H7" s="1" t="s">
        <v>132</v>
      </c>
      <c r="I7" s="34">
        <v>44287</v>
      </c>
      <c r="J7" s="35">
        <v>0.61111111111111105</v>
      </c>
      <c r="K7" s="35">
        <v>0.625</v>
      </c>
      <c r="L7" s="14">
        <f t="shared" si="3"/>
        <v>1.3888888888888951E-2</v>
      </c>
    </row>
    <row r="8" spans="1:12" x14ac:dyDescent="0.25">
      <c r="A8" s="9" t="s">
        <v>717</v>
      </c>
      <c r="B8" s="10">
        <v>44287.566666666666</v>
      </c>
      <c r="C8" s="9" t="str">
        <f t="shared" si="0"/>
        <v>UNI</v>
      </c>
      <c r="D8" s="11">
        <f t="shared" si="1"/>
        <v>44287.566666666666</v>
      </c>
      <c r="E8" s="11">
        <v>17443233</v>
      </c>
      <c r="F8" s="12" t="str">
        <f t="shared" si="2"/>
        <v>Fail SO</v>
      </c>
      <c r="G8" s="1">
        <v>313</v>
      </c>
      <c r="H8" s="1" t="s">
        <v>132</v>
      </c>
      <c r="I8" s="34">
        <v>44287</v>
      </c>
      <c r="J8" s="35">
        <v>0.64166666666666672</v>
      </c>
      <c r="K8" s="35">
        <v>0.65625</v>
      </c>
      <c r="L8" s="14">
        <f t="shared" si="3"/>
        <v>1.4583333333333282E-2</v>
      </c>
    </row>
    <row r="9" spans="1:12" x14ac:dyDescent="0.25">
      <c r="A9" s="9" t="s">
        <v>718</v>
      </c>
      <c r="B9" s="10">
        <v>44287.598611111112</v>
      </c>
      <c r="C9" s="9" t="str">
        <f t="shared" si="0"/>
        <v>UNI</v>
      </c>
      <c r="D9" s="11">
        <f t="shared" si="1"/>
        <v>44287.598611111112</v>
      </c>
      <c r="E9" s="11">
        <v>17443925</v>
      </c>
      <c r="F9" s="12" t="str">
        <f t="shared" si="2"/>
        <v>Fail SO</v>
      </c>
      <c r="G9" s="1">
        <v>313</v>
      </c>
      <c r="H9" s="1" t="s">
        <v>57</v>
      </c>
      <c r="I9" s="34">
        <v>44287</v>
      </c>
      <c r="J9" s="35">
        <v>0.65625</v>
      </c>
      <c r="K9" s="35">
        <v>0.66875000000000007</v>
      </c>
      <c r="L9" s="14">
        <f t="shared" si="3"/>
        <v>1.2500000000000067E-2</v>
      </c>
    </row>
    <row r="10" spans="1:12" x14ac:dyDescent="0.25">
      <c r="A10" s="9" t="s">
        <v>719</v>
      </c>
      <c r="B10" s="10">
        <v>44287.607638888891</v>
      </c>
      <c r="C10" s="9" t="str">
        <f t="shared" si="0"/>
        <v>UNI</v>
      </c>
      <c r="D10" s="11">
        <f t="shared" si="1"/>
        <v>44287.607638888891</v>
      </c>
      <c r="E10" s="11">
        <v>17446782</v>
      </c>
      <c r="F10" s="12" t="str">
        <f t="shared" si="2"/>
        <v>Fail SO</v>
      </c>
      <c r="G10" s="1">
        <v>313</v>
      </c>
      <c r="H10" s="1" t="s">
        <v>57</v>
      </c>
      <c r="I10" s="34">
        <v>44287</v>
      </c>
      <c r="J10" s="35">
        <v>0.71597222222222223</v>
      </c>
      <c r="K10" s="35">
        <v>0.72986111111111107</v>
      </c>
      <c r="L10" s="14">
        <f t="shared" si="3"/>
        <v>1.388888888888884E-2</v>
      </c>
    </row>
    <row r="11" spans="1:12" x14ac:dyDescent="0.25">
      <c r="A11" s="9" t="s">
        <v>720</v>
      </c>
      <c r="B11" s="10">
        <v>44287.626388888886</v>
      </c>
      <c r="C11" s="9" t="str">
        <f t="shared" si="0"/>
        <v>UNI</v>
      </c>
      <c r="D11" s="11">
        <f t="shared" si="1"/>
        <v>44287.626388888886</v>
      </c>
      <c r="E11" s="11">
        <v>17452638</v>
      </c>
      <c r="F11" s="12" t="str">
        <f t="shared" si="2"/>
        <v>Fail SO</v>
      </c>
      <c r="G11" s="1">
        <v>313</v>
      </c>
      <c r="H11" s="1" t="s">
        <v>57</v>
      </c>
      <c r="I11" s="34">
        <v>44287</v>
      </c>
      <c r="J11" s="35">
        <v>0.85486111111111107</v>
      </c>
      <c r="K11" s="35">
        <v>0.86805555555555547</v>
      </c>
      <c r="L11" s="14">
        <f t="shared" si="3"/>
        <v>1.3194444444444398E-2</v>
      </c>
    </row>
    <row r="12" spans="1:12" x14ac:dyDescent="0.25">
      <c r="A12" s="9" t="s">
        <v>721</v>
      </c>
      <c r="B12" s="10">
        <v>44287.668749999997</v>
      </c>
      <c r="C12" s="9" t="str">
        <f t="shared" si="0"/>
        <v>UNI</v>
      </c>
      <c r="D12" s="11">
        <f t="shared" si="1"/>
        <v>44287.668749999997</v>
      </c>
      <c r="E12" s="11">
        <v>17452419</v>
      </c>
      <c r="F12" s="12" t="str">
        <f t="shared" si="2"/>
        <v>Fail SO</v>
      </c>
      <c r="G12" s="1">
        <v>313</v>
      </c>
      <c r="H12" s="1" t="s">
        <v>57</v>
      </c>
      <c r="I12" s="34">
        <v>44287</v>
      </c>
      <c r="J12" s="35">
        <v>0.84861111111111109</v>
      </c>
      <c r="K12" s="35">
        <v>0.85486111111111107</v>
      </c>
      <c r="L12" s="14">
        <f t="shared" si="3"/>
        <v>6.2499999999999778E-3</v>
      </c>
    </row>
    <row r="13" spans="1:12" x14ac:dyDescent="0.25">
      <c r="A13" s="9" t="s">
        <v>722</v>
      </c>
      <c r="B13" s="10">
        <v>44287.709027777775</v>
      </c>
      <c r="C13" s="9" t="str">
        <f t="shared" si="0"/>
        <v>DUP</v>
      </c>
      <c r="D13" s="11">
        <f t="shared" si="1"/>
        <v>44287.709027777775</v>
      </c>
      <c r="E13" s="9"/>
      <c r="F13" s="12" t="str">
        <f t="shared" si="2"/>
        <v>Fail SO</v>
      </c>
      <c r="G13" s="1">
        <v>313</v>
      </c>
      <c r="H13" s="1" t="s">
        <v>57</v>
      </c>
      <c r="I13" s="34">
        <v>44287</v>
      </c>
      <c r="J13" s="35"/>
      <c r="K13" s="35"/>
      <c r="L13" s="14">
        <f t="shared" si="3"/>
        <v>0</v>
      </c>
    </row>
    <row r="14" spans="1:12" x14ac:dyDescent="0.25">
      <c r="A14" s="9" t="s">
        <v>723</v>
      </c>
      <c r="B14" s="10">
        <v>44287.502083333333</v>
      </c>
      <c r="C14" s="9" t="str">
        <f t="shared" si="0"/>
        <v>UNI</v>
      </c>
      <c r="D14" s="11">
        <f t="shared" si="1"/>
        <v>44287.502083333333</v>
      </c>
      <c r="E14" s="9">
        <v>17437557</v>
      </c>
      <c r="F14" s="12" t="str">
        <f t="shared" si="2"/>
        <v>Deliver Approved</v>
      </c>
      <c r="G14" s="1">
        <v>319</v>
      </c>
      <c r="H14" s="1"/>
      <c r="I14" s="34">
        <v>44287</v>
      </c>
      <c r="J14" s="35">
        <v>0.51666666666666672</v>
      </c>
      <c r="K14" s="35">
        <v>0.53055555555555556</v>
      </c>
      <c r="L14" s="14">
        <f t="shared" si="3"/>
        <v>1.388888888888884E-2</v>
      </c>
    </row>
    <row r="15" spans="1:12" x14ac:dyDescent="0.25">
      <c r="A15" s="9" t="s">
        <v>724</v>
      </c>
      <c r="B15" s="10">
        <v>44287.513888888891</v>
      </c>
      <c r="C15" s="9" t="str">
        <f t="shared" si="0"/>
        <v>UNI</v>
      </c>
      <c r="D15" s="11">
        <f t="shared" si="1"/>
        <v>44287.513888888891</v>
      </c>
      <c r="E15" s="9">
        <v>17439584</v>
      </c>
      <c r="F15" s="12" t="str">
        <f t="shared" si="2"/>
        <v>Deliver Approved</v>
      </c>
      <c r="G15" s="1">
        <v>319</v>
      </c>
      <c r="H15" s="1"/>
      <c r="I15" s="34">
        <v>44287</v>
      </c>
      <c r="J15" s="35">
        <v>0.55833333333333335</v>
      </c>
      <c r="K15" s="35">
        <v>0.57847222222222217</v>
      </c>
      <c r="L15" s="14">
        <f t="shared" si="3"/>
        <v>2.0138888888888817E-2</v>
      </c>
    </row>
    <row r="16" spans="1:12" x14ac:dyDescent="0.25">
      <c r="A16" s="19" t="s">
        <v>725</v>
      </c>
      <c r="B16" s="20">
        <v>44287.529166666667</v>
      </c>
      <c r="C16" s="9" t="str">
        <f t="shared" si="0"/>
        <v>UNI</v>
      </c>
      <c r="D16" s="11">
        <f t="shared" si="1"/>
        <v>44287.529166666667</v>
      </c>
      <c r="E16" s="9">
        <v>17441089</v>
      </c>
      <c r="F16" s="12" t="str">
        <f t="shared" si="2"/>
        <v>Deliver Approved</v>
      </c>
      <c r="G16" s="1">
        <v>319</v>
      </c>
      <c r="H16" s="1"/>
      <c r="I16" s="34">
        <v>44287</v>
      </c>
      <c r="J16" s="35">
        <v>0.59236111111111112</v>
      </c>
      <c r="K16" s="35">
        <v>0.61111111111111105</v>
      </c>
      <c r="L16" s="14">
        <f t="shared" si="3"/>
        <v>1.8749999999999933E-2</v>
      </c>
    </row>
    <row r="17" spans="1:12" x14ac:dyDescent="0.25">
      <c r="A17" s="9" t="s">
        <v>726</v>
      </c>
      <c r="B17" s="10">
        <v>44287.536111111112</v>
      </c>
      <c r="C17" s="9" t="str">
        <f t="shared" si="0"/>
        <v>UNI</v>
      </c>
      <c r="D17" s="11">
        <f t="shared" si="1"/>
        <v>44287.536111111112</v>
      </c>
      <c r="E17" s="9">
        <v>17442475</v>
      </c>
      <c r="F17" s="12" t="str">
        <f t="shared" si="2"/>
        <v>Deliver Approved</v>
      </c>
      <c r="G17" s="1">
        <v>319</v>
      </c>
      <c r="H17" s="1"/>
      <c r="I17" s="34">
        <v>44287</v>
      </c>
      <c r="J17" s="35">
        <v>0.625</v>
      </c>
      <c r="K17" s="35">
        <v>0.64166666666666672</v>
      </c>
      <c r="L17" s="14">
        <f t="shared" si="3"/>
        <v>1.6666666666666718E-2</v>
      </c>
    </row>
    <row r="18" spans="1:12" x14ac:dyDescent="0.25">
      <c r="A18" s="9" t="s">
        <v>727</v>
      </c>
      <c r="B18" s="10">
        <v>44287.543055555558</v>
      </c>
      <c r="C18" s="9" t="str">
        <f t="shared" si="0"/>
        <v>UNI</v>
      </c>
      <c r="D18" s="11">
        <f t="shared" si="1"/>
        <v>44287.543055555558</v>
      </c>
      <c r="E18" s="9">
        <v>17444575</v>
      </c>
      <c r="F18" s="12" t="str">
        <f t="shared" si="2"/>
        <v>Deliver Approved</v>
      </c>
      <c r="G18" s="1">
        <v>319</v>
      </c>
      <c r="H18" s="1"/>
      <c r="I18" s="34">
        <v>44287</v>
      </c>
      <c r="J18" s="35">
        <v>0.66875000000000007</v>
      </c>
      <c r="K18" s="35">
        <v>0.69652777777777775</v>
      </c>
      <c r="L18" s="14">
        <f t="shared" si="3"/>
        <v>2.7777777777777679E-2</v>
      </c>
    </row>
    <row r="19" spans="1:12" x14ac:dyDescent="0.25">
      <c r="A19" s="9" t="s">
        <v>728</v>
      </c>
      <c r="B19" s="10">
        <v>44287.581250000003</v>
      </c>
      <c r="C19" s="9" t="str">
        <f t="shared" si="0"/>
        <v>UNI</v>
      </c>
      <c r="D19" s="11">
        <f t="shared" si="1"/>
        <v>44287.581250000003</v>
      </c>
      <c r="E19" s="9">
        <v>17452091</v>
      </c>
      <c r="F19" s="12" t="str">
        <f t="shared" si="2"/>
        <v>Deliver Approved</v>
      </c>
      <c r="G19" s="1">
        <v>319</v>
      </c>
      <c r="H19" s="1"/>
      <c r="I19" s="34">
        <v>44287</v>
      </c>
      <c r="J19" s="35">
        <v>0.84166666666666667</v>
      </c>
      <c r="K19" s="35">
        <v>0.84861111111111109</v>
      </c>
      <c r="L19" s="14">
        <f t="shared" si="3"/>
        <v>6.9444444444444198E-3</v>
      </c>
    </row>
    <row r="20" spans="1:12" x14ac:dyDescent="0.25">
      <c r="A20" s="9" t="s">
        <v>729</v>
      </c>
      <c r="B20" s="10">
        <v>44287.626388888886</v>
      </c>
      <c r="C20" s="9" t="str">
        <f t="shared" si="0"/>
        <v>UNI</v>
      </c>
      <c r="D20" s="11">
        <f t="shared" si="1"/>
        <v>44287.626388888886</v>
      </c>
      <c r="E20" s="9">
        <v>17445769</v>
      </c>
      <c r="F20" s="12" t="str">
        <f t="shared" si="2"/>
        <v>Deliver Approved</v>
      </c>
      <c r="G20" s="1">
        <v>319</v>
      </c>
      <c r="H20" s="1"/>
      <c r="I20" s="34">
        <v>44287</v>
      </c>
      <c r="J20" s="35">
        <v>0.6972222222222223</v>
      </c>
      <c r="K20" s="35">
        <v>0.71527777777777779</v>
      </c>
      <c r="L20" s="14">
        <f t="shared" si="3"/>
        <v>1.8055555555555491E-2</v>
      </c>
    </row>
    <row r="21" spans="1:12" x14ac:dyDescent="0.25">
      <c r="A21" s="9" t="s">
        <v>730</v>
      </c>
      <c r="B21" s="10">
        <v>44287.645138888889</v>
      </c>
      <c r="C21" s="9" t="str">
        <f t="shared" si="0"/>
        <v>UNI</v>
      </c>
      <c r="D21" s="11">
        <f t="shared" si="1"/>
        <v>44287.645138888889</v>
      </c>
      <c r="E21" s="9">
        <v>17447614</v>
      </c>
      <c r="F21" s="12" t="str">
        <f t="shared" si="2"/>
        <v>Deliver Approved</v>
      </c>
      <c r="G21" s="1">
        <v>319</v>
      </c>
      <c r="H21" s="1"/>
      <c r="I21" s="34">
        <v>44287</v>
      </c>
      <c r="J21" s="35">
        <v>0.72986111111111107</v>
      </c>
      <c r="K21" s="35">
        <v>0.74861111111111101</v>
      </c>
      <c r="L21" s="14">
        <f t="shared" si="3"/>
        <v>1.8749999999999933E-2</v>
      </c>
    </row>
    <row r="22" spans="1:12" x14ac:dyDescent="0.25">
      <c r="A22" s="9" t="s">
        <v>731</v>
      </c>
      <c r="B22" s="10">
        <v>44287.657638888886</v>
      </c>
      <c r="C22" s="9" t="str">
        <f t="shared" si="0"/>
        <v>UNI</v>
      </c>
      <c r="D22" s="11">
        <f t="shared" si="1"/>
        <v>44287.657638888886</v>
      </c>
      <c r="E22" s="9">
        <v>17451030</v>
      </c>
      <c r="F22" s="12" t="str">
        <f t="shared" si="2"/>
        <v>Deliver Approved</v>
      </c>
      <c r="G22" s="1">
        <v>319</v>
      </c>
      <c r="H22" s="1"/>
      <c r="I22" s="34">
        <v>44287</v>
      </c>
      <c r="J22" s="35">
        <v>0.81180555555555556</v>
      </c>
      <c r="K22" s="35">
        <v>0.82708333333333339</v>
      </c>
      <c r="L22" s="14">
        <f t="shared" si="3"/>
        <v>1.5277777777777835E-2</v>
      </c>
    </row>
    <row r="23" spans="1:12" x14ac:dyDescent="0.25">
      <c r="A23" s="9" t="s">
        <v>732</v>
      </c>
      <c r="B23" s="10">
        <v>44287.726388888892</v>
      </c>
      <c r="C23" s="9" t="str">
        <f t="shared" si="0"/>
        <v>UNI</v>
      </c>
      <c r="D23" s="11">
        <f t="shared" si="1"/>
        <v>44287.726388888892</v>
      </c>
      <c r="E23" s="9">
        <v>17451626</v>
      </c>
      <c r="F23" s="12" t="str">
        <f t="shared" si="2"/>
        <v>Deliver Approved</v>
      </c>
      <c r="G23" s="1">
        <v>319</v>
      </c>
      <c r="H23" s="1"/>
      <c r="I23" s="34">
        <v>44287</v>
      </c>
      <c r="J23" s="35">
        <v>0.82847222222222217</v>
      </c>
      <c r="K23" s="35">
        <v>0.84166666666666667</v>
      </c>
      <c r="L23" s="14">
        <f t="shared" si="3"/>
        <v>1.3194444444444509E-2</v>
      </c>
    </row>
    <row r="24" spans="1:12" x14ac:dyDescent="0.25">
      <c r="A24" s="9" t="s">
        <v>733</v>
      </c>
      <c r="B24" s="10">
        <v>44286.816666666666</v>
      </c>
      <c r="C24" s="9" t="str">
        <f t="shared" si="0"/>
        <v>UNI</v>
      </c>
      <c r="D24" s="11">
        <f t="shared" si="1"/>
        <v>44286.816666666666</v>
      </c>
      <c r="E24" s="9">
        <v>17450698</v>
      </c>
      <c r="F24" s="12" t="str">
        <f t="shared" si="2"/>
        <v>Tax-Cert</v>
      </c>
      <c r="G24" s="1">
        <v>320</v>
      </c>
      <c r="H24" s="1"/>
      <c r="I24" s="34">
        <v>44287</v>
      </c>
      <c r="J24" s="35">
        <v>0.8041666666666667</v>
      </c>
      <c r="K24" s="35">
        <v>0.81180555555555556</v>
      </c>
      <c r="L24" s="14">
        <f t="shared" si="3"/>
        <v>7.6388888888888618E-3</v>
      </c>
    </row>
    <row r="25" spans="1:12" x14ac:dyDescent="0.25">
      <c r="A25" s="9" t="s">
        <v>734</v>
      </c>
      <c r="B25" s="10">
        <v>44286.816666666666</v>
      </c>
      <c r="C25" s="9" t="str">
        <f t="shared" si="0"/>
        <v>UNI</v>
      </c>
      <c r="D25" s="11">
        <f t="shared" si="1"/>
        <v>44286.816666666666</v>
      </c>
      <c r="E25" s="9">
        <v>17450477</v>
      </c>
      <c r="F25" s="12" t="str">
        <f t="shared" si="2"/>
        <v>Tax-Cert</v>
      </c>
      <c r="G25" s="1">
        <v>320</v>
      </c>
      <c r="H25" s="1"/>
      <c r="I25" s="34">
        <v>44287</v>
      </c>
      <c r="J25" s="35">
        <v>0.7993055555555556</v>
      </c>
      <c r="K25" s="35">
        <v>0.8041666666666667</v>
      </c>
      <c r="L25" s="14">
        <f t="shared" si="3"/>
        <v>4.8611111111110938E-3</v>
      </c>
    </row>
    <row r="26" spans="1:12" x14ac:dyDescent="0.25">
      <c r="A26" s="9" t="s">
        <v>735</v>
      </c>
      <c r="B26" s="10">
        <v>44287.736805555556</v>
      </c>
      <c r="C26" s="9" t="str">
        <f t="shared" si="0"/>
        <v>UNI</v>
      </c>
      <c r="D26" s="11">
        <f t="shared" si="1"/>
        <v>44287.736805555556</v>
      </c>
      <c r="E26" s="9">
        <v>17450353</v>
      </c>
      <c r="F26" s="12" t="str">
        <f t="shared" si="2"/>
        <v>Tax-Cert</v>
      </c>
      <c r="G26" s="1">
        <v>320</v>
      </c>
      <c r="H26" s="1"/>
      <c r="I26" s="34">
        <v>44287</v>
      </c>
      <c r="J26" s="35">
        <v>0.79375000000000007</v>
      </c>
      <c r="K26" s="35">
        <v>0.7993055555555556</v>
      </c>
      <c r="L26" s="14">
        <f t="shared" si="3"/>
        <v>5.5555555555555358E-3</v>
      </c>
    </row>
    <row r="27" spans="1:12" x14ac:dyDescent="0.25">
      <c r="A27" s="9" t="s">
        <v>736</v>
      </c>
      <c r="B27" s="10">
        <v>44287.736805555556</v>
      </c>
      <c r="C27" s="9" t="str">
        <f t="shared" si="0"/>
        <v>UNI</v>
      </c>
      <c r="D27" s="11">
        <f t="shared" si="1"/>
        <v>44287.736805555556</v>
      </c>
      <c r="E27" s="9">
        <v>17449414</v>
      </c>
      <c r="F27" s="12" t="str">
        <f t="shared" si="2"/>
        <v>Tax-Cert</v>
      </c>
      <c r="G27" s="1">
        <v>320</v>
      </c>
      <c r="H27" s="1"/>
      <c r="I27" s="34">
        <v>44287</v>
      </c>
      <c r="J27" s="35">
        <v>0.77083333333333337</v>
      </c>
      <c r="K27" s="35">
        <v>0.77638888888888891</v>
      </c>
      <c r="L27" s="14">
        <f t="shared" si="3"/>
        <v>5.5555555555555358E-3</v>
      </c>
    </row>
    <row r="28" spans="1:12" x14ac:dyDescent="0.25">
      <c r="A28" s="9" t="s">
        <v>737</v>
      </c>
      <c r="B28" s="10">
        <v>44287.737500000003</v>
      </c>
      <c r="C28" s="9" t="str">
        <f t="shared" si="0"/>
        <v>UNI</v>
      </c>
      <c r="D28" s="11">
        <f t="shared" si="1"/>
        <v>44287.737500000003</v>
      </c>
      <c r="E28" s="9">
        <v>17449151</v>
      </c>
      <c r="F28" s="12" t="str">
        <f t="shared" si="2"/>
        <v>Tax-Cert</v>
      </c>
      <c r="G28" s="1">
        <v>320</v>
      </c>
      <c r="H28" s="1"/>
      <c r="I28" s="34">
        <v>44287</v>
      </c>
      <c r="J28" s="35">
        <v>0.76250000000000007</v>
      </c>
      <c r="K28" s="35">
        <v>0.77083333333333337</v>
      </c>
      <c r="L28" s="14">
        <f t="shared" si="3"/>
        <v>8.3333333333333037E-3</v>
      </c>
    </row>
    <row r="29" spans="1:12" x14ac:dyDescent="0.25">
      <c r="A29" s="9" t="s">
        <v>738</v>
      </c>
      <c r="B29" s="10">
        <v>44287.740277777775</v>
      </c>
      <c r="C29" s="9" t="str">
        <f t="shared" si="0"/>
        <v>DUP</v>
      </c>
      <c r="D29" s="11">
        <f t="shared" si="1"/>
        <v>44287.740277777775</v>
      </c>
      <c r="E29" s="9">
        <v>17448911</v>
      </c>
      <c r="F29" s="12" t="str">
        <f t="shared" si="2"/>
        <v>Tax-Cert</v>
      </c>
      <c r="G29" s="1">
        <v>320</v>
      </c>
      <c r="H29" s="1"/>
      <c r="I29" s="34">
        <v>44287</v>
      </c>
      <c r="J29" s="35">
        <v>0.75624999999999998</v>
      </c>
      <c r="K29" s="35">
        <v>0.76250000000000007</v>
      </c>
      <c r="L29" s="14">
        <f t="shared" si="3"/>
        <v>6.2500000000000888E-3</v>
      </c>
    </row>
    <row r="30" spans="1:12" x14ac:dyDescent="0.25">
      <c r="A30" s="19" t="s">
        <v>739</v>
      </c>
      <c r="B30" s="20">
        <v>44287.744444444441</v>
      </c>
      <c r="C30" s="9" t="str">
        <f t="shared" si="0"/>
        <v>UNI</v>
      </c>
      <c r="D30" s="11">
        <f t="shared" si="1"/>
        <v>44287.744444444441</v>
      </c>
      <c r="E30" s="9">
        <v>17448565</v>
      </c>
      <c r="F30" s="12" t="str">
        <f t="shared" si="2"/>
        <v>Tax-Cert</v>
      </c>
      <c r="G30" s="1">
        <v>320</v>
      </c>
      <c r="H30" s="1"/>
      <c r="I30" s="34">
        <v>44287</v>
      </c>
      <c r="J30" s="35">
        <v>0.74930555555555556</v>
      </c>
      <c r="K30" s="35">
        <v>0.75624999999999998</v>
      </c>
      <c r="L30" s="14">
        <f t="shared" si="3"/>
        <v>6.9444444444444198E-3</v>
      </c>
    </row>
    <row r="31" spans="1:12" x14ac:dyDescent="0.25">
      <c r="A31" s="9" t="s">
        <v>740</v>
      </c>
      <c r="B31" s="10">
        <v>44287.76666666667</v>
      </c>
      <c r="C31" s="9" t="str">
        <f t="shared" si="0"/>
        <v>UNI</v>
      </c>
      <c r="D31" s="11">
        <f t="shared" si="1"/>
        <v>44287.76666666667</v>
      </c>
      <c r="E31" s="9">
        <v>17449658</v>
      </c>
      <c r="F31" s="12" t="str">
        <f t="shared" si="2"/>
        <v>Tax-Cert</v>
      </c>
      <c r="G31" s="1">
        <v>320</v>
      </c>
      <c r="H31" s="1"/>
      <c r="I31" s="34">
        <v>44287</v>
      </c>
      <c r="J31" s="35">
        <v>0.77638888888888891</v>
      </c>
      <c r="K31" s="35">
        <v>0.78194444444444444</v>
      </c>
      <c r="L31" s="14">
        <f t="shared" si="3"/>
        <v>5.5555555555555358E-3</v>
      </c>
    </row>
    <row r="32" spans="1:12" x14ac:dyDescent="0.25">
      <c r="A32" s="9" t="s">
        <v>741</v>
      </c>
      <c r="B32" s="10">
        <v>44287.768750000003</v>
      </c>
      <c r="C32" s="9" t="str">
        <f t="shared" si="0"/>
        <v>UNI</v>
      </c>
      <c r="D32" s="11">
        <f t="shared" si="1"/>
        <v>44287.768750000003</v>
      </c>
      <c r="E32" s="9">
        <v>17449895</v>
      </c>
      <c r="F32" s="12" t="str">
        <f t="shared" si="2"/>
        <v>Tax-Cert</v>
      </c>
      <c r="G32" s="1">
        <v>320</v>
      </c>
      <c r="H32" s="1"/>
      <c r="I32" s="34">
        <v>44287</v>
      </c>
      <c r="J32" s="35">
        <v>0.78194444444444444</v>
      </c>
      <c r="K32" s="35">
        <v>0.78819444444444453</v>
      </c>
      <c r="L32" s="14">
        <f t="shared" si="3"/>
        <v>6.2500000000000888E-3</v>
      </c>
    </row>
    <row r="33" spans="1:12" x14ac:dyDescent="0.25">
      <c r="A33" s="9" t="s">
        <v>742</v>
      </c>
      <c r="B33" s="10">
        <v>44287.768750000003</v>
      </c>
      <c r="C33" s="9" t="str">
        <f t="shared" si="0"/>
        <v>UNI</v>
      </c>
      <c r="D33" s="11">
        <f t="shared" si="1"/>
        <v>44287.768750000003</v>
      </c>
      <c r="E33" s="9">
        <v>17450048</v>
      </c>
      <c r="F33" s="12" t="str">
        <f t="shared" si="2"/>
        <v>Tax-Cert</v>
      </c>
      <c r="G33" s="1">
        <v>320</v>
      </c>
      <c r="H33" s="1"/>
      <c r="I33" s="34">
        <v>44287</v>
      </c>
      <c r="J33" s="35">
        <v>0.78819444444444453</v>
      </c>
      <c r="K33" s="35">
        <v>0.79375000000000007</v>
      </c>
      <c r="L33" s="14">
        <f t="shared" si="3"/>
        <v>5.5555555555555358E-3</v>
      </c>
    </row>
    <row r="34" spans="1:12" x14ac:dyDescent="0.25">
      <c r="A34" s="28" t="s">
        <v>743</v>
      </c>
      <c r="B34" s="29">
        <v>44287.750694444447</v>
      </c>
      <c r="C34" s="28" t="str">
        <f t="shared" si="0"/>
        <v>UNI</v>
      </c>
      <c r="D34" s="30">
        <f t="shared" si="1"/>
        <v>44287.750694444447</v>
      </c>
      <c r="E34" s="28">
        <v>17488703</v>
      </c>
      <c r="F34" s="31" t="str">
        <f t="shared" si="2"/>
        <v>Fail SO</v>
      </c>
      <c r="G34" s="31">
        <v>313</v>
      </c>
      <c r="H34" s="31" t="s">
        <v>57</v>
      </c>
      <c r="I34" s="32">
        <v>44288</v>
      </c>
      <c r="J34" s="36">
        <v>0.74652777777777779</v>
      </c>
      <c r="K34" s="33">
        <v>0.76458333333333339</v>
      </c>
      <c r="L34" s="33">
        <f t="shared" si="3"/>
        <v>1.8055555555555602E-2</v>
      </c>
    </row>
    <row r="35" spans="1:12" x14ac:dyDescent="0.25">
      <c r="A35" s="9" t="s">
        <v>744</v>
      </c>
      <c r="B35" s="10">
        <v>44287.836111111108</v>
      </c>
      <c r="C35" s="9" t="str">
        <f t="shared" si="0"/>
        <v>UNI</v>
      </c>
      <c r="D35" s="11">
        <f t="shared" si="1"/>
        <v>44287.836111111108</v>
      </c>
      <c r="E35" s="9">
        <v>17491688</v>
      </c>
      <c r="F35" s="12" t="str">
        <f t="shared" si="2"/>
        <v>Fail SO</v>
      </c>
      <c r="G35" s="1">
        <v>313</v>
      </c>
      <c r="H35" s="1" t="s">
        <v>132</v>
      </c>
      <c r="I35" s="34">
        <v>44288</v>
      </c>
      <c r="J35" s="35">
        <v>0.8305555555555556</v>
      </c>
      <c r="K35" s="35">
        <v>0.84513888888888899</v>
      </c>
      <c r="L35" s="14">
        <f t="shared" si="3"/>
        <v>1.4583333333333393E-2</v>
      </c>
    </row>
    <row r="36" spans="1:12" x14ac:dyDescent="0.25">
      <c r="A36" s="9" t="s">
        <v>745</v>
      </c>
      <c r="B36" s="10">
        <v>44288.513888888891</v>
      </c>
      <c r="C36" s="9" t="str">
        <f t="shared" si="0"/>
        <v>UNI</v>
      </c>
      <c r="D36" s="11">
        <f t="shared" si="1"/>
        <v>44288.513888888891</v>
      </c>
      <c r="E36" s="9">
        <v>17479371</v>
      </c>
      <c r="F36" s="12" t="str">
        <f t="shared" si="2"/>
        <v>Fail SO</v>
      </c>
      <c r="G36" s="1">
        <v>313</v>
      </c>
      <c r="H36" s="1" t="s">
        <v>57</v>
      </c>
      <c r="I36" s="34">
        <v>44288</v>
      </c>
      <c r="J36" s="35">
        <v>0.52916666666666667</v>
      </c>
      <c r="K36" s="35">
        <v>0.54236111111111118</v>
      </c>
      <c r="L36" s="14">
        <f t="shared" si="3"/>
        <v>1.3194444444444509E-2</v>
      </c>
    </row>
    <row r="37" spans="1:12" x14ac:dyDescent="0.25">
      <c r="A37" s="9" t="s">
        <v>746</v>
      </c>
      <c r="B37" s="10">
        <v>44288.511111111111</v>
      </c>
      <c r="C37" s="9" t="str">
        <f t="shared" si="0"/>
        <v>UNI</v>
      </c>
      <c r="D37" s="11">
        <f t="shared" si="1"/>
        <v>44288.511111111111</v>
      </c>
      <c r="E37" s="9">
        <v>17479938</v>
      </c>
      <c r="F37" s="12" t="str">
        <f t="shared" si="2"/>
        <v>Fail SO</v>
      </c>
      <c r="G37" s="1">
        <v>313</v>
      </c>
      <c r="H37" s="1" t="s">
        <v>57</v>
      </c>
      <c r="I37" s="34">
        <v>44288</v>
      </c>
      <c r="J37" s="35">
        <v>0.54305555555555551</v>
      </c>
      <c r="K37" s="35">
        <v>0.55486111111111114</v>
      </c>
      <c r="L37" s="14">
        <f t="shared" si="3"/>
        <v>1.1805555555555625E-2</v>
      </c>
    </row>
    <row r="38" spans="1:12" x14ac:dyDescent="0.25">
      <c r="A38" s="19" t="s">
        <v>747</v>
      </c>
      <c r="B38" s="20">
        <v>44288.509027777778</v>
      </c>
      <c r="C38" s="9" t="str">
        <f t="shared" si="0"/>
        <v>UNI</v>
      </c>
      <c r="D38" s="11">
        <f t="shared" si="1"/>
        <v>44288.509027777778</v>
      </c>
      <c r="E38" s="9">
        <v>17480433</v>
      </c>
      <c r="F38" s="12" t="str">
        <f t="shared" si="2"/>
        <v>Fail SO</v>
      </c>
      <c r="G38" s="1">
        <v>313</v>
      </c>
      <c r="H38" s="1" t="s">
        <v>57</v>
      </c>
      <c r="I38" s="34">
        <v>44288</v>
      </c>
      <c r="J38" s="35">
        <v>0.55486111111111114</v>
      </c>
      <c r="K38" s="35">
        <v>0.56874999999999998</v>
      </c>
      <c r="L38" s="14">
        <f t="shared" si="3"/>
        <v>1.388888888888884E-2</v>
      </c>
    </row>
    <row r="39" spans="1:12" x14ac:dyDescent="0.25">
      <c r="A39" s="9" t="s">
        <v>748</v>
      </c>
      <c r="B39" s="10">
        <v>44288.518055555556</v>
      </c>
      <c r="C39" s="9" t="str">
        <f t="shared" si="0"/>
        <v>UNI</v>
      </c>
      <c r="D39" s="11">
        <f t="shared" si="1"/>
        <v>44288.518055555556</v>
      </c>
      <c r="E39" s="9">
        <v>17481057</v>
      </c>
      <c r="F39" s="12" t="str">
        <f t="shared" si="2"/>
        <v>Fail SO</v>
      </c>
      <c r="G39" s="1">
        <v>313</v>
      </c>
      <c r="H39" s="1" t="s">
        <v>57</v>
      </c>
      <c r="I39" s="34">
        <v>44288</v>
      </c>
      <c r="J39" s="35">
        <v>0.56874999999999998</v>
      </c>
      <c r="K39" s="35">
        <v>0.58194444444444449</v>
      </c>
      <c r="L39" s="14">
        <f t="shared" si="3"/>
        <v>1.3194444444444509E-2</v>
      </c>
    </row>
    <row r="40" spans="1:12" x14ac:dyDescent="0.25">
      <c r="A40" s="9" t="s">
        <v>749</v>
      </c>
      <c r="B40" s="10">
        <v>44288.522222222222</v>
      </c>
      <c r="C40" s="9" t="str">
        <f t="shared" si="0"/>
        <v>UNI</v>
      </c>
      <c r="D40" s="11">
        <f t="shared" si="1"/>
        <v>44288.522222222222</v>
      </c>
      <c r="E40" s="9">
        <v>17492352</v>
      </c>
      <c r="F40" s="12" t="str">
        <f t="shared" si="2"/>
        <v>Fail SO</v>
      </c>
      <c r="G40" s="1">
        <v>313</v>
      </c>
      <c r="H40" s="1" t="s">
        <v>132</v>
      </c>
      <c r="I40" s="34">
        <v>44288</v>
      </c>
      <c r="J40" s="35">
        <v>0.85</v>
      </c>
      <c r="K40" s="35"/>
      <c r="L40" s="14">
        <f t="shared" si="3"/>
        <v>-0.85</v>
      </c>
    </row>
    <row r="41" spans="1:12" x14ac:dyDescent="0.25">
      <c r="A41" s="9" t="s">
        <v>750</v>
      </c>
      <c r="B41" s="10">
        <v>44288.55972222222</v>
      </c>
      <c r="C41" s="9" t="str">
        <f t="shared" si="0"/>
        <v>UNI</v>
      </c>
      <c r="D41" s="11">
        <f t="shared" si="1"/>
        <v>44288.55972222222</v>
      </c>
      <c r="E41" s="9"/>
      <c r="F41" s="12" t="str">
        <f t="shared" si="2"/>
        <v>Fail SO</v>
      </c>
      <c r="G41" s="1">
        <v>313</v>
      </c>
      <c r="H41" s="1" t="s">
        <v>132</v>
      </c>
      <c r="I41" s="34">
        <v>44288</v>
      </c>
      <c r="J41" s="35"/>
      <c r="K41" s="35"/>
      <c r="L41" s="14">
        <f t="shared" si="3"/>
        <v>0</v>
      </c>
    </row>
    <row r="42" spans="1:12" x14ac:dyDescent="0.25">
      <c r="A42" s="9" t="s">
        <v>738</v>
      </c>
      <c r="B42" s="10">
        <v>44288.55972222222</v>
      </c>
      <c r="C42" s="9" t="str">
        <f t="shared" si="0"/>
        <v>DUP</v>
      </c>
      <c r="D42" s="11">
        <f t="shared" si="1"/>
        <v>44288.55972222222</v>
      </c>
      <c r="E42" s="9">
        <v>17481602</v>
      </c>
      <c r="F42" s="12" t="str">
        <f t="shared" si="2"/>
        <v>Fail SO</v>
      </c>
      <c r="G42" s="1">
        <v>313</v>
      </c>
      <c r="H42" s="1" t="s">
        <v>57</v>
      </c>
      <c r="I42" s="34">
        <v>44288</v>
      </c>
      <c r="J42" s="35">
        <v>0.58194444444444449</v>
      </c>
      <c r="K42" s="35">
        <v>0.60347222222222219</v>
      </c>
      <c r="L42" s="14">
        <f t="shared" si="3"/>
        <v>2.1527777777777701E-2</v>
      </c>
    </row>
    <row r="43" spans="1:12" x14ac:dyDescent="0.25">
      <c r="A43" s="37" t="s">
        <v>722</v>
      </c>
      <c r="B43" s="38">
        <v>44287.709027777775</v>
      </c>
      <c r="C43" s="9" t="str">
        <f t="shared" si="0"/>
        <v>DUP</v>
      </c>
      <c r="D43" s="11">
        <f t="shared" si="1"/>
        <v>44287.709027777775</v>
      </c>
      <c r="E43" s="9">
        <v>17489519</v>
      </c>
      <c r="F43" s="12" t="str">
        <f t="shared" si="2"/>
        <v>Fail SO</v>
      </c>
      <c r="G43" s="1">
        <v>313</v>
      </c>
      <c r="H43" s="1" t="s">
        <v>57</v>
      </c>
      <c r="I43" s="34">
        <v>44288</v>
      </c>
      <c r="J43" s="35">
        <v>0.76458333333333339</v>
      </c>
      <c r="K43" s="35">
        <v>0.77986111111111101</v>
      </c>
      <c r="L43" s="14">
        <f t="shared" si="3"/>
        <v>1.5277777777777612E-2</v>
      </c>
    </row>
    <row r="44" spans="1:12" x14ac:dyDescent="0.25">
      <c r="A44" s="9" t="s">
        <v>751</v>
      </c>
      <c r="B44" s="10">
        <v>44288.590277777781</v>
      </c>
      <c r="C44" s="9" t="str">
        <f t="shared" si="0"/>
        <v>UNI</v>
      </c>
      <c r="D44" s="11">
        <f t="shared" si="1"/>
        <v>44288.590277777781</v>
      </c>
      <c r="E44" s="9">
        <v>17483721</v>
      </c>
      <c r="F44" s="12" t="str">
        <f t="shared" si="2"/>
        <v>Fail SO</v>
      </c>
      <c r="G44" s="1">
        <v>313</v>
      </c>
      <c r="H44" s="1" t="s">
        <v>57</v>
      </c>
      <c r="I44" s="34">
        <v>44288</v>
      </c>
      <c r="J44" s="35">
        <v>0.63472222222222219</v>
      </c>
      <c r="K44" s="35">
        <v>0.64930555555555558</v>
      </c>
      <c r="L44" s="14">
        <f t="shared" si="3"/>
        <v>1.4583333333333393E-2</v>
      </c>
    </row>
    <row r="45" spans="1:12" x14ac:dyDescent="0.25">
      <c r="A45" s="9" t="s">
        <v>752</v>
      </c>
      <c r="B45" s="10">
        <v>44287.748611111114</v>
      </c>
      <c r="C45" s="9" t="str">
        <f t="shared" si="0"/>
        <v>UNI</v>
      </c>
      <c r="D45" s="11">
        <f t="shared" si="1"/>
        <v>44287.748611111114</v>
      </c>
      <c r="E45" s="9">
        <v>17478682</v>
      </c>
      <c r="F45" s="12" t="str">
        <f t="shared" si="2"/>
        <v>Deliver Approved</v>
      </c>
      <c r="G45" s="1">
        <v>319</v>
      </c>
      <c r="H45" s="1"/>
      <c r="I45" s="34">
        <v>44288</v>
      </c>
      <c r="J45" s="35">
        <v>0.51458333333333328</v>
      </c>
      <c r="K45" s="35">
        <v>0.52916666666666667</v>
      </c>
      <c r="L45" s="14">
        <f t="shared" si="3"/>
        <v>1.4583333333333393E-2</v>
      </c>
    </row>
    <row r="46" spans="1:12" x14ac:dyDescent="0.25">
      <c r="A46" s="9" t="s">
        <v>753</v>
      </c>
      <c r="B46" s="10">
        <v>44287.767361111109</v>
      </c>
      <c r="C46" s="9" t="str">
        <f t="shared" si="0"/>
        <v>UNI</v>
      </c>
      <c r="D46" s="11">
        <f t="shared" si="1"/>
        <v>44287.767361111109</v>
      </c>
      <c r="E46" s="9">
        <v>17487249</v>
      </c>
      <c r="F46" s="12" t="str">
        <f t="shared" si="2"/>
        <v>Deliver Approved</v>
      </c>
      <c r="G46" s="1">
        <v>319</v>
      </c>
      <c r="H46" s="1"/>
      <c r="I46" s="34">
        <v>44288</v>
      </c>
      <c r="J46" s="35">
        <v>0.70833333333333337</v>
      </c>
      <c r="K46" s="35">
        <v>0.7270833333333333</v>
      </c>
      <c r="L46" s="14">
        <f t="shared" si="3"/>
        <v>1.8749999999999933E-2</v>
      </c>
    </row>
    <row r="47" spans="1:12" x14ac:dyDescent="0.25">
      <c r="A47" s="9" t="s">
        <v>754</v>
      </c>
      <c r="B47" s="10">
        <v>44287.790972222225</v>
      </c>
      <c r="C47" s="9" t="str">
        <f t="shared" si="0"/>
        <v>UNI</v>
      </c>
      <c r="D47" s="11">
        <f t="shared" si="1"/>
        <v>44287.790972222225</v>
      </c>
      <c r="E47" s="9">
        <v>17488073</v>
      </c>
      <c r="F47" s="12" t="str">
        <f t="shared" si="2"/>
        <v>Deliver Approved</v>
      </c>
      <c r="G47" s="1">
        <v>319</v>
      </c>
      <c r="H47" s="1"/>
      <c r="I47" s="34">
        <v>44288</v>
      </c>
      <c r="J47" s="35">
        <v>0.72777777777777775</v>
      </c>
      <c r="K47" s="35">
        <v>0.74652777777777779</v>
      </c>
      <c r="L47" s="14">
        <f t="shared" si="3"/>
        <v>1.8750000000000044E-2</v>
      </c>
    </row>
    <row r="48" spans="1:12" x14ac:dyDescent="0.25">
      <c r="A48" s="9" t="s">
        <v>755</v>
      </c>
      <c r="B48" s="10">
        <v>44287.798611111109</v>
      </c>
      <c r="C48" s="9" t="str">
        <f t="shared" si="0"/>
        <v>UNI</v>
      </c>
      <c r="D48" s="11">
        <f t="shared" si="1"/>
        <v>44287.798611111109</v>
      </c>
      <c r="E48" s="9">
        <v>17492808</v>
      </c>
      <c r="F48" s="12" t="str">
        <f t="shared" si="2"/>
        <v>Deliver Approved</v>
      </c>
      <c r="G48" s="1">
        <v>319</v>
      </c>
      <c r="H48" s="1"/>
      <c r="I48" s="34">
        <v>44288</v>
      </c>
      <c r="J48" s="35">
        <v>0.85902777777777783</v>
      </c>
      <c r="K48" s="35">
        <v>0.88541666666666663</v>
      </c>
      <c r="L48" s="14">
        <f t="shared" si="3"/>
        <v>2.6388888888888795E-2</v>
      </c>
    </row>
    <row r="49" spans="1:12" x14ac:dyDescent="0.25">
      <c r="A49" s="9" t="s">
        <v>756</v>
      </c>
      <c r="B49" s="10">
        <v>44287.782638888886</v>
      </c>
      <c r="C49" s="9" t="str">
        <f t="shared" si="0"/>
        <v>DUP</v>
      </c>
      <c r="D49" s="11">
        <f t="shared" si="1"/>
        <v>44287.782638888886</v>
      </c>
      <c r="E49" s="9">
        <v>17492239</v>
      </c>
      <c r="F49" s="12" t="str">
        <f t="shared" si="2"/>
        <v>Deliver Approved</v>
      </c>
      <c r="G49" s="1">
        <v>319</v>
      </c>
      <c r="H49" s="1"/>
      <c r="I49" s="34">
        <v>44288</v>
      </c>
      <c r="J49" s="35">
        <v>0.84513888888888899</v>
      </c>
      <c r="K49" s="35">
        <v>0.85</v>
      </c>
      <c r="L49" s="14">
        <f t="shared" si="3"/>
        <v>4.8611111111109828E-3</v>
      </c>
    </row>
    <row r="50" spans="1:12" x14ac:dyDescent="0.25">
      <c r="A50" s="9" t="s">
        <v>757</v>
      </c>
      <c r="B50" s="10">
        <v>44288.518750000003</v>
      </c>
      <c r="C50" s="9" t="str">
        <f t="shared" si="0"/>
        <v>UNI</v>
      </c>
      <c r="D50" s="11">
        <f t="shared" si="1"/>
        <v>44288.518750000003</v>
      </c>
      <c r="E50" s="9">
        <v>17486219</v>
      </c>
      <c r="F50" s="12" t="str">
        <f t="shared" si="2"/>
        <v>Deliver Approved</v>
      </c>
      <c r="G50" s="1">
        <v>319</v>
      </c>
      <c r="H50" s="1"/>
      <c r="I50" s="34">
        <v>44288</v>
      </c>
      <c r="J50" s="35">
        <v>0.68958333333333333</v>
      </c>
      <c r="K50" s="35">
        <v>0.70763888888888893</v>
      </c>
      <c r="L50" s="14">
        <f t="shared" si="3"/>
        <v>1.8055555555555602E-2</v>
      </c>
    </row>
    <row r="51" spans="1:12" x14ac:dyDescent="0.25">
      <c r="A51" s="9" t="s">
        <v>758</v>
      </c>
      <c r="B51" s="10">
        <v>44288.538888888892</v>
      </c>
      <c r="C51" s="9" t="str">
        <f t="shared" si="0"/>
        <v>UNI</v>
      </c>
      <c r="D51" s="11">
        <f t="shared" si="1"/>
        <v>44288.538888888892</v>
      </c>
      <c r="E51" s="9">
        <v>17483134</v>
      </c>
      <c r="F51" s="12" t="str">
        <f t="shared" si="2"/>
        <v>Deliver Approved</v>
      </c>
      <c r="G51" s="1">
        <v>319</v>
      </c>
      <c r="H51" s="1"/>
      <c r="I51" s="34">
        <v>44288</v>
      </c>
      <c r="J51" s="35">
        <v>0.62083333333333335</v>
      </c>
      <c r="K51" s="35">
        <v>0.63402777777777775</v>
      </c>
      <c r="L51" s="14">
        <f t="shared" si="3"/>
        <v>1.3194444444444398E-2</v>
      </c>
    </row>
    <row r="52" spans="1:12" x14ac:dyDescent="0.25">
      <c r="A52" s="9" t="s">
        <v>759</v>
      </c>
      <c r="B52" s="10">
        <v>44288.578472222223</v>
      </c>
      <c r="C52" s="9" t="str">
        <f t="shared" si="0"/>
        <v>UNI</v>
      </c>
      <c r="D52" s="11">
        <f t="shared" si="1"/>
        <v>44288.578472222223</v>
      </c>
      <c r="E52" s="9">
        <v>17482432</v>
      </c>
      <c r="F52" s="12" t="str">
        <f t="shared" si="2"/>
        <v>Deliver Approved</v>
      </c>
      <c r="G52" s="1">
        <v>319</v>
      </c>
      <c r="H52" s="1"/>
      <c r="I52" s="34">
        <v>44288</v>
      </c>
      <c r="J52" s="35">
        <v>0.60347222222222219</v>
      </c>
      <c r="K52" s="35">
        <v>0.62083333333333335</v>
      </c>
      <c r="L52" s="14">
        <f t="shared" si="3"/>
        <v>1.736111111111116E-2</v>
      </c>
    </row>
    <row r="53" spans="1:12" x14ac:dyDescent="0.25">
      <c r="A53" s="9" t="s">
        <v>760</v>
      </c>
      <c r="B53" s="10">
        <v>44288.598611111112</v>
      </c>
      <c r="C53" s="9" t="str">
        <f t="shared" si="0"/>
        <v>UNI</v>
      </c>
      <c r="D53" s="11">
        <f t="shared" si="1"/>
        <v>44288.598611111112</v>
      </c>
      <c r="E53" s="9">
        <v>17484434</v>
      </c>
      <c r="F53" s="12" t="str">
        <f t="shared" si="2"/>
        <v>Deliver Approved</v>
      </c>
      <c r="G53" s="1">
        <v>319</v>
      </c>
      <c r="H53" s="1"/>
      <c r="I53" s="34">
        <v>44288</v>
      </c>
      <c r="J53" s="35">
        <v>0.65347222222222223</v>
      </c>
      <c r="K53" s="35">
        <v>0.68680555555555556</v>
      </c>
      <c r="L53" s="14">
        <f t="shared" si="3"/>
        <v>3.3333333333333326E-2</v>
      </c>
    </row>
    <row r="54" spans="1:12" x14ac:dyDescent="0.25">
      <c r="A54" s="9"/>
      <c r="B54" s="10"/>
      <c r="C54" s="9" t="str">
        <f t="shared" si="0"/>
        <v>UNI</v>
      </c>
      <c r="D54" s="11">
        <f t="shared" si="1"/>
        <v>0</v>
      </c>
      <c r="E54" s="9"/>
      <c r="F54" s="12" t="str">
        <f t="shared" si="2"/>
        <v>Deliver Approved</v>
      </c>
      <c r="G54" s="1">
        <v>319</v>
      </c>
      <c r="H54" s="1"/>
      <c r="I54" s="34">
        <v>44288</v>
      </c>
      <c r="J54" s="35"/>
      <c r="K54" s="35"/>
      <c r="L54" s="14">
        <f t="shared" si="3"/>
        <v>0</v>
      </c>
    </row>
    <row r="55" spans="1:12" x14ac:dyDescent="0.25">
      <c r="A55" s="9" t="s">
        <v>761</v>
      </c>
      <c r="B55" s="10">
        <v>44287.768055555556</v>
      </c>
      <c r="C55" s="9" t="str">
        <f t="shared" si="0"/>
        <v>UNI</v>
      </c>
      <c r="D55" s="11">
        <f t="shared" si="1"/>
        <v>44287.768055555556</v>
      </c>
      <c r="E55" s="9">
        <v>17491573</v>
      </c>
      <c r="F55" s="12" t="str">
        <f t="shared" si="2"/>
        <v>Tax-Cert</v>
      </c>
      <c r="G55" s="1">
        <v>320</v>
      </c>
      <c r="H55" s="1"/>
      <c r="I55" s="34">
        <v>44288</v>
      </c>
      <c r="J55" s="35">
        <v>0.82430555555555562</v>
      </c>
      <c r="K55" s="35">
        <v>0.82500000000000007</v>
      </c>
      <c r="L55" s="14">
        <f t="shared" si="3"/>
        <v>6.9444444444444198E-4</v>
      </c>
    </row>
    <row r="56" spans="1:12" x14ac:dyDescent="0.25">
      <c r="A56" s="9" t="s">
        <v>762</v>
      </c>
      <c r="B56" s="10">
        <v>44287.776388888888</v>
      </c>
      <c r="C56" s="9" t="str">
        <f t="shared" si="0"/>
        <v>UNI</v>
      </c>
      <c r="D56" s="11">
        <f t="shared" si="1"/>
        <v>44287.776388888888</v>
      </c>
      <c r="E56" s="9">
        <v>17491361</v>
      </c>
      <c r="F56" s="12" t="str">
        <f t="shared" si="2"/>
        <v>Tax-Cert</v>
      </c>
      <c r="G56" s="1">
        <v>320</v>
      </c>
      <c r="H56" s="1"/>
      <c r="I56" s="34">
        <v>44288</v>
      </c>
      <c r="J56" s="35">
        <v>0.82152777777777775</v>
      </c>
      <c r="K56" s="35">
        <v>0.82430555555555562</v>
      </c>
      <c r="L56" s="14">
        <f t="shared" si="3"/>
        <v>2.7777777777778789E-3</v>
      </c>
    </row>
    <row r="57" spans="1:12" x14ac:dyDescent="0.25">
      <c r="A57" s="9" t="s">
        <v>763</v>
      </c>
      <c r="B57" s="10">
        <v>44287.77847222222</v>
      </c>
      <c r="C57" s="9" t="str">
        <f t="shared" si="0"/>
        <v>UNI</v>
      </c>
      <c r="D57" s="11">
        <f t="shared" si="1"/>
        <v>44287.77847222222</v>
      </c>
      <c r="E57" s="9">
        <v>17491244</v>
      </c>
      <c r="F57" s="12" t="str">
        <f t="shared" si="2"/>
        <v>Tax-Cert</v>
      </c>
      <c r="G57" s="1">
        <v>320</v>
      </c>
      <c r="H57" s="1"/>
      <c r="I57" s="34">
        <v>44288</v>
      </c>
      <c r="J57" s="35">
        <v>0.81736111111111109</v>
      </c>
      <c r="K57" s="35">
        <v>0.8208333333333333</v>
      </c>
      <c r="L57" s="14">
        <f t="shared" si="3"/>
        <v>3.4722222222222099E-3</v>
      </c>
    </row>
    <row r="58" spans="1:12" x14ac:dyDescent="0.25">
      <c r="A58" s="9" t="s">
        <v>764</v>
      </c>
      <c r="B58" s="10">
        <v>44287.77847222222</v>
      </c>
      <c r="C58" s="9" t="str">
        <f t="shared" si="0"/>
        <v>UNI</v>
      </c>
      <c r="D58" s="11">
        <f t="shared" si="1"/>
        <v>44287.77847222222</v>
      </c>
      <c r="E58" s="9">
        <v>17491133</v>
      </c>
      <c r="F58" s="12" t="str">
        <f t="shared" si="2"/>
        <v>Tax-Cert</v>
      </c>
      <c r="G58" s="1">
        <v>320</v>
      </c>
      <c r="H58" s="1"/>
      <c r="I58" s="34">
        <v>44288</v>
      </c>
      <c r="J58" s="35">
        <v>0.81319444444444444</v>
      </c>
      <c r="K58" s="35">
        <v>0.81736111111111109</v>
      </c>
      <c r="L58" s="14">
        <f t="shared" si="3"/>
        <v>4.1666666666666519E-3</v>
      </c>
    </row>
    <row r="59" spans="1:12" x14ac:dyDescent="0.25">
      <c r="A59" s="9" t="s">
        <v>765</v>
      </c>
      <c r="B59" s="10">
        <v>44287.779166666667</v>
      </c>
      <c r="C59" s="9" t="str">
        <f t="shared" si="0"/>
        <v>UNI</v>
      </c>
      <c r="D59" s="11">
        <f t="shared" si="1"/>
        <v>44287.779166666667</v>
      </c>
      <c r="E59" s="9">
        <v>17490755</v>
      </c>
      <c r="F59" s="12" t="str">
        <f t="shared" si="2"/>
        <v>Tax-Cert</v>
      </c>
      <c r="G59" s="1">
        <v>320</v>
      </c>
      <c r="H59" s="1"/>
      <c r="I59" s="34">
        <v>44288</v>
      </c>
      <c r="J59" s="35">
        <v>0.80069444444444438</v>
      </c>
      <c r="K59" s="35">
        <v>0.8125</v>
      </c>
      <c r="L59" s="14">
        <f t="shared" si="3"/>
        <v>1.1805555555555625E-2</v>
      </c>
    </row>
    <row r="60" spans="1:12" x14ac:dyDescent="0.25">
      <c r="A60" s="9" t="s">
        <v>766</v>
      </c>
      <c r="B60" s="10">
        <v>44287.779166666667</v>
      </c>
      <c r="C60" s="9" t="str">
        <f t="shared" si="0"/>
        <v>UNI</v>
      </c>
      <c r="D60" s="11">
        <f t="shared" si="1"/>
        <v>44287.779166666667</v>
      </c>
      <c r="E60" s="9">
        <v>17490531</v>
      </c>
      <c r="F60" s="12" t="str">
        <f t="shared" si="2"/>
        <v>Tax-Cert</v>
      </c>
      <c r="G60" s="1">
        <v>320</v>
      </c>
      <c r="H60" s="1"/>
      <c r="I60" s="34">
        <v>44288</v>
      </c>
      <c r="J60" s="35">
        <v>0.79375000000000007</v>
      </c>
      <c r="K60" s="35">
        <v>0.7993055555555556</v>
      </c>
      <c r="L60" s="14">
        <f t="shared" si="3"/>
        <v>5.5555555555555358E-3</v>
      </c>
    </row>
    <row r="61" spans="1:12" x14ac:dyDescent="0.25">
      <c r="A61" s="9" t="s">
        <v>756</v>
      </c>
      <c r="B61" s="10">
        <v>44287.772222222222</v>
      </c>
      <c r="C61" s="9" t="str">
        <f t="shared" si="0"/>
        <v>DUP</v>
      </c>
      <c r="D61" s="11">
        <f t="shared" si="1"/>
        <v>44287.772222222222</v>
      </c>
      <c r="E61" s="9">
        <v>17491581</v>
      </c>
      <c r="F61" s="12" t="str">
        <f t="shared" si="2"/>
        <v>Tax-Cert</v>
      </c>
      <c r="G61" s="1">
        <v>320</v>
      </c>
      <c r="H61" s="1"/>
      <c r="I61" s="34">
        <v>44288</v>
      </c>
      <c r="J61" s="35">
        <v>0.8256944444444444</v>
      </c>
      <c r="K61" s="35">
        <v>0.82708333333333339</v>
      </c>
      <c r="L61" s="14">
        <f t="shared" si="3"/>
        <v>1.388888888888995E-3</v>
      </c>
    </row>
    <row r="62" spans="1:12" x14ac:dyDescent="0.25">
      <c r="A62" s="19" t="s">
        <v>767</v>
      </c>
      <c r="B62" s="20">
        <v>44288.554861111108</v>
      </c>
      <c r="C62" s="9" t="str">
        <f t="shared" si="0"/>
        <v>UNI</v>
      </c>
      <c r="D62" s="11">
        <f t="shared" si="1"/>
        <v>44288.554861111108</v>
      </c>
      <c r="E62" s="9">
        <v>17484221</v>
      </c>
      <c r="F62" s="12" t="str">
        <f t="shared" si="2"/>
        <v>Tax-Cert</v>
      </c>
      <c r="G62" s="1">
        <v>320</v>
      </c>
      <c r="H62" s="1"/>
      <c r="I62" s="34">
        <v>44288</v>
      </c>
      <c r="J62" s="35">
        <v>0.64930555555555558</v>
      </c>
      <c r="K62" s="35">
        <v>0.65347222222222223</v>
      </c>
      <c r="L62" s="14">
        <f t="shared" si="3"/>
        <v>4.1666666666666519E-3</v>
      </c>
    </row>
    <row r="63" spans="1:12" x14ac:dyDescent="0.25">
      <c r="A63" s="9" t="s">
        <v>768</v>
      </c>
      <c r="B63" s="10">
        <v>44288.692361111112</v>
      </c>
      <c r="C63" s="9" t="str">
        <f t="shared" si="0"/>
        <v>DUP</v>
      </c>
      <c r="D63" s="11">
        <f t="shared" si="1"/>
        <v>44288.692361111112</v>
      </c>
      <c r="E63" s="9">
        <v>17490009</v>
      </c>
      <c r="F63" s="12" t="str">
        <f t="shared" si="2"/>
        <v>Tax-Cert</v>
      </c>
      <c r="G63" s="1">
        <v>320</v>
      </c>
      <c r="H63" s="1"/>
      <c r="I63" s="34">
        <v>44288</v>
      </c>
      <c r="J63" s="35">
        <v>0.77986111111111101</v>
      </c>
      <c r="K63" s="35">
        <v>0.79027777777777775</v>
      </c>
      <c r="L63" s="14">
        <f t="shared" si="3"/>
        <v>1.0416666666666741E-2</v>
      </c>
    </row>
    <row r="64" spans="1:12" x14ac:dyDescent="0.25">
      <c r="A64" s="9" t="s">
        <v>769</v>
      </c>
      <c r="B64" s="10">
        <v>44288.688194444447</v>
      </c>
      <c r="C64" s="9" t="str">
        <f t="shared" si="0"/>
        <v>UNI</v>
      </c>
      <c r="D64" s="11">
        <f t="shared" si="1"/>
        <v>44288.688194444447</v>
      </c>
      <c r="E64" s="9">
        <v>17490417</v>
      </c>
      <c r="F64" s="12" t="str">
        <f t="shared" si="2"/>
        <v>Tax-Cert</v>
      </c>
      <c r="G64" s="1">
        <v>320</v>
      </c>
      <c r="H64" s="1"/>
      <c r="I64" s="34">
        <v>44288</v>
      </c>
      <c r="J64" s="35">
        <v>0.79027777777777775</v>
      </c>
      <c r="K64" s="35">
        <v>0.79375000000000007</v>
      </c>
      <c r="L64" s="14">
        <f t="shared" si="3"/>
        <v>3.4722222222223209E-3</v>
      </c>
    </row>
    <row r="65" spans="1:12" x14ac:dyDescent="0.25">
      <c r="A65" s="28" t="s">
        <v>770</v>
      </c>
      <c r="B65" s="29">
        <v>44291.506944444445</v>
      </c>
      <c r="C65" s="28" t="str">
        <f t="shared" si="0"/>
        <v>UNI</v>
      </c>
      <c r="D65" s="30">
        <f t="shared" si="1"/>
        <v>44291.506944444445</v>
      </c>
      <c r="E65" s="28">
        <v>17578043</v>
      </c>
      <c r="F65" s="31" t="str">
        <f t="shared" si="2"/>
        <v>Fail SO</v>
      </c>
      <c r="G65" s="31">
        <v>313</v>
      </c>
      <c r="H65" s="31" t="s">
        <v>57</v>
      </c>
      <c r="I65" s="32">
        <v>44291</v>
      </c>
      <c r="J65" s="36">
        <v>0.51180555555555551</v>
      </c>
      <c r="K65" s="33">
        <v>0.52638888888888891</v>
      </c>
      <c r="L65" s="33">
        <f t="shared" si="3"/>
        <v>1.4583333333333393E-2</v>
      </c>
    </row>
    <row r="66" spans="1:12" x14ac:dyDescent="0.25">
      <c r="A66" s="9" t="s">
        <v>771</v>
      </c>
      <c r="B66" s="10">
        <v>44291.513888888891</v>
      </c>
      <c r="C66" s="9" t="str">
        <f t="shared" si="0"/>
        <v>UNI</v>
      </c>
      <c r="D66" s="11">
        <f t="shared" si="1"/>
        <v>44291.513888888891</v>
      </c>
      <c r="E66" s="9">
        <v>17578951</v>
      </c>
      <c r="F66" s="12" t="str">
        <f t="shared" si="2"/>
        <v>Fail SO</v>
      </c>
      <c r="G66" s="1">
        <v>313</v>
      </c>
      <c r="H66" s="1" t="s">
        <v>57</v>
      </c>
      <c r="I66" s="13">
        <v>44291</v>
      </c>
      <c r="J66" s="35">
        <v>0.52638888888888891</v>
      </c>
      <c r="K66" s="35">
        <v>0.54236111111111118</v>
      </c>
      <c r="L66" s="14">
        <f t="shared" si="3"/>
        <v>1.5972222222222276E-2</v>
      </c>
    </row>
    <row r="67" spans="1:12" x14ac:dyDescent="0.25">
      <c r="A67" s="9" t="s">
        <v>772</v>
      </c>
      <c r="B67" s="10">
        <v>44291.517361111109</v>
      </c>
      <c r="C67" s="9" t="str">
        <f t="shared" ref="C67:C130" si="4">IF(COUNTIF(A:A,A67)&gt;1,"DUP","UNI")</f>
        <v>UNI</v>
      </c>
      <c r="D67" s="11">
        <f t="shared" si="1"/>
        <v>44291.517361111109</v>
      </c>
      <c r="E67" s="9">
        <v>17593933</v>
      </c>
      <c r="F67" s="12" t="str">
        <f t="shared" si="2"/>
        <v>Fail SO</v>
      </c>
      <c r="G67" s="1">
        <v>313</v>
      </c>
      <c r="H67" s="1" t="s">
        <v>132</v>
      </c>
      <c r="I67" s="13">
        <v>44291</v>
      </c>
      <c r="J67" s="35">
        <v>0.84791666666666676</v>
      </c>
      <c r="K67" s="35">
        <v>0.85972222222222217</v>
      </c>
      <c r="L67" s="14">
        <f t="shared" si="3"/>
        <v>1.1805555555555403E-2</v>
      </c>
    </row>
    <row r="68" spans="1:12" x14ac:dyDescent="0.25">
      <c r="A68" s="9" t="s">
        <v>768</v>
      </c>
      <c r="B68" s="10">
        <v>44291.517361111109</v>
      </c>
      <c r="C68" s="9" t="str">
        <f t="shared" si="4"/>
        <v>DUP</v>
      </c>
      <c r="D68" s="11">
        <f t="shared" si="1"/>
        <v>44291.517361111109</v>
      </c>
      <c r="E68" s="9">
        <v>17579784</v>
      </c>
      <c r="F68" s="12" t="str">
        <f t="shared" si="2"/>
        <v>Fail SO</v>
      </c>
      <c r="G68" s="1">
        <v>313</v>
      </c>
      <c r="H68" s="1" t="s">
        <v>57</v>
      </c>
      <c r="I68" s="13">
        <v>44291</v>
      </c>
      <c r="J68" s="35">
        <v>0.54236111111111118</v>
      </c>
      <c r="K68" s="35">
        <v>0.55486111111111114</v>
      </c>
      <c r="L68" s="14">
        <f t="shared" si="3"/>
        <v>1.2499999999999956E-2</v>
      </c>
    </row>
    <row r="69" spans="1:12" x14ac:dyDescent="0.25">
      <c r="A69" s="19" t="s">
        <v>773</v>
      </c>
      <c r="B69" s="20">
        <v>44291.554861111108</v>
      </c>
      <c r="C69" s="9" t="str">
        <f t="shared" si="4"/>
        <v>UNI</v>
      </c>
      <c r="D69" s="11">
        <f t="shared" si="1"/>
        <v>44291.554861111108</v>
      </c>
      <c r="E69" s="9">
        <v>17581764</v>
      </c>
      <c r="F69" s="12" t="str">
        <f t="shared" si="2"/>
        <v>Fail SO</v>
      </c>
      <c r="G69" s="1">
        <v>313</v>
      </c>
      <c r="H69" s="1" t="s">
        <v>57</v>
      </c>
      <c r="I69" s="13">
        <v>44291</v>
      </c>
      <c r="J69" s="35">
        <v>0.5756944444444444</v>
      </c>
      <c r="K69" s="35">
        <v>0.59652777777777777</v>
      </c>
      <c r="L69" s="14">
        <f t="shared" si="3"/>
        <v>2.083333333333337E-2</v>
      </c>
    </row>
    <row r="70" spans="1:12" x14ac:dyDescent="0.25">
      <c r="A70" s="9" t="s">
        <v>774</v>
      </c>
      <c r="B70" s="10">
        <v>44291.570138888892</v>
      </c>
      <c r="C70" s="9" t="str">
        <f t="shared" si="4"/>
        <v>UNI</v>
      </c>
      <c r="D70" s="11">
        <f t="shared" ref="D70:D133" si="5">B70</f>
        <v>44291.570138888892</v>
      </c>
      <c r="E70" s="9">
        <v>17585689</v>
      </c>
      <c r="F70" s="12" t="str">
        <f t="shared" ref="F70:F133" si="6">IF(G70=313,"Fail SO",IF(G70=319,"Deliver Approved",IF(G70=320,"Tax-Cert",IF(G70=343,"Purchase",""))))</f>
        <v>Fail SO</v>
      </c>
      <c r="G70" s="1">
        <v>313</v>
      </c>
      <c r="H70" s="1" t="s">
        <v>57</v>
      </c>
      <c r="I70" s="13">
        <v>44291</v>
      </c>
      <c r="J70" s="35">
        <v>0.65694444444444444</v>
      </c>
      <c r="K70" s="35">
        <v>0.66666666666666663</v>
      </c>
      <c r="L70" s="14">
        <f t="shared" ref="L70:L133" si="7">K70-J70</f>
        <v>9.7222222222221877E-3</v>
      </c>
    </row>
    <row r="71" spans="1:12" x14ac:dyDescent="0.25">
      <c r="A71" s="9" t="s">
        <v>775</v>
      </c>
      <c r="B71" s="10">
        <v>44291.636111111111</v>
      </c>
      <c r="C71" s="9" t="str">
        <f t="shared" si="4"/>
        <v>UNI</v>
      </c>
      <c r="D71" s="11">
        <f t="shared" si="5"/>
        <v>44291.636111111111</v>
      </c>
      <c r="E71" s="9">
        <v>17588230</v>
      </c>
      <c r="F71" s="12" t="str">
        <f t="shared" si="6"/>
        <v>Fail SO</v>
      </c>
      <c r="G71" s="1">
        <v>313</v>
      </c>
      <c r="H71" s="1" t="s">
        <v>57</v>
      </c>
      <c r="I71" s="13">
        <v>44291</v>
      </c>
      <c r="J71" s="35">
        <v>0.71180555555555547</v>
      </c>
      <c r="K71" s="35">
        <v>0.7284722222222223</v>
      </c>
      <c r="L71" s="14">
        <f t="shared" si="7"/>
        <v>1.6666666666666829E-2</v>
      </c>
    </row>
    <row r="72" spans="1:12" x14ac:dyDescent="0.25">
      <c r="A72" s="9" t="s">
        <v>776</v>
      </c>
      <c r="B72" s="10">
        <v>44291.657638888886</v>
      </c>
      <c r="C72" s="9" t="str">
        <f t="shared" si="4"/>
        <v>UNI</v>
      </c>
      <c r="D72" s="11">
        <f t="shared" si="5"/>
        <v>44291.657638888886</v>
      </c>
      <c r="E72" s="9">
        <v>17594159</v>
      </c>
      <c r="F72" s="12" t="str">
        <f t="shared" si="6"/>
        <v>Fail SO</v>
      </c>
      <c r="G72" s="1">
        <v>313</v>
      </c>
      <c r="H72" s="1" t="s">
        <v>57</v>
      </c>
      <c r="I72" s="13">
        <v>44291</v>
      </c>
      <c r="J72" s="35">
        <v>0.85069444444444453</v>
      </c>
      <c r="K72" s="35">
        <v>0.86319444444444438</v>
      </c>
      <c r="L72" s="14">
        <f t="shared" si="7"/>
        <v>1.2499999999999845E-2</v>
      </c>
    </row>
    <row r="73" spans="1:12" x14ac:dyDescent="0.25">
      <c r="A73" s="9" t="s">
        <v>777</v>
      </c>
      <c r="B73" s="10">
        <v>44291.683333333334</v>
      </c>
      <c r="C73" s="9" t="str">
        <f t="shared" si="4"/>
        <v>UNI</v>
      </c>
      <c r="D73" s="11">
        <f t="shared" si="5"/>
        <v>44291.683333333334</v>
      </c>
      <c r="E73" s="9">
        <v>17593494</v>
      </c>
      <c r="F73" s="12" t="str">
        <f t="shared" si="6"/>
        <v>Fail SO</v>
      </c>
      <c r="G73" s="1">
        <v>313</v>
      </c>
      <c r="H73" s="1" t="s">
        <v>132</v>
      </c>
      <c r="I73" s="13">
        <v>44291</v>
      </c>
      <c r="J73" s="35">
        <v>0.83750000000000002</v>
      </c>
      <c r="K73" s="35">
        <v>0.85069444444444453</v>
      </c>
      <c r="L73" s="14">
        <f t="shared" si="7"/>
        <v>1.3194444444444509E-2</v>
      </c>
    </row>
    <row r="74" spans="1:12" x14ac:dyDescent="0.25">
      <c r="A74" s="9" t="s">
        <v>778</v>
      </c>
      <c r="B74" s="10">
        <v>44291.729861111111</v>
      </c>
      <c r="C74" s="9" t="str">
        <f t="shared" si="4"/>
        <v>UNI</v>
      </c>
      <c r="D74" s="11">
        <f t="shared" si="5"/>
        <v>44291.729861111111</v>
      </c>
      <c r="E74" s="9"/>
      <c r="F74" s="12" t="str">
        <f t="shared" si="6"/>
        <v>Fail SO</v>
      </c>
      <c r="G74" s="1">
        <v>313</v>
      </c>
      <c r="H74" s="1" t="s">
        <v>57</v>
      </c>
      <c r="I74" s="13">
        <v>44291</v>
      </c>
      <c r="J74" s="35">
        <v>0.86458333333333337</v>
      </c>
      <c r="K74" s="35">
        <v>0.87569444444444444</v>
      </c>
      <c r="L74" s="14">
        <f t="shared" si="7"/>
        <v>1.1111111111111072E-2</v>
      </c>
    </row>
    <row r="75" spans="1:12" x14ac:dyDescent="0.25">
      <c r="A75" s="19" t="s">
        <v>779</v>
      </c>
      <c r="B75" s="20">
        <v>44291.525694444441</v>
      </c>
      <c r="C75" s="9" t="str">
        <f t="shared" si="4"/>
        <v>UNI</v>
      </c>
      <c r="D75" s="11">
        <f t="shared" si="5"/>
        <v>44291.525694444441</v>
      </c>
      <c r="E75" s="9">
        <v>17580740</v>
      </c>
      <c r="F75" s="12" t="str">
        <f t="shared" si="6"/>
        <v>Deliver Approved</v>
      </c>
      <c r="G75" s="1">
        <v>319</v>
      </c>
      <c r="H75" s="1"/>
      <c r="I75" s="13">
        <v>44291</v>
      </c>
      <c r="J75" s="35">
        <v>0.55902777777777779</v>
      </c>
      <c r="K75" s="35">
        <v>0.57500000000000007</v>
      </c>
      <c r="L75" s="14">
        <f t="shared" si="7"/>
        <v>1.5972222222222276E-2</v>
      </c>
    </row>
    <row r="76" spans="1:12" x14ac:dyDescent="0.25">
      <c r="A76" s="9" t="s">
        <v>780</v>
      </c>
      <c r="B76" s="10">
        <v>44291.529166666667</v>
      </c>
      <c r="C76" s="9" t="str">
        <f t="shared" si="4"/>
        <v>UNI</v>
      </c>
      <c r="D76" s="11">
        <f t="shared" si="5"/>
        <v>44291.529166666667</v>
      </c>
      <c r="E76" s="9">
        <v>17582837</v>
      </c>
      <c r="F76" s="12" t="str">
        <f t="shared" si="6"/>
        <v>Deliver Approved</v>
      </c>
      <c r="G76" s="1">
        <v>319</v>
      </c>
      <c r="H76" s="1"/>
      <c r="I76" s="13">
        <v>44291</v>
      </c>
      <c r="J76" s="35">
        <v>0.59652777777777777</v>
      </c>
      <c r="K76" s="35">
        <v>0.61597222222222225</v>
      </c>
      <c r="L76" s="14">
        <f t="shared" si="7"/>
        <v>1.9444444444444486E-2</v>
      </c>
    </row>
    <row r="77" spans="1:12" x14ac:dyDescent="0.25">
      <c r="A77" s="9" t="s">
        <v>781</v>
      </c>
      <c r="B77" s="10">
        <v>44291.525000000001</v>
      </c>
      <c r="C77" s="9" t="str">
        <f t="shared" si="4"/>
        <v>UNI</v>
      </c>
      <c r="D77" s="11">
        <f t="shared" si="5"/>
        <v>44291.525000000001</v>
      </c>
      <c r="E77" s="9">
        <v>17583761</v>
      </c>
      <c r="F77" s="12" t="str">
        <f t="shared" si="6"/>
        <v>Deliver Approved</v>
      </c>
      <c r="G77" s="1">
        <v>319</v>
      </c>
      <c r="H77" s="1"/>
      <c r="I77" s="13">
        <v>44291</v>
      </c>
      <c r="J77" s="35">
        <v>0.6166666666666667</v>
      </c>
      <c r="K77" s="35">
        <v>0.63541666666666663</v>
      </c>
      <c r="L77" s="14">
        <f t="shared" si="7"/>
        <v>1.8749999999999933E-2</v>
      </c>
    </row>
    <row r="78" spans="1:12" x14ac:dyDescent="0.25">
      <c r="A78" s="9" t="s">
        <v>782</v>
      </c>
      <c r="B78" s="10">
        <v>44291.550694444442</v>
      </c>
      <c r="C78" s="9" t="str">
        <f t="shared" si="4"/>
        <v>UNI</v>
      </c>
      <c r="D78" s="11">
        <f t="shared" si="5"/>
        <v>44291.550694444442</v>
      </c>
      <c r="E78" s="9">
        <v>17586086</v>
      </c>
      <c r="F78" s="12" t="str">
        <f t="shared" si="6"/>
        <v>Deliver Approved</v>
      </c>
      <c r="G78" s="1">
        <v>319</v>
      </c>
      <c r="H78" s="1"/>
      <c r="I78" s="13">
        <v>44291</v>
      </c>
      <c r="J78" s="35">
        <v>0.66666666666666663</v>
      </c>
      <c r="K78" s="35">
        <v>0.68958333333333333</v>
      </c>
      <c r="L78" s="14">
        <f t="shared" si="7"/>
        <v>2.2916666666666696E-2</v>
      </c>
    </row>
    <row r="79" spans="1:12" x14ac:dyDescent="0.25">
      <c r="A79" s="9" t="s">
        <v>783</v>
      </c>
      <c r="B79" s="10">
        <v>44291.570833333331</v>
      </c>
      <c r="C79" s="9" t="str">
        <f t="shared" si="4"/>
        <v>UNI</v>
      </c>
      <c r="D79" s="11">
        <f t="shared" si="5"/>
        <v>44291.570833333331</v>
      </c>
      <c r="E79" s="9">
        <v>17587548</v>
      </c>
      <c r="F79" s="12" t="str">
        <f t="shared" si="6"/>
        <v>Deliver Approved</v>
      </c>
      <c r="G79" s="1">
        <v>319</v>
      </c>
      <c r="H79" s="1"/>
      <c r="I79" s="13">
        <v>44291</v>
      </c>
      <c r="J79" s="35">
        <v>0.69097222222222221</v>
      </c>
      <c r="K79" s="35">
        <v>0.71111111111111114</v>
      </c>
      <c r="L79" s="14">
        <f t="shared" si="7"/>
        <v>2.0138888888888928E-2</v>
      </c>
    </row>
    <row r="80" spans="1:12" x14ac:dyDescent="0.25">
      <c r="A80" s="9" t="s">
        <v>784</v>
      </c>
      <c r="B80" s="10">
        <v>44291.590277777781</v>
      </c>
      <c r="C80" s="9" t="str">
        <f t="shared" si="4"/>
        <v>UNI</v>
      </c>
      <c r="D80" s="11">
        <f t="shared" si="5"/>
        <v>44291.590277777781</v>
      </c>
      <c r="E80" s="9">
        <v>17590625</v>
      </c>
      <c r="F80" s="12" t="str">
        <f t="shared" si="6"/>
        <v>Deliver Approved</v>
      </c>
      <c r="G80" s="1">
        <v>319</v>
      </c>
      <c r="H80" s="1"/>
      <c r="I80" s="13">
        <v>44291</v>
      </c>
      <c r="J80" s="35">
        <v>0.75555555555555554</v>
      </c>
      <c r="K80" s="35">
        <v>0.77361111111111114</v>
      </c>
      <c r="L80" s="14">
        <f t="shared" si="7"/>
        <v>1.8055555555555602E-2</v>
      </c>
    </row>
    <row r="81" spans="1:12" x14ac:dyDescent="0.25">
      <c r="A81" s="9" t="s">
        <v>785</v>
      </c>
      <c r="B81" s="10">
        <v>44291.601388888892</v>
      </c>
      <c r="C81" s="9" t="str">
        <f t="shared" si="4"/>
        <v>UNI</v>
      </c>
      <c r="D81" s="11">
        <f t="shared" si="5"/>
        <v>44291.601388888892</v>
      </c>
      <c r="E81" s="9">
        <v>17591347</v>
      </c>
      <c r="F81" s="12" t="str">
        <f t="shared" si="6"/>
        <v>Deliver Approved</v>
      </c>
      <c r="G81" s="1">
        <v>319</v>
      </c>
      <c r="H81" s="1"/>
      <c r="I81" s="13">
        <v>44291</v>
      </c>
      <c r="J81" s="35">
        <v>0.77361111111111114</v>
      </c>
      <c r="K81" s="35">
        <v>0.79652777777777783</v>
      </c>
      <c r="L81" s="14">
        <f t="shared" si="7"/>
        <v>2.2916666666666696E-2</v>
      </c>
    </row>
    <row r="82" spans="1:12" x14ac:dyDescent="0.25">
      <c r="A82" s="9" t="s">
        <v>786</v>
      </c>
      <c r="B82" s="10">
        <v>44291.609722222223</v>
      </c>
      <c r="C82" s="9" t="str">
        <f t="shared" si="4"/>
        <v>UNI</v>
      </c>
      <c r="D82" s="11">
        <f t="shared" si="5"/>
        <v>44291.609722222223</v>
      </c>
      <c r="E82" s="9">
        <v>17592186</v>
      </c>
      <c r="F82" s="12" t="str">
        <f t="shared" si="6"/>
        <v>Deliver Approved</v>
      </c>
      <c r="G82" s="1">
        <v>319</v>
      </c>
      <c r="H82" s="1"/>
      <c r="I82" s="13">
        <v>44291</v>
      </c>
      <c r="J82" s="35">
        <v>0.79652777777777783</v>
      </c>
      <c r="K82" s="35">
        <v>0.81180555555555556</v>
      </c>
      <c r="L82" s="14">
        <f t="shared" si="7"/>
        <v>1.5277777777777724E-2</v>
      </c>
    </row>
    <row r="83" spans="1:12" x14ac:dyDescent="0.25">
      <c r="A83" s="9" t="s">
        <v>787</v>
      </c>
      <c r="B83" s="10">
        <v>44291.618055555555</v>
      </c>
      <c r="C83" s="9" t="str">
        <f t="shared" si="4"/>
        <v>UNI</v>
      </c>
      <c r="D83" s="11">
        <f t="shared" si="5"/>
        <v>44291.618055555555</v>
      </c>
      <c r="E83" s="9">
        <v>17592705</v>
      </c>
      <c r="F83" s="12" t="str">
        <f t="shared" si="6"/>
        <v>Deliver Approved</v>
      </c>
      <c r="G83" s="1">
        <v>319</v>
      </c>
      <c r="H83" s="1"/>
      <c r="I83" s="13">
        <v>44291</v>
      </c>
      <c r="J83" s="35">
        <v>0.8125</v>
      </c>
      <c r="K83" s="35">
        <v>0.82361111111111107</v>
      </c>
      <c r="L83" s="14">
        <f t="shared" si="7"/>
        <v>1.1111111111111072E-2</v>
      </c>
    </row>
    <row r="84" spans="1:12" x14ac:dyDescent="0.25">
      <c r="A84" s="9" t="s">
        <v>788</v>
      </c>
      <c r="B84" s="10">
        <v>44291.625694444447</v>
      </c>
      <c r="C84" s="9" t="str">
        <f t="shared" si="4"/>
        <v>UNI</v>
      </c>
      <c r="D84" s="11">
        <f t="shared" si="5"/>
        <v>44291.625694444447</v>
      </c>
      <c r="E84" s="9">
        <v>17593152</v>
      </c>
      <c r="F84" s="12" t="str">
        <f t="shared" si="6"/>
        <v>Deliver Approved</v>
      </c>
      <c r="G84" s="1">
        <v>319</v>
      </c>
      <c r="H84" s="1"/>
      <c r="I84" s="13">
        <v>44291</v>
      </c>
      <c r="J84" s="35">
        <v>0.82430555555555562</v>
      </c>
      <c r="K84" s="35">
        <v>0.83680555555555547</v>
      </c>
      <c r="L84" s="14">
        <f t="shared" si="7"/>
        <v>1.2499999999999845E-2</v>
      </c>
    </row>
    <row r="85" spans="1:12" x14ac:dyDescent="0.25">
      <c r="A85" s="19" t="s">
        <v>789</v>
      </c>
      <c r="B85" s="20">
        <v>44291.513888888891</v>
      </c>
      <c r="C85" s="9" t="str">
        <f t="shared" si="4"/>
        <v>UNI</v>
      </c>
      <c r="D85" s="11">
        <f t="shared" si="5"/>
        <v>44291.513888888891</v>
      </c>
      <c r="E85" s="9">
        <v>17580576</v>
      </c>
      <c r="F85" s="12" t="str">
        <f t="shared" si="6"/>
        <v>Tax-Cert</v>
      </c>
      <c r="G85" s="1">
        <v>320</v>
      </c>
      <c r="H85" s="1"/>
      <c r="I85" s="13">
        <v>44291</v>
      </c>
      <c r="J85" s="35">
        <v>0.55486111111111114</v>
      </c>
      <c r="K85" s="35">
        <v>0.55902777777777779</v>
      </c>
      <c r="L85" s="14">
        <f t="shared" si="7"/>
        <v>4.1666666666666519E-3</v>
      </c>
    </row>
    <row r="86" spans="1:12" x14ac:dyDescent="0.25">
      <c r="A86" s="9" t="s">
        <v>790</v>
      </c>
      <c r="B86" s="10">
        <v>44291.556944444441</v>
      </c>
      <c r="C86" s="9" t="str">
        <f t="shared" si="4"/>
        <v>UNI</v>
      </c>
      <c r="D86" s="11">
        <f t="shared" si="5"/>
        <v>44291.556944444441</v>
      </c>
      <c r="E86" s="9">
        <v>17584691</v>
      </c>
      <c r="F86" s="12" t="str">
        <f t="shared" si="6"/>
        <v>Tax-Cert</v>
      </c>
      <c r="G86" s="1">
        <v>320</v>
      </c>
      <c r="H86" s="1"/>
      <c r="I86" s="13">
        <v>44291</v>
      </c>
      <c r="J86" s="35">
        <v>0.63611111111111118</v>
      </c>
      <c r="K86" s="35">
        <v>0.64027777777777783</v>
      </c>
      <c r="L86" s="14">
        <f t="shared" si="7"/>
        <v>4.1666666666666519E-3</v>
      </c>
    </row>
    <row r="87" spans="1:12" x14ac:dyDescent="0.25">
      <c r="A87" s="9" t="s">
        <v>791</v>
      </c>
      <c r="B87" s="10">
        <v>44291.555555555555</v>
      </c>
      <c r="C87" s="9" t="str">
        <f t="shared" si="4"/>
        <v>UNI</v>
      </c>
      <c r="D87" s="11">
        <f t="shared" si="5"/>
        <v>44291.555555555555</v>
      </c>
      <c r="E87" s="9">
        <v>17585039</v>
      </c>
      <c r="F87" s="12" t="str">
        <f t="shared" si="6"/>
        <v>Tax-Cert</v>
      </c>
      <c r="G87" s="1">
        <v>320</v>
      </c>
      <c r="H87" s="1"/>
      <c r="I87" s="13">
        <v>44291</v>
      </c>
      <c r="J87" s="35">
        <v>0.64027777777777783</v>
      </c>
      <c r="K87" s="35">
        <v>0.64861111111111114</v>
      </c>
      <c r="L87" s="14">
        <f t="shared" si="7"/>
        <v>8.3333333333333037E-3</v>
      </c>
    </row>
    <row r="88" spans="1:12" x14ac:dyDescent="0.25">
      <c r="A88" s="9" t="s">
        <v>792</v>
      </c>
      <c r="B88" s="10">
        <v>44291.566666666666</v>
      </c>
      <c r="C88" s="9" t="str">
        <f t="shared" si="4"/>
        <v>UNI</v>
      </c>
      <c r="D88" s="11">
        <f t="shared" si="5"/>
        <v>44291.566666666666</v>
      </c>
      <c r="E88" s="9">
        <v>17585385</v>
      </c>
      <c r="F88" s="12" t="str">
        <f t="shared" si="6"/>
        <v>Tax-Cert</v>
      </c>
      <c r="G88" s="1">
        <v>320</v>
      </c>
      <c r="H88" s="1"/>
      <c r="I88" s="13">
        <v>44291</v>
      </c>
      <c r="J88" s="35">
        <v>0.64861111111111114</v>
      </c>
      <c r="K88" s="35">
        <v>0.65347222222222223</v>
      </c>
      <c r="L88" s="14">
        <f t="shared" si="7"/>
        <v>4.8611111111110938E-3</v>
      </c>
    </row>
    <row r="89" spans="1:12" x14ac:dyDescent="0.25">
      <c r="A89" s="9" t="s">
        <v>793</v>
      </c>
      <c r="B89" s="10">
        <v>44291.565972222219</v>
      </c>
      <c r="C89" s="9" t="str">
        <f t="shared" si="4"/>
        <v>UNI</v>
      </c>
      <c r="D89" s="11">
        <f t="shared" si="5"/>
        <v>44291.565972222219</v>
      </c>
      <c r="E89" s="9">
        <v>17585540</v>
      </c>
      <c r="F89" s="12" t="str">
        <f t="shared" si="6"/>
        <v>Tax-Cert</v>
      </c>
      <c r="G89" s="1">
        <v>320</v>
      </c>
      <c r="H89" s="1"/>
      <c r="I89" s="13">
        <v>44291</v>
      </c>
      <c r="J89" s="35">
        <v>0.65347222222222223</v>
      </c>
      <c r="K89" s="35">
        <v>0.65694444444444444</v>
      </c>
      <c r="L89" s="14">
        <f t="shared" si="7"/>
        <v>3.4722222222222099E-3</v>
      </c>
    </row>
    <row r="90" spans="1:12" x14ac:dyDescent="0.25">
      <c r="A90" s="9" t="s">
        <v>794</v>
      </c>
      <c r="B90" s="10">
        <v>44291.563888888886</v>
      </c>
      <c r="C90" s="9" t="str">
        <f t="shared" si="4"/>
        <v>UNI</v>
      </c>
      <c r="D90" s="11">
        <f t="shared" si="5"/>
        <v>44291.563888888886</v>
      </c>
      <c r="E90" s="9">
        <v>17589176</v>
      </c>
      <c r="F90" s="12" t="str">
        <f t="shared" si="6"/>
        <v>Tax-Cert</v>
      </c>
      <c r="G90" s="1">
        <v>320</v>
      </c>
      <c r="H90" s="1"/>
      <c r="I90" s="13">
        <v>44291</v>
      </c>
      <c r="J90" s="35">
        <v>0.7284722222222223</v>
      </c>
      <c r="K90" s="35">
        <v>0.73402777777777783</v>
      </c>
      <c r="L90" s="14">
        <f t="shared" si="7"/>
        <v>5.5555555555555358E-3</v>
      </c>
    </row>
    <row r="91" spans="1:12" x14ac:dyDescent="0.25">
      <c r="A91" s="9" t="s">
        <v>795</v>
      </c>
      <c r="B91" s="10">
        <v>44291.698611111111</v>
      </c>
      <c r="C91" s="9" t="str">
        <f t="shared" si="4"/>
        <v>UNI</v>
      </c>
      <c r="D91" s="11">
        <f t="shared" si="5"/>
        <v>44291.698611111111</v>
      </c>
      <c r="E91" s="9">
        <v>17589436</v>
      </c>
      <c r="F91" s="12" t="str">
        <f t="shared" si="6"/>
        <v>Tax-Cert</v>
      </c>
      <c r="G91" s="1">
        <v>320</v>
      </c>
      <c r="H91" s="1"/>
      <c r="I91" s="13">
        <v>44291</v>
      </c>
      <c r="J91" s="35">
        <v>0.73402777777777783</v>
      </c>
      <c r="K91" s="35">
        <v>0.73958333333333337</v>
      </c>
      <c r="L91" s="14">
        <f t="shared" si="7"/>
        <v>5.5555555555555358E-3</v>
      </c>
    </row>
    <row r="92" spans="1:12" x14ac:dyDescent="0.25">
      <c r="A92" s="9" t="s">
        <v>796</v>
      </c>
      <c r="B92" s="10">
        <v>44291.70208333333</v>
      </c>
      <c r="C92" s="9" t="str">
        <f t="shared" si="4"/>
        <v>UNI</v>
      </c>
      <c r="D92" s="11">
        <f t="shared" si="5"/>
        <v>44291.70208333333</v>
      </c>
      <c r="E92" s="9">
        <v>17589681</v>
      </c>
      <c r="F92" s="12" t="str">
        <f t="shared" si="6"/>
        <v>Tax-Cert</v>
      </c>
      <c r="G92" s="1">
        <v>320</v>
      </c>
      <c r="H92" s="1"/>
      <c r="I92" s="13">
        <v>44291</v>
      </c>
      <c r="J92" s="35">
        <v>0.73958333333333337</v>
      </c>
      <c r="K92" s="35">
        <v>0.74513888888888891</v>
      </c>
      <c r="L92" s="14">
        <f t="shared" si="7"/>
        <v>5.5555555555555358E-3</v>
      </c>
    </row>
    <row r="93" spans="1:12" x14ac:dyDescent="0.25">
      <c r="A93" s="9" t="s">
        <v>797</v>
      </c>
      <c r="B93" s="10">
        <v>44291.720833333333</v>
      </c>
      <c r="C93" s="9" t="str">
        <f t="shared" si="4"/>
        <v>UNI</v>
      </c>
      <c r="D93" s="11">
        <f t="shared" si="5"/>
        <v>44291.720833333333</v>
      </c>
      <c r="E93" s="9">
        <v>17590027</v>
      </c>
      <c r="F93" s="12" t="str">
        <f t="shared" si="6"/>
        <v>Tax-Cert</v>
      </c>
      <c r="G93" s="1">
        <v>320</v>
      </c>
      <c r="H93" s="1"/>
      <c r="I93" s="13">
        <v>44291</v>
      </c>
      <c r="J93" s="35">
        <v>0.74513888888888891</v>
      </c>
      <c r="K93" s="35">
        <v>0.75</v>
      </c>
      <c r="L93" s="14">
        <f t="shared" si="7"/>
        <v>4.8611111111110938E-3</v>
      </c>
    </row>
    <row r="94" spans="1:12" x14ac:dyDescent="0.25">
      <c r="A94" s="9" t="s">
        <v>798</v>
      </c>
      <c r="B94" s="10">
        <v>44291.722916666666</v>
      </c>
      <c r="C94" s="9" t="str">
        <f t="shared" si="4"/>
        <v>UNI</v>
      </c>
      <c r="D94" s="11">
        <f t="shared" si="5"/>
        <v>44291.722916666666</v>
      </c>
      <c r="E94" s="9">
        <v>17590281</v>
      </c>
      <c r="F94" s="12" t="str">
        <f t="shared" si="6"/>
        <v>Tax-Cert</v>
      </c>
      <c r="G94" s="1">
        <v>320</v>
      </c>
      <c r="H94" s="1"/>
      <c r="I94" s="13">
        <v>44291</v>
      </c>
      <c r="J94" s="35">
        <v>0.75</v>
      </c>
      <c r="K94" s="35">
        <v>0.75555555555555554</v>
      </c>
      <c r="L94" s="14">
        <f t="shared" si="7"/>
        <v>5.5555555555555358E-3</v>
      </c>
    </row>
    <row r="95" spans="1:12" x14ac:dyDescent="0.25">
      <c r="A95" s="28" t="s">
        <v>799</v>
      </c>
      <c r="B95" s="29">
        <v>44291.732638888891</v>
      </c>
      <c r="C95" s="28" t="str">
        <f t="shared" si="4"/>
        <v>UNI</v>
      </c>
      <c r="D95" s="30">
        <f t="shared" si="5"/>
        <v>44291.732638888891</v>
      </c>
      <c r="E95" s="28">
        <v>17608402</v>
      </c>
      <c r="F95" s="31" t="str">
        <f t="shared" si="6"/>
        <v>Fail SO</v>
      </c>
      <c r="G95" s="31">
        <v>313</v>
      </c>
      <c r="H95" s="31" t="s">
        <v>57</v>
      </c>
      <c r="I95" s="32">
        <v>44292</v>
      </c>
      <c r="J95" s="36">
        <v>0.49722222222222223</v>
      </c>
      <c r="K95" s="33">
        <v>0.51041666666666663</v>
      </c>
      <c r="L95" s="33">
        <f t="shared" si="7"/>
        <v>1.3194444444444398E-2</v>
      </c>
    </row>
    <row r="96" spans="1:12" x14ac:dyDescent="0.25">
      <c r="A96" s="9" t="s">
        <v>800</v>
      </c>
      <c r="B96" s="10">
        <v>44291.73541666667</v>
      </c>
      <c r="C96" s="9" t="str">
        <f t="shared" si="4"/>
        <v>UNI</v>
      </c>
      <c r="D96" s="11">
        <f t="shared" si="5"/>
        <v>44291.73541666667</v>
      </c>
      <c r="E96" s="9">
        <v>17620456</v>
      </c>
      <c r="F96" s="12" t="str">
        <f t="shared" si="6"/>
        <v>Fail SO</v>
      </c>
      <c r="G96" s="1">
        <v>313</v>
      </c>
      <c r="H96" s="1" t="s">
        <v>57</v>
      </c>
      <c r="I96" s="13">
        <v>44292</v>
      </c>
      <c r="J96" s="35">
        <v>0.85277777777777775</v>
      </c>
      <c r="K96" s="35">
        <v>0.85972222222222217</v>
      </c>
      <c r="L96" s="14">
        <f t="shared" si="7"/>
        <v>6.9444444444444198E-3</v>
      </c>
    </row>
    <row r="97" spans="1:12" x14ac:dyDescent="0.25">
      <c r="A97" s="9" t="s">
        <v>801</v>
      </c>
      <c r="B97" s="10">
        <v>44292.499305555553</v>
      </c>
      <c r="C97" s="9" t="str">
        <f t="shared" si="4"/>
        <v>UNI</v>
      </c>
      <c r="D97" s="11">
        <f t="shared" si="5"/>
        <v>44292.499305555553</v>
      </c>
      <c r="E97" s="9">
        <v>17609092</v>
      </c>
      <c r="F97" s="12" t="str">
        <f t="shared" si="6"/>
        <v>Fail SO</v>
      </c>
      <c r="G97" s="1">
        <v>313</v>
      </c>
      <c r="H97" s="1" t="s">
        <v>57</v>
      </c>
      <c r="I97" s="13">
        <v>44292</v>
      </c>
      <c r="J97" s="35">
        <v>0.51041666666666663</v>
      </c>
      <c r="K97" s="35">
        <v>0.52430555555555558</v>
      </c>
      <c r="L97" s="14">
        <f t="shared" si="7"/>
        <v>1.3888888888888951E-2</v>
      </c>
    </row>
    <row r="98" spans="1:12" x14ac:dyDescent="0.25">
      <c r="A98" s="19" t="s">
        <v>802</v>
      </c>
      <c r="B98" s="20">
        <v>44292.495833333334</v>
      </c>
      <c r="C98" s="9" t="str">
        <f t="shared" si="4"/>
        <v>UNI</v>
      </c>
      <c r="D98" s="11">
        <f t="shared" si="5"/>
        <v>44292.495833333334</v>
      </c>
      <c r="E98" s="9">
        <v>17614279</v>
      </c>
      <c r="F98" s="12" t="str">
        <f t="shared" si="6"/>
        <v>Fail SO</v>
      </c>
      <c r="G98" s="1">
        <v>313</v>
      </c>
      <c r="H98" s="1" t="s">
        <v>57</v>
      </c>
      <c r="I98" s="13">
        <v>44292</v>
      </c>
      <c r="J98" s="35">
        <v>0.63263888888888886</v>
      </c>
      <c r="K98" s="35">
        <v>0.64583333333333337</v>
      </c>
      <c r="L98" s="14">
        <f t="shared" si="7"/>
        <v>1.3194444444444509E-2</v>
      </c>
    </row>
    <row r="99" spans="1:12" x14ac:dyDescent="0.25">
      <c r="A99" s="9" t="s">
        <v>803</v>
      </c>
      <c r="B99" s="10">
        <v>44292.495138888888</v>
      </c>
      <c r="C99" s="9" t="str">
        <f t="shared" si="4"/>
        <v>UNI</v>
      </c>
      <c r="D99" s="11">
        <f t="shared" si="5"/>
        <v>44292.495138888888</v>
      </c>
      <c r="E99" s="9">
        <v>17614834</v>
      </c>
      <c r="F99" s="12" t="str">
        <f t="shared" si="6"/>
        <v>Fail SO</v>
      </c>
      <c r="G99" s="1">
        <v>313</v>
      </c>
      <c r="H99" s="1" t="s">
        <v>57</v>
      </c>
      <c r="I99" s="13">
        <v>44292</v>
      </c>
      <c r="J99" s="35">
        <v>0.64583333333333337</v>
      </c>
      <c r="K99" s="35">
        <v>0.65972222222222221</v>
      </c>
      <c r="L99" s="14">
        <f t="shared" si="7"/>
        <v>1.388888888888884E-2</v>
      </c>
    </row>
    <row r="100" spans="1:12" x14ac:dyDescent="0.25">
      <c r="A100" s="9" t="s">
        <v>804</v>
      </c>
      <c r="B100" s="10">
        <v>44292.490972222222</v>
      </c>
      <c r="C100" s="9" t="str">
        <f t="shared" si="4"/>
        <v>UNI</v>
      </c>
      <c r="D100" s="11">
        <f t="shared" si="5"/>
        <v>44292.490972222222</v>
      </c>
      <c r="E100" s="9">
        <v>17618026</v>
      </c>
      <c r="F100" s="12" t="str">
        <f t="shared" si="6"/>
        <v>Fail SO</v>
      </c>
      <c r="G100" s="1">
        <v>313</v>
      </c>
      <c r="H100" s="1" t="s">
        <v>57</v>
      </c>
      <c r="I100" s="13">
        <v>44292</v>
      </c>
      <c r="J100" s="35">
        <v>0.71597222222222223</v>
      </c>
      <c r="K100" s="35">
        <v>0.72916666666666663</v>
      </c>
      <c r="L100" s="14">
        <f t="shared" si="7"/>
        <v>1.3194444444444398E-2</v>
      </c>
    </row>
    <row r="101" spans="1:12" x14ac:dyDescent="0.25">
      <c r="A101" s="9" t="s">
        <v>805</v>
      </c>
      <c r="B101" s="10">
        <v>44292.484027777777</v>
      </c>
      <c r="C101" s="9" t="str">
        <f t="shared" si="4"/>
        <v>UNI</v>
      </c>
      <c r="D101" s="11">
        <f t="shared" si="5"/>
        <v>44292.484027777777</v>
      </c>
      <c r="E101" s="9">
        <v>17618711</v>
      </c>
      <c r="F101" s="12" t="str">
        <f t="shared" si="6"/>
        <v>Fail SO</v>
      </c>
      <c r="G101" s="1">
        <v>313</v>
      </c>
      <c r="H101" s="1" t="s">
        <v>57</v>
      </c>
      <c r="I101" s="13">
        <v>44292</v>
      </c>
      <c r="J101" s="35">
        <v>0.72916666666666663</v>
      </c>
      <c r="K101" s="35">
        <v>0.74236111111111114</v>
      </c>
      <c r="L101" s="14">
        <f t="shared" si="7"/>
        <v>1.3194444444444509E-2</v>
      </c>
    </row>
    <row r="102" spans="1:12" x14ac:dyDescent="0.25">
      <c r="A102" s="9" t="s">
        <v>806</v>
      </c>
      <c r="B102" s="10">
        <v>44292.50277777778</v>
      </c>
      <c r="C102" s="9" t="str">
        <f t="shared" si="4"/>
        <v>UNI</v>
      </c>
      <c r="D102" s="11">
        <f t="shared" si="5"/>
        <v>44292.50277777778</v>
      </c>
      <c r="E102" s="9">
        <v>17619396</v>
      </c>
      <c r="F102" s="12" t="str">
        <f t="shared" si="6"/>
        <v>Fail SO</v>
      </c>
      <c r="G102" s="1">
        <v>313</v>
      </c>
      <c r="H102" s="1" t="s">
        <v>57</v>
      </c>
      <c r="I102" s="13">
        <v>44292</v>
      </c>
      <c r="J102" s="35">
        <v>0.74236111111111114</v>
      </c>
      <c r="K102" s="35">
        <v>0.7583333333333333</v>
      </c>
      <c r="L102" s="14">
        <f t="shared" si="7"/>
        <v>1.5972222222222165E-2</v>
      </c>
    </row>
    <row r="103" spans="1:12" x14ac:dyDescent="0.25">
      <c r="A103" s="9" t="s">
        <v>807</v>
      </c>
      <c r="B103" s="10">
        <v>44292.50277777778</v>
      </c>
      <c r="C103" s="9" t="str">
        <f t="shared" si="4"/>
        <v>UNI</v>
      </c>
      <c r="D103" s="11">
        <f t="shared" si="5"/>
        <v>44292.50277777778</v>
      </c>
      <c r="E103" s="9">
        <v>17619725</v>
      </c>
      <c r="F103" s="12" t="str">
        <f t="shared" si="6"/>
        <v>Fail SO</v>
      </c>
      <c r="G103" s="1">
        <v>313</v>
      </c>
      <c r="H103" s="1" t="s">
        <v>57</v>
      </c>
      <c r="I103" s="13">
        <v>44292</v>
      </c>
      <c r="J103" s="35">
        <v>0.7583333333333333</v>
      </c>
      <c r="K103" s="35">
        <v>0.77222222222222225</v>
      </c>
      <c r="L103" s="14">
        <f t="shared" si="7"/>
        <v>1.3888888888888951E-2</v>
      </c>
    </row>
    <row r="104" spans="1:12" x14ac:dyDescent="0.25">
      <c r="A104" s="9" t="s">
        <v>808</v>
      </c>
      <c r="B104" s="10">
        <v>44292.500694444447</v>
      </c>
      <c r="C104" s="9" t="str">
        <f t="shared" si="4"/>
        <v>UNI</v>
      </c>
      <c r="D104" s="11">
        <f t="shared" si="5"/>
        <v>44292.500694444447</v>
      </c>
      <c r="E104" s="9">
        <v>17620470</v>
      </c>
      <c r="F104" s="12" t="str">
        <f t="shared" si="6"/>
        <v>Fail SO</v>
      </c>
      <c r="G104" s="1">
        <v>313</v>
      </c>
      <c r="H104" s="1" t="s">
        <v>57</v>
      </c>
      <c r="I104" s="13">
        <v>44292</v>
      </c>
      <c r="J104" s="35">
        <v>0.86041666666666661</v>
      </c>
      <c r="K104" s="35">
        <v>0.87708333333333333</v>
      </c>
      <c r="L104" s="14">
        <f t="shared" si="7"/>
        <v>1.6666666666666718E-2</v>
      </c>
    </row>
    <row r="105" spans="1:12" x14ac:dyDescent="0.25">
      <c r="A105" s="9" t="s">
        <v>809</v>
      </c>
      <c r="B105" s="10">
        <v>44291.724999999999</v>
      </c>
      <c r="C105" s="9" t="str">
        <f t="shared" si="4"/>
        <v>UNI</v>
      </c>
      <c r="D105" s="11">
        <f t="shared" si="5"/>
        <v>44291.724999999999</v>
      </c>
      <c r="E105" s="9">
        <v>17620103</v>
      </c>
      <c r="F105" s="12" t="str">
        <f t="shared" si="6"/>
        <v>Deliver Approved</v>
      </c>
      <c r="G105" s="1">
        <v>319</v>
      </c>
      <c r="H105" s="1"/>
      <c r="I105" s="13">
        <v>44292</v>
      </c>
      <c r="J105" s="35">
        <v>0.78611111111111109</v>
      </c>
      <c r="K105" s="35">
        <v>0.8027777777777777</v>
      </c>
      <c r="L105" s="14">
        <f t="shared" si="7"/>
        <v>1.6666666666666607E-2</v>
      </c>
    </row>
    <row r="106" spans="1:12" x14ac:dyDescent="0.25">
      <c r="A106" s="9" t="s">
        <v>810</v>
      </c>
      <c r="B106" s="10">
        <v>44291.746527777781</v>
      </c>
      <c r="C106" s="9" t="str">
        <f t="shared" si="4"/>
        <v>UNI</v>
      </c>
      <c r="D106" s="11">
        <f t="shared" si="5"/>
        <v>44291.746527777781</v>
      </c>
      <c r="E106" s="9">
        <v>17620202</v>
      </c>
      <c r="F106" s="12" t="str">
        <f t="shared" si="6"/>
        <v>Deliver Approved</v>
      </c>
      <c r="G106" s="1">
        <v>319</v>
      </c>
      <c r="H106" s="1"/>
      <c r="I106" s="13">
        <v>44292</v>
      </c>
      <c r="J106" s="35">
        <v>0.8027777777777777</v>
      </c>
      <c r="K106" s="35">
        <v>0.81597222222222221</v>
      </c>
      <c r="L106" s="14">
        <f t="shared" si="7"/>
        <v>1.3194444444444509E-2</v>
      </c>
    </row>
    <row r="107" spans="1:12" x14ac:dyDescent="0.25">
      <c r="A107" s="9" t="s">
        <v>811</v>
      </c>
      <c r="B107" s="10">
        <v>44292.533333333333</v>
      </c>
      <c r="C107" s="9" t="str">
        <f t="shared" si="4"/>
        <v>UNI</v>
      </c>
      <c r="D107" s="11">
        <f t="shared" si="5"/>
        <v>44292.533333333333</v>
      </c>
      <c r="E107" s="9">
        <v>17610964</v>
      </c>
      <c r="F107" s="12" t="str">
        <f t="shared" si="6"/>
        <v>Deliver Approved</v>
      </c>
      <c r="G107" s="1">
        <v>319</v>
      </c>
      <c r="H107" s="1"/>
      <c r="I107" s="13">
        <v>44292</v>
      </c>
      <c r="J107" s="35">
        <v>0.55208333333333337</v>
      </c>
      <c r="K107" s="35">
        <v>0.57152777777777775</v>
      </c>
      <c r="L107" s="14">
        <f t="shared" si="7"/>
        <v>1.9444444444444375E-2</v>
      </c>
    </row>
    <row r="108" spans="1:12" x14ac:dyDescent="0.25">
      <c r="A108" s="19" t="s">
        <v>812</v>
      </c>
      <c r="B108" s="20">
        <v>44292.544444444444</v>
      </c>
      <c r="C108" s="9" t="str">
        <f t="shared" si="4"/>
        <v>UNI</v>
      </c>
      <c r="D108" s="11">
        <f t="shared" si="5"/>
        <v>44292.544444444444</v>
      </c>
      <c r="E108" s="9">
        <v>17611847</v>
      </c>
      <c r="F108" s="12" t="str">
        <f t="shared" si="6"/>
        <v>Deliver Approved</v>
      </c>
      <c r="G108" s="1">
        <v>319</v>
      </c>
      <c r="H108" s="1"/>
      <c r="I108" s="13">
        <v>44292</v>
      </c>
      <c r="J108" s="35">
        <v>0.57222222222222219</v>
      </c>
      <c r="K108" s="35">
        <v>0.59305555555555556</v>
      </c>
      <c r="L108" s="14">
        <f t="shared" si="7"/>
        <v>2.083333333333337E-2</v>
      </c>
    </row>
    <row r="109" spans="1:12" x14ac:dyDescent="0.25">
      <c r="A109" s="9" t="s">
        <v>813</v>
      </c>
      <c r="B109" s="10">
        <v>44292.559027777781</v>
      </c>
      <c r="C109" s="9" t="str">
        <f t="shared" si="4"/>
        <v>UNI</v>
      </c>
      <c r="D109" s="11">
        <f t="shared" si="5"/>
        <v>44292.559027777781</v>
      </c>
      <c r="E109" s="9">
        <v>17612757</v>
      </c>
      <c r="F109" s="12" t="str">
        <f t="shared" si="6"/>
        <v>Deliver Approved</v>
      </c>
      <c r="G109" s="1">
        <v>319</v>
      </c>
      <c r="H109" s="1"/>
      <c r="I109" s="13">
        <v>44292</v>
      </c>
      <c r="J109" s="35">
        <v>0.59305555555555556</v>
      </c>
      <c r="K109" s="35">
        <v>0.61249999999999993</v>
      </c>
      <c r="L109" s="14">
        <f t="shared" si="7"/>
        <v>1.9444444444444375E-2</v>
      </c>
    </row>
    <row r="110" spans="1:12" x14ac:dyDescent="0.25">
      <c r="A110" s="9" t="s">
        <v>814</v>
      </c>
      <c r="B110" s="10">
        <v>44292.570138888892</v>
      </c>
      <c r="C110" s="9" t="str">
        <f t="shared" si="4"/>
        <v>UNI</v>
      </c>
      <c r="D110" s="11">
        <f t="shared" si="5"/>
        <v>44292.570138888892</v>
      </c>
      <c r="E110" s="9">
        <v>17613584</v>
      </c>
      <c r="F110" s="12" t="str">
        <f t="shared" si="6"/>
        <v>Deliver Approved</v>
      </c>
      <c r="G110" s="1">
        <v>319</v>
      </c>
      <c r="H110" s="1"/>
      <c r="I110" s="13">
        <v>44292</v>
      </c>
      <c r="J110" s="35">
        <v>0.61249999999999993</v>
      </c>
      <c r="K110" s="35">
        <v>0.63124999999999998</v>
      </c>
      <c r="L110" s="14">
        <f t="shared" si="7"/>
        <v>1.8750000000000044E-2</v>
      </c>
    </row>
    <row r="111" spans="1:12" x14ac:dyDescent="0.25">
      <c r="A111" s="9" t="s">
        <v>815</v>
      </c>
      <c r="B111" s="10">
        <v>44292.569444444445</v>
      </c>
      <c r="C111" s="9" t="str">
        <f t="shared" si="4"/>
        <v>DUP</v>
      </c>
      <c r="D111" s="11">
        <f t="shared" si="5"/>
        <v>44292.569444444445</v>
      </c>
      <c r="E111" s="9">
        <v>17615765</v>
      </c>
      <c r="F111" s="12" t="str">
        <f t="shared" si="6"/>
        <v>Deliver Approved</v>
      </c>
      <c r="G111" s="1">
        <v>319</v>
      </c>
      <c r="H111" s="1"/>
      <c r="I111" s="13">
        <v>44292</v>
      </c>
      <c r="J111" s="35">
        <v>0.67013888888888884</v>
      </c>
      <c r="K111" s="35">
        <v>0.69652777777777775</v>
      </c>
      <c r="L111" s="14">
        <f t="shared" si="7"/>
        <v>2.6388888888888906E-2</v>
      </c>
    </row>
    <row r="112" spans="1:12" x14ac:dyDescent="0.25">
      <c r="A112" s="9" t="s">
        <v>816</v>
      </c>
      <c r="B112" s="10">
        <v>44292.582638888889</v>
      </c>
      <c r="C112" s="9" t="str">
        <f t="shared" si="4"/>
        <v>UNI</v>
      </c>
      <c r="D112" s="11">
        <f t="shared" si="5"/>
        <v>44292.582638888889</v>
      </c>
      <c r="E112" s="9">
        <v>17617101</v>
      </c>
      <c r="F112" s="12" t="str">
        <f t="shared" si="6"/>
        <v>Deliver Approved</v>
      </c>
      <c r="G112" s="1">
        <v>319</v>
      </c>
      <c r="H112" s="1"/>
      <c r="I112" s="13">
        <v>44292</v>
      </c>
      <c r="J112" s="35">
        <v>0.69652777777777775</v>
      </c>
      <c r="K112" s="35">
        <v>0.71527777777777779</v>
      </c>
      <c r="L112" s="14">
        <f t="shared" si="7"/>
        <v>1.8750000000000044E-2</v>
      </c>
    </row>
    <row r="113" spans="1:12" x14ac:dyDescent="0.25">
      <c r="A113" s="9" t="s">
        <v>817</v>
      </c>
      <c r="B113" s="10">
        <v>44292.71875</v>
      </c>
      <c r="C113" s="9" t="str">
        <f t="shared" si="4"/>
        <v>UNI</v>
      </c>
      <c r="D113" s="11">
        <f t="shared" si="5"/>
        <v>44292.71875</v>
      </c>
      <c r="E113" s="9">
        <v>17620289</v>
      </c>
      <c r="F113" s="12" t="str">
        <f t="shared" si="6"/>
        <v>Deliver Approved</v>
      </c>
      <c r="G113" s="1">
        <v>319</v>
      </c>
      <c r="H113" s="1"/>
      <c r="I113" s="13">
        <v>44292</v>
      </c>
      <c r="J113" s="35">
        <v>0.8125</v>
      </c>
      <c r="K113" s="35">
        <v>0.83194444444444438</v>
      </c>
      <c r="L113" s="14">
        <f t="shared" si="7"/>
        <v>1.9444444444444375E-2</v>
      </c>
    </row>
    <row r="114" spans="1:12" x14ac:dyDescent="0.25">
      <c r="A114" s="9" t="s">
        <v>818</v>
      </c>
      <c r="B114" s="10">
        <v>44292.667361111111</v>
      </c>
      <c r="C114" s="9" t="str">
        <f t="shared" si="4"/>
        <v>UNI</v>
      </c>
      <c r="D114" s="11">
        <f t="shared" si="5"/>
        <v>44292.667361111111</v>
      </c>
      <c r="E114" s="9">
        <v>17620396</v>
      </c>
      <c r="F114" s="12" t="str">
        <f t="shared" si="6"/>
        <v>Deliver Approved</v>
      </c>
      <c r="G114" s="1">
        <v>319</v>
      </c>
      <c r="H114" s="1"/>
      <c r="I114" s="13">
        <v>44292</v>
      </c>
      <c r="J114" s="35">
        <v>0.83263888888888893</v>
      </c>
      <c r="K114" s="35">
        <v>0.85277777777777775</v>
      </c>
      <c r="L114" s="14">
        <f t="shared" si="7"/>
        <v>2.0138888888888817E-2</v>
      </c>
    </row>
    <row r="115" spans="1:12" x14ac:dyDescent="0.25">
      <c r="A115" s="9" t="s">
        <v>819</v>
      </c>
      <c r="B115" s="10">
        <v>44291.77847222222</v>
      </c>
      <c r="C115" s="9" t="str">
        <f t="shared" si="4"/>
        <v>UNI</v>
      </c>
      <c r="D115" s="11">
        <f t="shared" si="5"/>
        <v>44291.77847222222</v>
      </c>
      <c r="E115" s="9">
        <v>17619978</v>
      </c>
      <c r="F115" s="12" t="str">
        <f t="shared" si="6"/>
        <v>Tax-Cert</v>
      </c>
      <c r="G115" s="1">
        <v>320</v>
      </c>
      <c r="H115" s="1"/>
      <c r="I115" s="13">
        <v>44292</v>
      </c>
      <c r="J115" s="35">
        <v>0.77222222222222225</v>
      </c>
      <c r="K115" s="35">
        <v>0.77430555555555547</v>
      </c>
      <c r="L115" s="14">
        <f t="shared" si="7"/>
        <v>2.0833333333332149E-3</v>
      </c>
    </row>
    <row r="116" spans="1:12" x14ac:dyDescent="0.25">
      <c r="A116" s="9" t="s">
        <v>815</v>
      </c>
      <c r="B116" s="10">
        <v>44291.779861111114</v>
      </c>
      <c r="C116" s="9" t="str">
        <f t="shared" si="4"/>
        <v>DUP</v>
      </c>
      <c r="D116" s="11">
        <f t="shared" si="5"/>
        <v>44291.779861111114</v>
      </c>
      <c r="E116" s="9">
        <v>17619992</v>
      </c>
      <c r="F116" s="12" t="str">
        <f t="shared" si="6"/>
        <v>Tax-Cert</v>
      </c>
      <c r="G116" s="1">
        <v>320</v>
      </c>
      <c r="H116" s="1"/>
      <c r="I116" s="13">
        <v>44292</v>
      </c>
      <c r="J116" s="35">
        <v>0.77430555555555547</v>
      </c>
      <c r="K116" s="35">
        <v>0.77777777777777779</v>
      </c>
      <c r="L116" s="14">
        <f t="shared" si="7"/>
        <v>3.4722222222223209E-3</v>
      </c>
    </row>
    <row r="117" spans="1:12" x14ac:dyDescent="0.25">
      <c r="A117" s="9" t="s">
        <v>820</v>
      </c>
      <c r="B117" s="10">
        <v>44291.78125</v>
      </c>
      <c r="C117" s="9" t="str">
        <f t="shared" si="4"/>
        <v>UNI</v>
      </c>
      <c r="D117" s="11">
        <f t="shared" si="5"/>
        <v>44291.78125</v>
      </c>
      <c r="E117" s="9">
        <v>17620031</v>
      </c>
      <c r="F117" s="12" t="str">
        <f t="shared" si="6"/>
        <v>Tax-Cert</v>
      </c>
      <c r="G117" s="1">
        <v>320</v>
      </c>
      <c r="H117" s="1"/>
      <c r="I117" s="13">
        <v>44292</v>
      </c>
      <c r="J117" s="35">
        <v>0.77777777777777779</v>
      </c>
      <c r="K117" s="35">
        <v>0.78194444444444444</v>
      </c>
      <c r="L117" s="14">
        <f t="shared" si="7"/>
        <v>4.1666666666666519E-3</v>
      </c>
    </row>
    <row r="118" spans="1:12" x14ac:dyDescent="0.25">
      <c r="A118" s="9" t="s">
        <v>821</v>
      </c>
      <c r="B118" s="10">
        <v>44291.783333333333</v>
      </c>
      <c r="C118" s="9" t="str">
        <f t="shared" si="4"/>
        <v>UNI</v>
      </c>
      <c r="D118" s="11">
        <f t="shared" si="5"/>
        <v>44291.783333333333</v>
      </c>
      <c r="E118" s="9">
        <v>17615394</v>
      </c>
      <c r="F118" s="12" t="str">
        <f t="shared" si="6"/>
        <v>Tax-Cert</v>
      </c>
      <c r="G118" s="1">
        <v>320</v>
      </c>
      <c r="H118" s="1"/>
      <c r="I118" s="13">
        <v>44292</v>
      </c>
      <c r="J118" s="35">
        <v>0.66041666666666665</v>
      </c>
      <c r="K118" s="35">
        <v>0.6694444444444444</v>
      </c>
      <c r="L118" s="14">
        <f t="shared" si="7"/>
        <v>9.0277777777777457E-3</v>
      </c>
    </row>
    <row r="119" spans="1:12" x14ac:dyDescent="0.25">
      <c r="A119" s="9" t="s">
        <v>822</v>
      </c>
      <c r="B119" s="10">
        <v>44292.448611111111</v>
      </c>
      <c r="C119" s="9" t="str">
        <f t="shared" si="4"/>
        <v>UNI</v>
      </c>
      <c r="D119" s="11">
        <f t="shared" si="5"/>
        <v>44292.448611111111</v>
      </c>
      <c r="E119" s="9">
        <v>17609713</v>
      </c>
      <c r="F119" s="12" t="str">
        <f t="shared" si="6"/>
        <v>Tax-Cert</v>
      </c>
      <c r="G119" s="1">
        <v>320</v>
      </c>
      <c r="H119" s="1"/>
      <c r="I119" s="13">
        <v>44292</v>
      </c>
      <c r="J119" s="35">
        <v>0.52430555555555558</v>
      </c>
      <c r="K119" s="35">
        <v>0.52986111111111112</v>
      </c>
      <c r="L119" s="14">
        <f t="shared" si="7"/>
        <v>5.5555555555555358E-3</v>
      </c>
    </row>
    <row r="120" spans="1:12" x14ac:dyDescent="0.25">
      <c r="A120" s="9" t="s">
        <v>823</v>
      </c>
      <c r="B120" s="10">
        <v>44292.449305555558</v>
      </c>
      <c r="C120" s="9" t="str">
        <f t="shared" si="4"/>
        <v>UNI</v>
      </c>
      <c r="D120" s="11">
        <f t="shared" si="5"/>
        <v>44292.449305555558</v>
      </c>
      <c r="E120" s="9">
        <v>17610045</v>
      </c>
      <c r="F120" s="12" t="str">
        <f t="shared" si="6"/>
        <v>Tax-Cert</v>
      </c>
      <c r="G120" s="1">
        <v>320</v>
      </c>
      <c r="H120" s="1"/>
      <c r="I120" s="13">
        <v>44292</v>
      </c>
      <c r="J120" s="35">
        <v>0.52986111111111112</v>
      </c>
      <c r="K120" s="35">
        <v>0.53541666666666665</v>
      </c>
      <c r="L120" s="14">
        <f t="shared" si="7"/>
        <v>5.5555555555555358E-3</v>
      </c>
    </row>
    <row r="121" spans="1:12" x14ac:dyDescent="0.25">
      <c r="A121" s="9" t="s">
        <v>824</v>
      </c>
      <c r="B121" s="10">
        <v>44292.438194444447</v>
      </c>
      <c r="C121" s="9" t="str">
        <f t="shared" si="4"/>
        <v>UNI</v>
      </c>
      <c r="D121" s="11">
        <f t="shared" si="5"/>
        <v>44292.438194444447</v>
      </c>
      <c r="E121" s="9">
        <v>17610262</v>
      </c>
      <c r="F121" s="12" t="str">
        <f t="shared" si="6"/>
        <v>Tax-Cert</v>
      </c>
      <c r="G121" s="1">
        <v>320</v>
      </c>
      <c r="H121" s="1"/>
      <c r="I121" s="13">
        <v>44292</v>
      </c>
      <c r="J121" s="35">
        <v>0.53541666666666665</v>
      </c>
      <c r="K121" s="35">
        <v>0.54166666666666663</v>
      </c>
      <c r="L121" s="14">
        <f t="shared" si="7"/>
        <v>6.2499999999999778E-3</v>
      </c>
    </row>
    <row r="122" spans="1:12" x14ac:dyDescent="0.25">
      <c r="A122" s="9" t="s">
        <v>825</v>
      </c>
      <c r="B122" s="10">
        <v>44292.445138888892</v>
      </c>
      <c r="C122" s="9" t="str">
        <f t="shared" si="4"/>
        <v>UNI</v>
      </c>
      <c r="D122" s="11">
        <f t="shared" si="5"/>
        <v>44292.445138888892</v>
      </c>
      <c r="E122" s="9">
        <v>17610559</v>
      </c>
      <c r="F122" s="12" t="str">
        <f t="shared" si="6"/>
        <v>Tax-Cert</v>
      </c>
      <c r="G122" s="1">
        <v>320</v>
      </c>
      <c r="H122" s="1"/>
      <c r="I122" s="13">
        <v>44292</v>
      </c>
      <c r="J122" s="35">
        <v>0.54166666666666663</v>
      </c>
      <c r="K122" s="35">
        <v>0.54722222222222217</v>
      </c>
      <c r="L122" s="14">
        <f t="shared" si="7"/>
        <v>5.5555555555555358E-3</v>
      </c>
    </row>
    <row r="123" spans="1:12" x14ac:dyDescent="0.25">
      <c r="A123" s="19" t="s">
        <v>826</v>
      </c>
      <c r="B123" s="20">
        <v>44292.464583333334</v>
      </c>
      <c r="C123" s="9" t="str">
        <f t="shared" si="4"/>
        <v>UNI</v>
      </c>
      <c r="D123" s="11">
        <f t="shared" si="5"/>
        <v>44292.464583333334</v>
      </c>
      <c r="E123" s="9">
        <v>17610839</v>
      </c>
      <c r="F123" s="12" t="str">
        <f t="shared" si="6"/>
        <v>Tax-Cert</v>
      </c>
      <c r="G123" s="1">
        <v>320</v>
      </c>
      <c r="H123" s="1"/>
      <c r="I123" s="13">
        <v>44292</v>
      </c>
      <c r="J123" s="35">
        <v>0.54722222222222217</v>
      </c>
      <c r="K123" s="35">
        <v>0.55208333333333337</v>
      </c>
      <c r="L123" s="14">
        <f t="shared" si="7"/>
        <v>4.8611111111112049E-3</v>
      </c>
    </row>
    <row r="124" spans="1:12" x14ac:dyDescent="0.25">
      <c r="A124" s="9" t="s">
        <v>827</v>
      </c>
      <c r="B124" s="10">
        <v>44292.004861111112</v>
      </c>
      <c r="C124" s="9" t="str">
        <f t="shared" si="4"/>
        <v>UNI</v>
      </c>
      <c r="D124" s="11">
        <f t="shared" si="5"/>
        <v>44292.004861111112</v>
      </c>
      <c r="E124" s="9">
        <v>17620048</v>
      </c>
      <c r="F124" s="12" t="str">
        <f t="shared" si="6"/>
        <v>Tax-Cert</v>
      </c>
      <c r="G124" s="1">
        <v>320</v>
      </c>
      <c r="H124" s="1"/>
      <c r="I124" s="13">
        <v>44292</v>
      </c>
      <c r="J124" s="35">
        <v>0.78194444444444444</v>
      </c>
      <c r="K124" s="35">
        <v>0.78611111111111109</v>
      </c>
      <c r="L124" s="14">
        <f t="shared" si="7"/>
        <v>4.1666666666666519E-3</v>
      </c>
    </row>
    <row r="125" spans="1:12" x14ac:dyDescent="0.25">
      <c r="A125" s="28" t="s">
        <v>828</v>
      </c>
      <c r="B125" s="29">
        <v>44292.522222222222</v>
      </c>
      <c r="C125" s="28" t="str">
        <f t="shared" si="4"/>
        <v>UNI</v>
      </c>
      <c r="D125" s="30">
        <f t="shared" si="5"/>
        <v>44292.522222222222</v>
      </c>
      <c r="E125" s="28">
        <v>17628280</v>
      </c>
      <c r="F125" s="31" t="str">
        <f t="shared" si="6"/>
        <v>Fail SO</v>
      </c>
      <c r="G125" s="31">
        <v>313</v>
      </c>
      <c r="H125" s="31" t="s">
        <v>57</v>
      </c>
      <c r="I125" s="32">
        <v>44293</v>
      </c>
      <c r="J125" s="36">
        <v>0.5</v>
      </c>
      <c r="K125" s="33">
        <v>0.51388888888888895</v>
      </c>
      <c r="L125" s="33">
        <f t="shared" si="7"/>
        <v>1.3888888888888951E-2</v>
      </c>
    </row>
    <row r="126" spans="1:12" x14ac:dyDescent="0.25">
      <c r="A126" s="9" t="s">
        <v>829</v>
      </c>
      <c r="B126" s="10">
        <v>44292.523611111108</v>
      </c>
      <c r="C126" s="9" t="str">
        <f t="shared" si="4"/>
        <v>UNI</v>
      </c>
      <c r="D126" s="11">
        <f t="shared" si="5"/>
        <v>44292.523611111108</v>
      </c>
      <c r="E126" s="9">
        <v>17635841</v>
      </c>
      <c r="F126" s="12" t="str">
        <f t="shared" si="6"/>
        <v>Fail SO</v>
      </c>
      <c r="G126" s="1">
        <v>313</v>
      </c>
      <c r="H126" s="1" t="s">
        <v>57</v>
      </c>
      <c r="I126" s="13">
        <v>44293</v>
      </c>
      <c r="J126" s="35">
        <v>0.75208333333333333</v>
      </c>
      <c r="K126" s="35">
        <v>0.77222222222222225</v>
      </c>
      <c r="L126" s="14">
        <f t="shared" si="7"/>
        <v>2.0138888888888928E-2</v>
      </c>
    </row>
    <row r="127" spans="1:12" x14ac:dyDescent="0.25">
      <c r="A127" s="9" t="s">
        <v>830</v>
      </c>
      <c r="B127" s="10">
        <v>44292.506944444445</v>
      </c>
      <c r="C127" s="9" t="str">
        <f t="shared" si="4"/>
        <v>UNI</v>
      </c>
      <c r="D127" s="11">
        <f t="shared" si="5"/>
        <v>44292.506944444445</v>
      </c>
      <c r="E127" s="9">
        <v>17636708</v>
      </c>
      <c r="F127" s="12" t="str">
        <f t="shared" si="6"/>
        <v>Fail SO</v>
      </c>
      <c r="G127" s="1">
        <v>313</v>
      </c>
      <c r="H127" s="1" t="s">
        <v>57</v>
      </c>
      <c r="I127" s="13">
        <v>44293</v>
      </c>
      <c r="J127" s="35">
        <v>0.77430555555555547</v>
      </c>
      <c r="K127" s="35">
        <v>0.78749999999999998</v>
      </c>
      <c r="L127" s="14">
        <f t="shared" si="7"/>
        <v>1.3194444444444509E-2</v>
      </c>
    </row>
    <row r="128" spans="1:12" x14ac:dyDescent="0.25">
      <c r="A128" s="9" t="s">
        <v>831</v>
      </c>
      <c r="B128" s="10">
        <v>44292.753472222219</v>
      </c>
      <c r="C128" s="9" t="str">
        <f t="shared" si="4"/>
        <v>UNI</v>
      </c>
      <c r="D128" s="11">
        <f t="shared" si="5"/>
        <v>44292.753472222219</v>
      </c>
      <c r="E128" s="9">
        <v>17637289</v>
      </c>
      <c r="F128" s="12" t="str">
        <f t="shared" si="6"/>
        <v>Fail SO</v>
      </c>
      <c r="G128" s="1">
        <v>313</v>
      </c>
      <c r="H128" s="1" t="s">
        <v>57</v>
      </c>
      <c r="I128" s="13">
        <v>44293</v>
      </c>
      <c r="J128" s="35">
        <v>0.78749999999999998</v>
      </c>
      <c r="K128" s="35">
        <v>0.79999999999999993</v>
      </c>
      <c r="L128" s="14">
        <f t="shared" si="7"/>
        <v>1.2499999999999956E-2</v>
      </c>
    </row>
    <row r="129" spans="1:12" x14ac:dyDescent="0.25">
      <c r="A129" s="9" t="s">
        <v>832</v>
      </c>
      <c r="B129" s="10">
        <v>44292.750694444447</v>
      </c>
      <c r="C129" s="9" t="str">
        <f t="shared" si="4"/>
        <v>UNI</v>
      </c>
      <c r="D129" s="11">
        <f t="shared" si="5"/>
        <v>44292.750694444447</v>
      </c>
      <c r="E129" s="9">
        <v>17637762</v>
      </c>
      <c r="F129" s="12" t="str">
        <f t="shared" si="6"/>
        <v>Fail SO</v>
      </c>
      <c r="G129" s="1">
        <v>313</v>
      </c>
      <c r="H129" s="1" t="s">
        <v>57</v>
      </c>
      <c r="I129" s="13">
        <v>44293</v>
      </c>
      <c r="J129" s="35">
        <v>0.79999999999999993</v>
      </c>
      <c r="K129" s="35">
        <v>0.81319444444444444</v>
      </c>
      <c r="L129" s="14">
        <f t="shared" si="7"/>
        <v>1.3194444444444509E-2</v>
      </c>
    </row>
    <row r="130" spans="1:12" x14ac:dyDescent="0.25">
      <c r="A130" s="19" t="s">
        <v>833</v>
      </c>
      <c r="B130" s="20">
        <v>44293.501388888886</v>
      </c>
      <c r="C130" s="9" t="str">
        <f t="shared" si="4"/>
        <v>UNI</v>
      </c>
      <c r="D130" s="11">
        <f t="shared" si="5"/>
        <v>44293.501388888886</v>
      </c>
      <c r="E130" s="9">
        <v>17628613</v>
      </c>
      <c r="F130" s="12" t="str">
        <f t="shared" si="6"/>
        <v>Fail SO</v>
      </c>
      <c r="G130" s="1">
        <v>313</v>
      </c>
      <c r="H130" s="1" t="s">
        <v>57</v>
      </c>
      <c r="I130" s="13">
        <v>44293</v>
      </c>
      <c r="J130" s="35">
        <v>0.52013888888888882</v>
      </c>
      <c r="K130" s="35">
        <v>0.53333333333333333</v>
      </c>
      <c r="L130" s="14">
        <f t="shared" si="7"/>
        <v>1.3194444444444509E-2</v>
      </c>
    </row>
    <row r="131" spans="1:12" x14ac:dyDescent="0.25">
      <c r="A131" s="9" t="s">
        <v>834</v>
      </c>
      <c r="B131" s="10">
        <v>44293.56527777778</v>
      </c>
      <c r="C131" s="9" t="str">
        <f t="shared" ref="C131:C194" si="8">IF(COUNTIF(A:A,A131)&gt;1,"DUP","UNI")</f>
        <v>UNI</v>
      </c>
      <c r="D131" s="11">
        <f t="shared" si="5"/>
        <v>44293.56527777778</v>
      </c>
      <c r="E131" s="9">
        <v>17633862</v>
      </c>
      <c r="F131" s="12" t="str">
        <f t="shared" si="6"/>
        <v>Fail SO</v>
      </c>
      <c r="G131" s="1">
        <v>313</v>
      </c>
      <c r="H131" s="1" t="s">
        <v>57</v>
      </c>
      <c r="I131" s="13">
        <v>44293</v>
      </c>
      <c r="J131" s="35">
        <v>0.71180555555555547</v>
      </c>
      <c r="K131" s="35">
        <v>0.72430555555555554</v>
      </c>
      <c r="L131" s="14">
        <f t="shared" si="7"/>
        <v>1.2500000000000067E-2</v>
      </c>
    </row>
    <row r="132" spans="1:12" x14ac:dyDescent="0.25">
      <c r="A132" s="9" t="s">
        <v>835</v>
      </c>
      <c r="B132" s="10">
        <v>44293.556250000001</v>
      </c>
      <c r="C132" s="9" t="str">
        <f t="shared" si="8"/>
        <v>UNI</v>
      </c>
      <c r="D132" s="11">
        <f t="shared" si="5"/>
        <v>44293.556250000001</v>
      </c>
      <c r="E132" s="9">
        <v>17634581</v>
      </c>
      <c r="F132" s="12" t="str">
        <f t="shared" si="6"/>
        <v>Fail SO</v>
      </c>
      <c r="G132" s="1">
        <v>313</v>
      </c>
      <c r="H132" s="1" t="s">
        <v>57</v>
      </c>
      <c r="I132" s="13">
        <v>44293</v>
      </c>
      <c r="J132" s="35">
        <v>0.72430555555555554</v>
      </c>
      <c r="K132" s="35">
        <v>0.73819444444444438</v>
      </c>
      <c r="L132" s="14">
        <f t="shared" si="7"/>
        <v>1.388888888888884E-2</v>
      </c>
    </row>
    <row r="133" spans="1:12" x14ac:dyDescent="0.25">
      <c r="A133" s="9" t="s">
        <v>836</v>
      </c>
      <c r="B133" s="10">
        <v>44293.54583333333</v>
      </c>
      <c r="C133" s="9" t="str">
        <f t="shared" si="8"/>
        <v>UNI</v>
      </c>
      <c r="D133" s="11">
        <f t="shared" si="5"/>
        <v>44293.54583333333</v>
      </c>
      <c r="E133" s="9">
        <v>17635299</v>
      </c>
      <c r="F133" s="12" t="str">
        <f t="shared" si="6"/>
        <v>Fail SO</v>
      </c>
      <c r="G133" s="1">
        <v>313</v>
      </c>
      <c r="H133" s="1" t="s">
        <v>57</v>
      </c>
      <c r="I133" s="13">
        <v>44293</v>
      </c>
      <c r="J133" s="35">
        <v>0.73819444444444438</v>
      </c>
      <c r="K133" s="35">
        <v>0.75208333333333333</v>
      </c>
      <c r="L133" s="14">
        <f t="shared" si="7"/>
        <v>1.3888888888888951E-2</v>
      </c>
    </row>
    <row r="134" spans="1:12" x14ac:dyDescent="0.25">
      <c r="A134" s="9" t="s">
        <v>837</v>
      </c>
      <c r="B134" s="10">
        <v>44293.761805555558</v>
      </c>
      <c r="C134" s="9" t="str">
        <f t="shared" si="8"/>
        <v>UNI</v>
      </c>
      <c r="D134" s="11">
        <f t="shared" ref="D134:D197" si="9">B134</f>
        <v>44293.761805555558</v>
      </c>
      <c r="E134" s="9">
        <v>17638128</v>
      </c>
      <c r="F134" s="12" t="str">
        <f t="shared" ref="F134:F197" si="10">IF(G134=313,"Fail SO",IF(G134=319,"Deliver Approved",IF(G134=320,"Tax-Cert",IF(G134=343,"Purchase",""))))</f>
        <v>Fail SO</v>
      </c>
      <c r="G134" s="1">
        <v>313</v>
      </c>
      <c r="H134" s="1" t="s">
        <v>57</v>
      </c>
      <c r="I134" s="13">
        <v>44293</v>
      </c>
      <c r="J134" s="35">
        <v>0.81319444444444444</v>
      </c>
      <c r="K134" s="35">
        <v>0.82500000000000007</v>
      </c>
      <c r="L134" s="14">
        <f t="shared" ref="L134:L197" si="11">K134-J134</f>
        <v>1.1805555555555625E-2</v>
      </c>
    </row>
    <row r="135" spans="1:12" x14ac:dyDescent="0.25">
      <c r="A135" s="9" t="s">
        <v>838</v>
      </c>
      <c r="B135" s="10">
        <v>44292.816666666666</v>
      </c>
      <c r="C135" s="9" t="str">
        <f t="shared" si="8"/>
        <v>UNI</v>
      </c>
      <c r="D135" s="11">
        <f t="shared" si="9"/>
        <v>44292.816666666666</v>
      </c>
      <c r="E135" s="9">
        <v>17638619</v>
      </c>
      <c r="F135" s="12" t="str">
        <f t="shared" si="10"/>
        <v>Deliver Approved</v>
      </c>
      <c r="G135" s="1">
        <v>319</v>
      </c>
      <c r="H135" s="1"/>
      <c r="I135" s="13">
        <v>44293</v>
      </c>
      <c r="J135" s="35">
        <v>0.82500000000000007</v>
      </c>
      <c r="K135" s="35">
        <v>0.83750000000000002</v>
      </c>
      <c r="L135" s="14">
        <f t="shared" si="11"/>
        <v>1.2499999999999956E-2</v>
      </c>
    </row>
    <row r="136" spans="1:12" x14ac:dyDescent="0.25">
      <c r="A136" s="9" t="s">
        <v>839</v>
      </c>
      <c r="B136" s="10">
        <v>44292.845138888886</v>
      </c>
      <c r="C136" s="9" t="str">
        <f t="shared" si="8"/>
        <v>UNI</v>
      </c>
      <c r="D136" s="11">
        <f t="shared" si="9"/>
        <v>44292.845138888886</v>
      </c>
      <c r="E136" s="9">
        <v>17631743</v>
      </c>
      <c r="F136" s="12" t="str">
        <f t="shared" si="10"/>
        <v>Deliver Approved</v>
      </c>
      <c r="G136" s="1">
        <v>319</v>
      </c>
      <c r="H136" s="1"/>
      <c r="I136" s="13">
        <v>44293</v>
      </c>
      <c r="J136" s="35">
        <v>0.66875000000000007</v>
      </c>
      <c r="K136" s="35">
        <v>0.68888888888888899</v>
      </c>
      <c r="L136" s="14">
        <f t="shared" si="11"/>
        <v>2.0138888888888928E-2</v>
      </c>
    </row>
    <row r="137" spans="1:12" x14ac:dyDescent="0.25">
      <c r="A137" s="19" t="s">
        <v>840</v>
      </c>
      <c r="B137" s="20">
        <v>44293.518055555556</v>
      </c>
      <c r="C137" s="9" t="str">
        <f t="shared" si="8"/>
        <v>UNI</v>
      </c>
      <c r="D137" s="11">
        <f t="shared" si="9"/>
        <v>44293.518055555556</v>
      </c>
      <c r="E137" s="9">
        <v>17628785</v>
      </c>
      <c r="F137" s="12" t="str">
        <f t="shared" si="10"/>
        <v>Deliver Approved</v>
      </c>
      <c r="G137" s="1">
        <v>319</v>
      </c>
      <c r="H137" s="1"/>
      <c r="I137" s="13">
        <v>44293</v>
      </c>
      <c r="J137" s="35">
        <v>0.53888888888888886</v>
      </c>
      <c r="K137" s="35">
        <v>0.55763888888888891</v>
      </c>
      <c r="L137" s="14">
        <f t="shared" si="11"/>
        <v>1.8750000000000044E-2</v>
      </c>
    </row>
    <row r="138" spans="1:12" x14ac:dyDescent="0.25">
      <c r="A138" s="9" t="s">
        <v>841</v>
      </c>
      <c r="B138" s="10">
        <v>44293.540277777778</v>
      </c>
      <c r="C138" s="9" t="str">
        <f t="shared" si="8"/>
        <v>UNI</v>
      </c>
      <c r="D138" s="11">
        <f t="shared" si="9"/>
        <v>44293.540277777778</v>
      </c>
      <c r="E138" s="9">
        <v>17629151</v>
      </c>
      <c r="F138" s="12" t="str">
        <f t="shared" si="10"/>
        <v>Deliver Approved</v>
      </c>
      <c r="G138" s="1">
        <v>319</v>
      </c>
      <c r="H138" s="1"/>
      <c r="I138" s="13">
        <v>44293</v>
      </c>
      <c r="J138" s="35">
        <v>0.55763888888888891</v>
      </c>
      <c r="K138" s="35">
        <v>0.57986111111111105</v>
      </c>
      <c r="L138" s="14">
        <f t="shared" si="11"/>
        <v>2.2222222222222143E-2</v>
      </c>
    </row>
    <row r="139" spans="1:12" x14ac:dyDescent="0.25">
      <c r="A139" s="9" t="s">
        <v>842</v>
      </c>
      <c r="B139" s="10">
        <v>44293.537499999999</v>
      </c>
      <c r="C139" s="9" t="str">
        <f t="shared" si="8"/>
        <v>UNI</v>
      </c>
      <c r="D139" s="11">
        <f t="shared" si="9"/>
        <v>44293.537499999999</v>
      </c>
      <c r="E139" s="9">
        <v>17629543</v>
      </c>
      <c r="F139" s="12" t="str">
        <f t="shared" si="10"/>
        <v>Deliver Approved</v>
      </c>
      <c r="G139" s="1">
        <v>319</v>
      </c>
      <c r="H139" s="1"/>
      <c r="I139" s="13">
        <v>44293</v>
      </c>
      <c r="J139" s="35">
        <v>0.57986111111111105</v>
      </c>
      <c r="K139" s="35">
        <v>0.60277777777777775</v>
      </c>
      <c r="L139" s="14">
        <f t="shared" si="11"/>
        <v>2.2916666666666696E-2</v>
      </c>
    </row>
    <row r="140" spans="1:12" x14ac:dyDescent="0.25">
      <c r="A140" s="9" t="s">
        <v>843</v>
      </c>
      <c r="B140" s="10">
        <v>44293.588194444441</v>
      </c>
      <c r="C140" s="9" t="str">
        <f t="shared" si="8"/>
        <v>UNI</v>
      </c>
      <c r="D140" s="11">
        <f t="shared" si="9"/>
        <v>44293.588194444441</v>
      </c>
      <c r="E140" s="9">
        <v>17629956</v>
      </c>
      <c r="F140" s="12" t="str">
        <f t="shared" si="10"/>
        <v>Deliver Approved</v>
      </c>
      <c r="G140" s="1">
        <v>319</v>
      </c>
      <c r="H140" s="1"/>
      <c r="I140" s="13">
        <v>44293</v>
      </c>
      <c r="J140" s="35">
        <v>0.60277777777777775</v>
      </c>
      <c r="K140" s="35">
        <v>0.62013888888888891</v>
      </c>
      <c r="L140" s="14">
        <f t="shared" si="11"/>
        <v>1.736111111111116E-2</v>
      </c>
    </row>
    <row r="141" spans="1:12" x14ac:dyDescent="0.25">
      <c r="A141" s="9" t="s">
        <v>844</v>
      </c>
      <c r="B141" s="10">
        <v>44293.613888888889</v>
      </c>
      <c r="C141" s="9" t="str">
        <f t="shared" si="8"/>
        <v>UNI</v>
      </c>
      <c r="D141" s="11">
        <f t="shared" si="9"/>
        <v>44293.613888888889</v>
      </c>
      <c r="E141" s="9">
        <v>17633046</v>
      </c>
      <c r="F141" s="12" t="str">
        <f t="shared" si="10"/>
        <v>Deliver Approved</v>
      </c>
      <c r="G141" s="1">
        <v>319</v>
      </c>
      <c r="H141" s="1"/>
      <c r="I141" s="13">
        <v>44293</v>
      </c>
      <c r="J141" s="35">
        <v>0.69027777777777777</v>
      </c>
      <c r="K141" s="35">
        <v>0.71111111111111114</v>
      </c>
      <c r="L141" s="14">
        <f t="shared" si="11"/>
        <v>2.083333333333337E-2</v>
      </c>
    </row>
    <row r="142" spans="1:12" x14ac:dyDescent="0.25">
      <c r="A142" s="9" t="s">
        <v>845</v>
      </c>
      <c r="B142" s="10">
        <v>44293.73333333333</v>
      </c>
      <c r="C142" s="9" t="str">
        <f t="shared" si="8"/>
        <v>UNI</v>
      </c>
      <c r="D142" s="11">
        <f t="shared" si="9"/>
        <v>44293.73333333333</v>
      </c>
      <c r="E142" s="9">
        <v>17639069</v>
      </c>
      <c r="F142" s="12" t="str">
        <f t="shared" si="10"/>
        <v>Deliver Approved</v>
      </c>
      <c r="G142" s="1">
        <v>319</v>
      </c>
      <c r="H142" s="1"/>
      <c r="I142" s="13">
        <v>44293</v>
      </c>
      <c r="J142" s="35">
        <v>0.83750000000000002</v>
      </c>
      <c r="K142" s="35">
        <v>0.85</v>
      </c>
      <c r="L142" s="14">
        <f t="shared" si="11"/>
        <v>1.2499999999999956E-2</v>
      </c>
    </row>
    <row r="143" spans="1:12" x14ac:dyDescent="0.25">
      <c r="A143" s="9" t="s">
        <v>846</v>
      </c>
      <c r="B143" s="10">
        <v>44293.742361111108</v>
      </c>
      <c r="C143" s="9" t="str">
        <f t="shared" si="8"/>
        <v>UNI</v>
      </c>
      <c r="D143" s="11">
        <f t="shared" si="9"/>
        <v>44293.742361111108</v>
      </c>
      <c r="E143" s="9">
        <v>17639431</v>
      </c>
      <c r="F143" s="12" t="str">
        <f t="shared" si="10"/>
        <v>Deliver Approved</v>
      </c>
      <c r="G143" s="1">
        <v>319</v>
      </c>
      <c r="H143" s="1"/>
      <c r="I143" s="13">
        <v>44293</v>
      </c>
      <c r="J143" s="35">
        <v>0.85069444444444453</v>
      </c>
      <c r="K143" s="35">
        <v>0.86249999999999993</v>
      </c>
      <c r="L143" s="14">
        <f t="shared" si="11"/>
        <v>1.1805555555555403E-2</v>
      </c>
    </row>
    <row r="144" spans="1:12" x14ac:dyDescent="0.25">
      <c r="A144" s="9" t="s">
        <v>847</v>
      </c>
      <c r="B144" s="10">
        <v>44293.779166666667</v>
      </c>
      <c r="C144" s="9" t="str">
        <f t="shared" si="8"/>
        <v>UNI</v>
      </c>
      <c r="D144" s="11">
        <f t="shared" si="9"/>
        <v>44293.779166666667</v>
      </c>
      <c r="E144" s="9">
        <v>17639896</v>
      </c>
      <c r="F144" s="12" t="str">
        <f t="shared" si="10"/>
        <v>Deliver Approved</v>
      </c>
      <c r="G144" s="1">
        <v>319</v>
      </c>
      <c r="H144" s="1"/>
      <c r="I144" s="13">
        <v>44293</v>
      </c>
      <c r="J144" s="35">
        <v>0.86249999999999993</v>
      </c>
      <c r="K144" s="35">
        <v>0.87569444444444444</v>
      </c>
      <c r="L144" s="14">
        <f t="shared" si="11"/>
        <v>1.3194444444444509E-2</v>
      </c>
    </row>
    <row r="145" spans="1:12" x14ac:dyDescent="0.25">
      <c r="A145" s="9" t="s">
        <v>848</v>
      </c>
      <c r="B145" s="10">
        <v>44292.498611111114</v>
      </c>
      <c r="C145" s="9" t="str">
        <f t="shared" si="8"/>
        <v>UNI</v>
      </c>
      <c r="D145" s="11">
        <f t="shared" si="9"/>
        <v>44292.498611111114</v>
      </c>
      <c r="E145" s="9">
        <v>17631590</v>
      </c>
      <c r="F145" s="12" t="str">
        <f t="shared" si="10"/>
        <v>Tax-Cert</v>
      </c>
      <c r="G145" s="1">
        <v>320</v>
      </c>
      <c r="H145" s="1"/>
      <c r="I145" s="13">
        <v>44293</v>
      </c>
      <c r="J145" s="35">
        <v>0.66597222222222219</v>
      </c>
      <c r="K145" s="35">
        <v>0.66875000000000007</v>
      </c>
      <c r="L145" s="14">
        <f t="shared" si="11"/>
        <v>2.7777777777778789E-3</v>
      </c>
    </row>
    <row r="146" spans="1:12" x14ac:dyDescent="0.25">
      <c r="A146" s="9" t="s">
        <v>849</v>
      </c>
      <c r="B146" s="10">
        <v>44292.488888888889</v>
      </c>
      <c r="C146" s="9" t="str">
        <f t="shared" si="8"/>
        <v>UNI</v>
      </c>
      <c r="D146" s="11">
        <f t="shared" si="9"/>
        <v>44292.488888888889</v>
      </c>
      <c r="E146" s="9">
        <v>17630863</v>
      </c>
      <c r="F146" s="12" t="str">
        <f t="shared" si="10"/>
        <v>Tax-Cert</v>
      </c>
      <c r="G146" s="1">
        <v>320</v>
      </c>
      <c r="H146" s="1"/>
      <c r="I146" s="13">
        <v>44293</v>
      </c>
      <c r="J146" s="35">
        <v>0.65347222222222223</v>
      </c>
      <c r="K146" s="35">
        <v>0.66527777777777775</v>
      </c>
      <c r="L146" s="14">
        <f t="shared" si="11"/>
        <v>1.1805555555555514E-2</v>
      </c>
    </row>
    <row r="147" spans="1:12" x14ac:dyDescent="0.25">
      <c r="A147" s="9" t="s">
        <v>850</v>
      </c>
      <c r="B147" s="10">
        <v>44292.465277777781</v>
      </c>
      <c r="C147" s="9" t="str">
        <f t="shared" si="8"/>
        <v>UNI</v>
      </c>
      <c r="D147" s="11">
        <f t="shared" si="9"/>
        <v>44292.465277777781</v>
      </c>
      <c r="E147" s="9">
        <v>17630671</v>
      </c>
      <c r="F147" s="12" t="str">
        <f t="shared" si="10"/>
        <v>Tax-Cert</v>
      </c>
      <c r="G147" s="1">
        <v>320</v>
      </c>
      <c r="H147" s="1"/>
      <c r="I147" s="13">
        <v>44293</v>
      </c>
      <c r="J147" s="35">
        <v>0.64930555555555558</v>
      </c>
      <c r="K147" s="35">
        <v>0.65277777777777779</v>
      </c>
      <c r="L147" s="14">
        <f t="shared" si="11"/>
        <v>3.4722222222222099E-3</v>
      </c>
    </row>
    <row r="148" spans="1:12" x14ac:dyDescent="0.25">
      <c r="A148" s="9" t="s">
        <v>851</v>
      </c>
      <c r="B148" s="10">
        <v>44292.263888888891</v>
      </c>
      <c r="C148" s="9" t="str">
        <f t="shared" si="8"/>
        <v>UNI</v>
      </c>
      <c r="D148" s="11">
        <f t="shared" si="9"/>
        <v>44292.263888888891</v>
      </c>
      <c r="E148" s="9">
        <v>17630502</v>
      </c>
      <c r="F148" s="12" t="str">
        <f t="shared" si="10"/>
        <v>Tax-Cert</v>
      </c>
      <c r="G148" s="1">
        <v>320</v>
      </c>
      <c r="H148" s="1"/>
      <c r="I148" s="13">
        <v>44293</v>
      </c>
      <c r="J148" s="35">
        <v>0.6430555555555556</v>
      </c>
      <c r="K148" s="35">
        <v>0.64930555555555558</v>
      </c>
      <c r="L148" s="14">
        <f t="shared" si="11"/>
        <v>6.2499999999999778E-3</v>
      </c>
    </row>
    <row r="149" spans="1:12" x14ac:dyDescent="0.25">
      <c r="A149" s="9" t="s">
        <v>852</v>
      </c>
      <c r="B149" s="10">
        <v>44292.260416666664</v>
      </c>
      <c r="C149" s="9" t="str">
        <f t="shared" si="8"/>
        <v>UNI</v>
      </c>
      <c r="D149" s="11">
        <f t="shared" si="9"/>
        <v>44292.260416666664</v>
      </c>
      <c r="E149" s="9">
        <v>17630464</v>
      </c>
      <c r="F149" s="12" t="str">
        <f t="shared" si="10"/>
        <v>Tax-Cert</v>
      </c>
      <c r="G149" s="1">
        <v>320</v>
      </c>
      <c r="H149" s="1"/>
      <c r="I149" s="13">
        <v>44293</v>
      </c>
      <c r="J149" s="35">
        <v>0.63750000000000007</v>
      </c>
      <c r="K149" s="35">
        <v>0.6430555555555556</v>
      </c>
      <c r="L149" s="14">
        <f t="shared" si="11"/>
        <v>5.5555555555555358E-3</v>
      </c>
    </row>
    <row r="150" spans="1:12" x14ac:dyDescent="0.25">
      <c r="A150" s="19" t="s">
        <v>853</v>
      </c>
      <c r="B150" s="20">
        <v>44293.505555555559</v>
      </c>
      <c r="C150" s="39" t="str">
        <f t="shared" si="8"/>
        <v>DUP</v>
      </c>
      <c r="D150" s="40">
        <f t="shared" si="9"/>
        <v>44293.505555555559</v>
      </c>
      <c r="E150" s="39">
        <v>17628548</v>
      </c>
      <c r="F150" s="12" t="str">
        <f t="shared" si="10"/>
        <v>Tax-Cert</v>
      </c>
      <c r="G150" s="1">
        <v>320</v>
      </c>
      <c r="H150" s="1"/>
      <c r="I150" s="13">
        <v>44293</v>
      </c>
      <c r="J150" s="35">
        <v>0.51388888888888895</v>
      </c>
      <c r="K150" s="35">
        <v>0.51944444444444449</v>
      </c>
      <c r="L150" s="14">
        <f t="shared" si="11"/>
        <v>5.5555555555555358E-3</v>
      </c>
    </row>
    <row r="151" spans="1:12" x14ac:dyDescent="0.25">
      <c r="A151" s="9" t="s">
        <v>854</v>
      </c>
      <c r="B151" s="10">
        <v>44293.504861111112</v>
      </c>
      <c r="C151" s="9" t="str">
        <f t="shared" si="8"/>
        <v>UNI</v>
      </c>
      <c r="D151" s="11">
        <f t="shared" si="9"/>
        <v>44293.504861111112</v>
      </c>
      <c r="E151" s="9">
        <v>17628732</v>
      </c>
      <c r="F151" s="12" t="str">
        <f t="shared" si="10"/>
        <v>Tax-Cert</v>
      </c>
      <c r="G151" s="1">
        <v>320</v>
      </c>
      <c r="H151" s="1"/>
      <c r="I151" s="13">
        <v>44293</v>
      </c>
      <c r="J151" s="35">
        <v>0.53333333333333333</v>
      </c>
      <c r="K151" s="35">
        <v>0.53888888888888886</v>
      </c>
      <c r="L151" s="14">
        <f t="shared" si="11"/>
        <v>5.5555555555555358E-3</v>
      </c>
    </row>
    <row r="152" spans="1:12" x14ac:dyDescent="0.25">
      <c r="A152" s="9" t="s">
        <v>855</v>
      </c>
      <c r="B152" s="10">
        <v>44293.510416666664</v>
      </c>
      <c r="C152" s="9" t="str">
        <f t="shared" si="8"/>
        <v>UNI</v>
      </c>
      <c r="D152" s="11">
        <f t="shared" si="9"/>
        <v>44293.510416666664</v>
      </c>
      <c r="E152" s="9">
        <v>17630186</v>
      </c>
      <c r="F152" s="12" t="str">
        <f t="shared" si="10"/>
        <v>Tax-Cert</v>
      </c>
      <c r="G152" s="1">
        <v>320</v>
      </c>
      <c r="H152" s="1"/>
      <c r="I152" s="13">
        <v>44293</v>
      </c>
      <c r="J152" s="35">
        <v>0.62013888888888891</v>
      </c>
      <c r="K152" s="35">
        <v>0.62430555555555556</v>
      </c>
      <c r="L152" s="14">
        <f t="shared" si="11"/>
        <v>4.1666666666666519E-3</v>
      </c>
    </row>
    <row r="153" spans="1:12" x14ac:dyDescent="0.25">
      <c r="A153" s="9" t="s">
        <v>856</v>
      </c>
      <c r="B153" s="10">
        <v>44293.490277777775</v>
      </c>
      <c r="C153" s="9" t="str">
        <f t="shared" si="8"/>
        <v>UNI</v>
      </c>
      <c r="D153" s="11">
        <f t="shared" si="9"/>
        <v>44293.490277777775</v>
      </c>
      <c r="E153" s="9">
        <v>17630292</v>
      </c>
      <c r="F153" s="12" t="str">
        <f t="shared" si="10"/>
        <v>Tax-Cert</v>
      </c>
      <c r="G153" s="1">
        <v>320</v>
      </c>
      <c r="H153" s="1"/>
      <c r="I153" s="13">
        <v>44293</v>
      </c>
      <c r="J153" s="35">
        <v>0.625</v>
      </c>
      <c r="K153" s="35">
        <v>0.62986111111111109</v>
      </c>
      <c r="L153" s="14">
        <f t="shared" si="11"/>
        <v>4.8611111111110938E-3</v>
      </c>
    </row>
    <row r="154" spans="1:12" x14ac:dyDescent="0.25">
      <c r="A154" s="9" t="s">
        <v>857</v>
      </c>
      <c r="B154" s="10">
        <v>44293.515972222223</v>
      </c>
      <c r="C154" s="9" t="str">
        <f t="shared" si="8"/>
        <v>UNI</v>
      </c>
      <c r="D154" s="11">
        <f t="shared" si="9"/>
        <v>44293.515972222223</v>
      </c>
      <c r="E154" s="9">
        <v>17630361</v>
      </c>
      <c r="F154" s="12" t="str">
        <f t="shared" si="10"/>
        <v>Tax-Cert</v>
      </c>
      <c r="G154" s="1">
        <v>320</v>
      </c>
      <c r="H154" s="1"/>
      <c r="I154" s="13">
        <v>44293</v>
      </c>
      <c r="J154" s="35">
        <v>0.63055555555555554</v>
      </c>
      <c r="K154" s="35">
        <v>0.63750000000000007</v>
      </c>
      <c r="L154" s="14">
        <f t="shared" si="11"/>
        <v>6.9444444444445308E-3</v>
      </c>
    </row>
    <row r="155" spans="1:12" x14ac:dyDescent="0.25">
      <c r="A155" s="28" t="s">
        <v>858</v>
      </c>
      <c r="B155" s="29">
        <v>44294.49722222222</v>
      </c>
      <c r="C155" s="28" t="str">
        <f t="shared" si="8"/>
        <v>UNI</v>
      </c>
      <c r="D155" s="30">
        <f t="shared" si="9"/>
        <v>44294.49722222222</v>
      </c>
      <c r="E155" s="28">
        <v>17653088</v>
      </c>
      <c r="F155" s="31" t="str">
        <f t="shared" si="10"/>
        <v>Fail SO</v>
      </c>
      <c r="G155" s="31">
        <v>313</v>
      </c>
      <c r="H155" s="31" t="s">
        <v>57</v>
      </c>
      <c r="I155" s="32">
        <v>44294</v>
      </c>
      <c r="J155" s="36">
        <v>0.50347222222222221</v>
      </c>
      <c r="K155" s="33">
        <v>0.5180555555555556</v>
      </c>
      <c r="L155" s="33">
        <f t="shared" si="11"/>
        <v>1.4583333333333393E-2</v>
      </c>
    </row>
    <row r="156" spans="1:12" x14ac:dyDescent="0.25">
      <c r="A156" s="9" t="s">
        <v>859</v>
      </c>
      <c r="B156" s="10">
        <v>44294.501388888886</v>
      </c>
      <c r="C156" s="9" t="str">
        <f t="shared" si="8"/>
        <v>UNI</v>
      </c>
      <c r="D156" s="11">
        <f t="shared" si="9"/>
        <v>44294.501388888886</v>
      </c>
      <c r="E156" s="9">
        <v>17656185</v>
      </c>
      <c r="F156" s="12" t="str">
        <f t="shared" si="10"/>
        <v>Fail SO</v>
      </c>
      <c r="G156" s="1">
        <v>313</v>
      </c>
      <c r="H156" s="1" t="s">
        <v>57</v>
      </c>
      <c r="I156" s="13">
        <v>44294</v>
      </c>
      <c r="J156" s="35">
        <v>0.57361111111111118</v>
      </c>
      <c r="K156" s="35">
        <v>0.58888888888888891</v>
      </c>
      <c r="L156" s="14">
        <f t="shared" si="11"/>
        <v>1.5277777777777724E-2</v>
      </c>
    </row>
    <row r="157" spans="1:12" x14ac:dyDescent="0.25">
      <c r="A157" s="9" t="s">
        <v>860</v>
      </c>
      <c r="B157" s="10">
        <v>44294.505555555559</v>
      </c>
      <c r="C157" s="9" t="str">
        <f t="shared" si="8"/>
        <v>DUP</v>
      </c>
      <c r="D157" s="11">
        <f t="shared" si="9"/>
        <v>44294.505555555559</v>
      </c>
      <c r="E157" s="9">
        <v>17659889</v>
      </c>
      <c r="F157" s="12" t="str">
        <f t="shared" si="10"/>
        <v>Fail SO</v>
      </c>
      <c r="G157" s="1">
        <v>313</v>
      </c>
      <c r="H157" s="1" t="s">
        <v>132</v>
      </c>
      <c r="I157" s="13">
        <v>44294</v>
      </c>
      <c r="J157" s="35">
        <v>0.76180555555555562</v>
      </c>
      <c r="K157" s="35">
        <v>0.77083333333333337</v>
      </c>
      <c r="L157" s="14">
        <f t="shared" si="11"/>
        <v>9.0277777777777457E-3</v>
      </c>
    </row>
    <row r="158" spans="1:12" x14ac:dyDescent="0.25">
      <c r="A158" s="9" t="s">
        <v>861</v>
      </c>
      <c r="B158" s="10">
        <v>44294.512499999997</v>
      </c>
      <c r="C158" s="9" t="str">
        <f t="shared" si="8"/>
        <v>UNI</v>
      </c>
      <c r="D158" s="11">
        <f t="shared" si="9"/>
        <v>44294.512499999997</v>
      </c>
      <c r="E158" s="9">
        <v>17656519</v>
      </c>
      <c r="F158" s="12" t="str">
        <f t="shared" si="10"/>
        <v>Fail SO</v>
      </c>
      <c r="G158" s="1">
        <v>313</v>
      </c>
      <c r="H158" s="1" t="s">
        <v>57</v>
      </c>
      <c r="I158" s="13">
        <v>44294</v>
      </c>
      <c r="J158" s="35">
        <v>0.58888888888888891</v>
      </c>
      <c r="K158" s="35">
        <v>0.60138888888888886</v>
      </c>
      <c r="L158" s="14">
        <f t="shared" si="11"/>
        <v>1.2499999999999956E-2</v>
      </c>
    </row>
    <row r="159" spans="1:12" x14ac:dyDescent="0.25">
      <c r="A159" s="9" t="s">
        <v>862</v>
      </c>
      <c r="B159" s="10">
        <v>44294.513194444444</v>
      </c>
      <c r="C159" s="9" t="str">
        <f t="shared" si="8"/>
        <v>DUP</v>
      </c>
      <c r="D159" s="11">
        <f t="shared" si="9"/>
        <v>44294.513194444444</v>
      </c>
      <c r="E159" s="9">
        <v>17660032</v>
      </c>
      <c r="F159" s="12" t="str">
        <f t="shared" si="10"/>
        <v>Fail SO</v>
      </c>
      <c r="G159" s="1">
        <v>313</v>
      </c>
      <c r="H159" s="1" t="s">
        <v>132</v>
      </c>
      <c r="I159" s="13">
        <v>44294</v>
      </c>
      <c r="J159" s="35">
        <v>0.77916666666666667</v>
      </c>
      <c r="K159" s="35">
        <v>0.79027777777777775</v>
      </c>
      <c r="L159" s="14">
        <f t="shared" si="11"/>
        <v>1.1111111111111072E-2</v>
      </c>
    </row>
    <row r="160" spans="1:12" x14ac:dyDescent="0.25">
      <c r="A160" s="19" t="s">
        <v>860</v>
      </c>
      <c r="B160" s="20">
        <v>44294.53125</v>
      </c>
      <c r="C160" s="19" t="str">
        <f t="shared" si="8"/>
        <v>DUP</v>
      </c>
      <c r="D160" s="41">
        <f t="shared" si="9"/>
        <v>44294.53125</v>
      </c>
      <c r="E160" s="9">
        <v>17656793</v>
      </c>
      <c r="F160" s="12" t="str">
        <f t="shared" si="10"/>
        <v>Fail SO</v>
      </c>
      <c r="G160" s="1">
        <v>313</v>
      </c>
      <c r="H160" s="1" t="s">
        <v>57</v>
      </c>
      <c r="I160" s="13">
        <v>44294</v>
      </c>
      <c r="J160" s="35">
        <v>0.6020833333333333</v>
      </c>
      <c r="K160" s="35">
        <v>0.61388888888888882</v>
      </c>
      <c r="L160" s="14">
        <f t="shared" si="11"/>
        <v>1.1805555555555514E-2</v>
      </c>
    </row>
    <row r="161" spans="1:12" x14ac:dyDescent="0.25">
      <c r="A161" s="9" t="s">
        <v>863</v>
      </c>
      <c r="B161" s="10">
        <v>44294.549305555556</v>
      </c>
      <c r="C161" s="9" t="str">
        <f t="shared" si="8"/>
        <v>UNI</v>
      </c>
      <c r="D161" s="11">
        <f t="shared" si="9"/>
        <v>44294.549305555556</v>
      </c>
      <c r="E161" s="9">
        <v>17659028</v>
      </c>
      <c r="F161" s="12" t="str">
        <f t="shared" si="10"/>
        <v>Fail SO</v>
      </c>
      <c r="G161" s="1">
        <v>313</v>
      </c>
      <c r="H161" s="1" t="s">
        <v>57</v>
      </c>
      <c r="I161" s="13">
        <v>44294</v>
      </c>
      <c r="J161" s="35">
        <v>0.71805555555555556</v>
      </c>
      <c r="K161" s="35">
        <v>0.7416666666666667</v>
      </c>
      <c r="L161" s="14">
        <f t="shared" si="11"/>
        <v>2.3611111111111138E-2</v>
      </c>
    </row>
    <row r="162" spans="1:12" x14ac:dyDescent="0.25">
      <c r="A162" s="9" t="s">
        <v>864</v>
      </c>
      <c r="B162" s="10">
        <v>44294.549305555556</v>
      </c>
      <c r="C162" s="9" t="str">
        <f t="shared" si="8"/>
        <v>UNI</v>
      </c>
      <c r="D162" s="11">
        <f t="shared" si="9"/>
        <v>44294.549305555556</v>
      </c>
      <c r="E162" s="9">
        <v>17659614</v>
      </c>
      <c r="F162" s="12" t="str">
        <f t="shared" si="10"/>
        <v>Fail SO</v>
      </c>
      <c r="G162" s="1">
        <v>313</v>
      </c>
      <c r="H162" s="1" t="s">
        <v>57</v>
      </c>
      <c r="I162" s="13">
        <v>44294</v>
      </c>
      <c r="J162" s="35">
        <v>0.7416666666666667</v>
      </c>
      <c r="K162" s="35">
        <v>0.75138888888888899</v>
      </c>
      <c r="L162" s="14">
        <f t="shared" si="11"/>
        <v>9.7222222222222987E-3</v>
      </c>
    </row>
    <row r="163" spans="1:12" x14ac:dyDescent="0.25">
      <c r="A163" s="9" t="s">
        <v>865</v>
      </c>
      <c r="B163" s="10">
        <v>44294.547222222223</v>
      </c>
      <c r="C163" s="9" t="str">
        <f t="shared" si="8"/>
        <v>UNI</v>
      </c>
      <c r="D163" s="11">
        <f t="shared" si="9"/>
        <v>44294.547222222223</v>
      </c>
      <c r="E163" s="9">
        <v>17659726</v>
      </c>
      <c r="F163" s="12" t="str">
        <f t="shared" si="10"/>
        <v>Fail SO</v>
      </c>
      <c r="G163" s="1">
        <v>313</v>
      </c>
      <c r="H163" s="1" t="s">
        <v>57</v>
      </c>
      <c r="I163" s="13">
        <v>44294</v>
      </c>
      <c r="J163" s="35">
        <v>0.75208333333333333</v>
      </c>
      <c r="K163" s="35">
        <v>0.76180555555555562</v>
      </c>
      <c r="L163" s="14">
        <f t="shared" si="11"/>
        <v>9.7222222222222987E-3</v>
      </c>
    </row>
    <row r="164" spans="1:12" x14ac:dyDescent="0.25">
      <c r="A164" s="9" t="s">
        <v>866</v>
      </c>
      <c r="B164" s="10">
        <v>44294.570138888892</v>
      </c>
      <c r="C164" s="9" t="str">
        <f t="shared" si="8"/>
        <v>UNI</v>
      </c>
      <c r="D164" s="11">
        <f t="shared" si="9"/>
        <v>44294.570138888892</v>
      </c>
      <c r="E164" s="9">
        <v>17659944</v>
      </c>
      <c r="F164" s="12" t="str">
        <f t="shared" si="10"/>
        <v>Fail SO</v>
      </c>
      <c r="G164" s="1">
        <v>313</v>
      </c>
      <c r="H164" s="1" t="s">
        <v>57</v>
      </c>
      <c r="I164" s="13">
        <v>44294</v>
      </c>
      <c r="J164" s="35">
        <v>0.77083333333333337</v>
      </c>
      <c r="K164" s="35">
        <v>0.77916666666666667</v>
      </c>
      <c r="L164" s="14">
        <f t="shared" si="11"/>
        <v>8.3333333333333037E-3</v>
      </c>
    </row>
    <row r="165" spans="1:12" x14ac:dyDescent="0.25">
      <c r="A165" s="9" t="s">
        <v>867</v>
      </c>
      <c r="B165" s="10">
        <v>44294.518055555556</v>
      </c>
      <c r="C165" s="9" t="str">
        <f t="shared" si="8"/>
        <v>UNI</v>
      </c>
      <c r="D165" s="11">
        <f t="shared" si="9"/>
        <v>44294.518055555556</v>
      </c>
      <c r="E165" s="9">
        <v>17657918</v>
      </c>
      <c r="F165" s="12" t="str">
        <f t="shared" si="10"/>
        <v>Deliver Approved</v>
      </c>
      <c r="G165" s="1">
        <v>319</v>
      </c>
      <c r="H165" s="1"/>
      <c r="I165" s="13">
        <v>44294</v>
      </c>
      <c r="J165" s="35">
        <v>0.66666666666666663</v>
      </c>
      <c r="K165" s="35">
        <v>0.70208333333333339</v>
      </c>
      <c r="L165" s="14">
        <f t="shared" si="11"/>
        <v>3.5416666666666763E-2</v>
      </c>
    </row>
    <row r="166" spans="1:12" x14ac:dyDescent="0.25">
      <c r="A166" s="9" t="s">
        <v>862</v>
      </c>
      <c r="B166" s="10">
        <v>44294.530555555553</v>
      </c>
      <c r="C166" s="9" t="str">
        <f t="shared" si="8"/>
        <v>DUP</v>
      </c>
      <c r="D166" s="11">
        <f t="shared" si="9"/>
        <v>44294.530555555553</v>
      </c>
      <c r="E166" s="9">
        <v>17658718</v>
      </c>
      <c r="F166" s="12" t="str">
        <f t="shared" si="10"/>
        <v>Deliver Approved</v>
      </c>
      <c r="G166" s="1">
        <v>319</v>
      </c>
      <c r="H166" s="1"/>
      <c r="I166" s="13">
        <v>44294</v>
      </c>
      <c r="J166" s="35">
        <v>0.70208333333333339</v>
      </c>
      <c r="K166" s="35">
        <v>0.71805555555555556</v>
      </c>
      <c r="L166" s="14">
        <f t="shared" si="11"/>
        <v>1.5972222222222165E-2</v>
      </c>
    </row>
    <row r="167" spans="1:12" x14ac:dyDescent="0.25">
      <c r="A167" s="9" t="s">
        <v>868</v>
      </c>
      <c r="B167" s="10">
        <v>44294.539583333331</v>
      </c>
      <c r="C167" s="9" t="str">
        <f t="shared" si="8"/>
        <v>UNI</v>
      </c>
      <c r="D167" s="11">
        <f t="shared" si="9"/>
        <v>44294.539583333331</v>
      </c>
      <c r="E167" s="9">
        <v>17660237</v>
      </c>
      <c r="F167" s="12" t="str">
        <f t="shared" si="10"/>
        <v>Deliver Approved</v>
      </c>
      <c r="G167" s="1">
        <v>319</v>
      </c>
      <c r="H167" s="1"/>
      <c r="I167" s="13">
        <v>44294</v>
      </c>
      <c r="J167" s="35">
        <v>0.79027777777777775</v>
      </c>
      <c r="K167" s="35">
        <v>0.80625000000000002</v>
      </c>
      <c r="L167" s="14">
        <f t="shared" si="11"/>
        <v>1.5972222222222276E-2</v>
      </c>
    </row>
    <row r="168" spans="1:12" x14ac:dyDescent="0.25">
      <c r="A168" s="42" t="s">
        <v>869</v>
      </c>
      <c r="B168" s="43">
        <v>44294.555555555555</v>
      </c>
      <c r="C168" s="9" t="str">
        <f t="shared" si="8"/>
        <v>UNI</v>
      </c>
      <c r="D168" s="11">
        <f t="shared" si="9"/>
        <v>44294.555555555555</v>
      </c>
      <c r="E168" s="9">
        <v>17660702</v>
      </c>
      <c r="F168" s="12" t="str">
        <f t="shared" si="10"/>
        <v>Deliver Approved</v>
      </c>
      <c r="G168" s="1">
        <v>319</v>
      </c>
      <c r="H168" s="1"/>
      <c r="I168" s="13">
        <v>44294</v>
      </c>
      <c r="J168" s="35">
        <v>0.85555555555555562</v>
      </c>
      <c r="K168" s="35">
        <v>0.86944444444444446</v>
      </c>
      <c r="L168" s="14">
        <f t="shared" si="11"/>
        <v>1.388888888888884E-2</v>
      </c>
    </row>
    <row r="169" spans="1:12" x14ac:dyDescent="0.25">
      <c r="A169" s="9" t="s">
        <v>870</v>
      </c>
      <c r="B169" s="10">
        <v>44294.566666666666</v>
      </c>
      <c r="C169" s="9" t="str">
        <f t="shared" si="8"/>
        <v>UNI</v>
      </c>
      <c r="D169" s="11">
        <f t="shared" si="9"/>
        <v>44294.566666666666</v>
      </c>
      <c r="E169" s="9">
        <v>17657595</v>
      </c>
      <c r="F169" s="12" t="str">
        <f t="shared" si="10"/>
        <v>Deliver Approved</v>
      </c>
      <c r="G169" s="1">
        <v>319</v>
      </c>
      <c r="H169" s="1"/>
      <c r="I169" s="13">
        <v>44294</v>
      </c>
      <c r="J169" s="35">
        <v>0.64652777777777781</v>
      </c>
      <c r="K169" s="35">
        <v>0.66666666666666663</v>
      </c>
      <c r="L169" s="14">
        <f t="shared" si="11"/>
        <v>2.0138888888888817E-2</v>
      </c>
    </row>
    <row r="170" spans="1:12" x14ac:dyDescent="0.25">
      <c r="A170" s="19" t="s">
        <v>871</v>
      </c>
      <c r="B170" s="20">
        <v>44294.581944444442</v>
      </c>
      <c r="C170" s="9" t="str">
        <f t="shared" si="8"/>
        <v>UNI</v>
      </c>
      <c r="D170" s="11">
        <f t="shared" si="9"/>
        <v>44294.581944444442</v>
      </c>
      <c r="E170" s="9">
        <v>17657090</v>
      </c>
      <c r="F170" s="12" t="str">
        <f t="shared" si="10"/>
        <v>Deliver Approved</v>
      </c>
      <c r="G170" s="1">
        <v>319</v>
      </c>
      <c r="H170" s="1"/>
      <c r="I170" s="13">
        <v>44294</v>
      </c>
      <c r="J170" s="35">
        <v>0.61388888888888882</v>
      </c>
      <c r="K170" s="35">
        <v>0.63055555555555554</v>
      </c>
      <c r="L170" s="14">
        <f t="shared" si="11"/>
        <v>1.6666666666666718E-2</v>
      </c>
    </row>
    <row r="171" spans="1:12" x14ac:dyDescent="0.25">
      <c r="A171" s="9" t="s">
        <v>872</v>
      </c>
      <c r="B171" s="10">
        <v>44294.618055555555</v>
      </c>
      <c r="C171" s="9" t="str">
        <f t="shared" si="8"/>
        <v>UNI</v>
      </c>
      <c r="D171" s="11">
        <f t="shared" si="9"/>
        <v>44294.618055555555</v>
      </c>
      <c r="E171" s="9">
        <v>17657426</v>
      </c>
      <c r="F171" s="12" t="str">
        <f t="shared" si="10"/>
        <v>Deliver Approved</v>
      </c>
      <c r="G171" s="1">
        <v>319</v>
      </c>
      <c r="H171" s="1"/>
      <c r="I171" s="13">
        <v>44294</v>
      </c>
      <c r="J171" s="35">
        <v>0.63055555555555554</v>
      </c>
      <c r="K171" s="35">
        <v>0.64583333333333337</v>
      </c>
      <c r="L171" s="14">
        <f t="shared" si="11"/>
        <v>1.5277777777777835E-2</v>
      </c>
    </row>
    <row r="172" spans="1:12" x14ac:dyDescent="0.25">
      <c r="A172" s="9" t="s">
        <v>873</v>
      </c>
      <c r="B172" s="10">
        <v>44294.756944444445</v>
      </c>
      <c r="C172" s="9" t="str">
        <f t="shared" si="8"/>
        <v>UNI</v>
      </c>
      <c r="D172" s="11">
        <f t="shared" si="9"/>
        <v>44294.756944444445</v>
      </c>
      <c r="E172" s="9">
        <v>17660423</v>
      </c>
      <c r="F172" s="12" t="str">
        <f t="shared" si="10"/>
        <v>Deliver Approved</v>
      </c>
      <c r="G172" s="1">
        <v>319</v>
      </c>
      <c r="H172" s="1"/>
      <c r="I172" s="13">
        <v>44294</v>
      </c>
      <c r="J172" s="35">
        <v>0.80694444444444446</v>
      </c>
      <c r="K172" s="35">
        <v>0.8256944444444444</v>
      </c>
      <c r="L172" s="14">
        <f t="shared" si="11"/>
        <v>1.8749999999999933E-2</v>
      </c>
    </row>
    <row r="173" spans="1:12" x14ac:dyDescent="0.25">
      <c r="A173" s="9" t="s">
        <v>874</v>
      </c>
      <c r="B173" s="10">
        <v>44294.763888888891</v>
      </c>
      <c r="C173" s="9" t="str">
        <f t="shared" si="8"/>
        <v>UNI</v>
      </c>
      <c r="D173" s="11">
        <f t="shared" si="9"/>
        <v>44294.763888888891</v>
      </c>
      <c r="E173" s="9">
        <v>17660514</v>
      </c>
      <c r="F173" s="12" t="str">
        <f t="shared" si="10"/>
        <v>Deliver Approved</v>
      </c>
      <c r="G173" s="1">
        <v>319</v>
      </c>
      <c r="H173" s="1"/>
      <c r="I173" s="13">
        <v>44294</v>
      </c>
      <c r="J173" s="35">
        <v>0.8256944444444444</v>
      </c>
      <c r="K173" s="35">
        <v>0.83888888888888891</v>
      </c>
      <c r="L173" s="14">
        <f t="shared" si="11"/>
        <v>1.3194444444444509E-2</v>
      </c>
    </row>
    <row r="174" spans="1:12" x14ac:dyDescent="0.25">
      <c r="A174" s="9" t="s">
        <v>875</v>
      </c>
      <c r="B174" s="10">
        <v>44294.765972222223</v>
      </c>
      <c r="C174" s="9" t="str">
        <f t="shared" si="8"/>
        <v>UNI</v>
      </c>
      <c r="D174" s="11">
        <f t="shared" si="9"/>
        <v>44294.765972222223</v>
      </c>
      <c r="E174" s="9">
        <v>17660607</v>
      </c>
      <c r="F174" s="12" t="str">
        <f t="shared" si="10"/>
        <v>Deliver Approved</v>
      </c>
      <c r="G174" s="1">
        <v>319</v>
      </c>
      <c r="H174" s="1"/>
      <c r="I174" s="13">
        <v>44294</v>
      </c>
      <c r="J174" s="35">
        <v>0.83888888888888891</v>
      </c>
      <c r="K174" s="35">
        <v>0.85555555555555562</v>
      </c>
      <c r="L174" s="14">
        <f t="shared" si="11"/>
        <v>1.6666666666666718E-2</v>
      </c>
    </row>
    <row r="175" spans="1:12" x14ac:dyDescent="0.25">
      <c r="A175" s="9" t="s">
        <v>876</v>
      </c>
      <c r="B175" s="10">
        <v>44293.29583333333</v>
      </c>
      <c r="C175" s="9" t="str">
        <f t="shared" si="8"/>
        <v>UNI</v>
      </c>
      <c r="D175" s="11">
        <f t="shared" si="9"/>
        <v>44293.29583333333</v>
      </c>
      <c r="E175" s="9">
        <v>17652788</v>
      </c>
      <c r="F175" s="12" t="str">
        <f t="shared" si="10"/>
        <v>Tax-Cert</v>
      </c>
      <c r="G175" s="1">
        <v>320</v>
      </c>
      <c r="H175" s="1"/>
      <c r="I175" s="13">
        <v>44294</v>
      </c>
      <c r="J175" s="35">
        <v>0.49722222222222223</v>
      </c>
      <c r="K175" s="35">
        <v>0.50347222222222221</v>
      </c>
      <c r="L175" s="14">
        <f t="shared" si="11"/>
        <v>6.2499999999999778E-3</v>
      </c>
    </row>
    <row r="176" spans="1:12" x14ac:dyDescent="0.25">
      <c r="A176" s="9" t="s">
        <v>877</v>
      </c>
      <c r="B176" s="10">
        <v>44293.295138888891</v>
      </c>
      <c r="C176" s="9" t="str">
        <f t="shared" si="8"/>
        <v>UNI</v>
      </c>
      <c r="D176" s="11">
        <f t="shared" si="9"/>
        <v>44293.295138888891</v>
      </c>
      <c r="E176" s="9">
        <v>17653679</v>
      </c>
      <c r="F176" s="12" t="str">
        <f t="shared" si="10"/>
        <v>Tax-Cert</v>
      </c>
      <c r="G176" s="1">
        <v>320</v>
      </c>
      <c r="H176" s="1"/>
      <c r="I176" s="13">
        <v>44294</v>
      </c>
      <c r="J176" s="35">
        <v>0.5180555555555556</v>
      </c>
      <c r="K176" s="35">
        <v>0.52361111111111114</v>
      </c>
      <c r="L176" s="14">
        <f t="shared" si="11"/>
        <v>5.5555555555555358E-3</v>
      </c>
    </row>
    <row r="177" spans="1:12" x14ac:dyDescent="0.25">
      <c r="A177" s="9" t="s">
        <v>878</v>
      </c>
      <c r="B177" s="10">
        <v>44293.295138888891</v>
      </c>
      <c r="C177" s="9" t="str">
        <f t="shared" si="8"/>
        <v>UNI</v>
      </c>
      <c r="D177" s="11">
        <f t="shared" si="9"/>
        <v>44293.295138888891</v>
      </c>
      <c r="E177" s="9">
        <v>17654026</v>
      </c>
      <c r="F177" s="12" t="str">
        <f t="shared" si="10"/>
        <v>Tax-Cert</v>
      </c>
      <c r="G177" s="1">
        <v>320</v>
      </c>
      <c r="H177" s="1"/>
      <c r="I177" s="13">
        <v>44294</v>
      </c>
      <c r="J177" s="35">
        <v>0.52361111111111114</v>
      </c>
      <c r="K177" s="35">
        <v>0.53055555555555556</v>
      </c>
      <c r="L177" s="14">
        <f t="shared" si="11"/>
        <v>6.9444444444444198E-3</v>
      </c>
    </row>
    <row r="178" spans="1:12" x14ac:dyDescent="0.25">
      <c r="A178" s="9" t="s">
        <v>879</v>
      </c>
      <c r="B178" s="10">
        <v>44293.294444444444</v>
      </c>
      <c r="C178" s="9" t="str">
        <f t="shared" si="8"/>
        <v>UNI</v>
      </c>
      <c r="D178" s="11">
        <f t="shared" si="9"/>
        <v>44293.294444444444</v>
      </c>
      <c r="E178" s="9">
        <v>17654380</v>
      </c>
      <c r="F178" s="12" t="str">
        <f t="shared" si="10"/>
        <v>Tax-Cert</v>
      </c>
      <c r="G178" s="1">
        <v>320</v>
      </c>
      <c r="H178" s="1"/>
      <c r="I178" s="13">
        <v>44294</v>
      </c>
      <c r="J178" s="35">
        <v>0.53125</v>
      </c>
      <c r="K178" s="35">
        <v>0.53888888888888886</v>
      </c>
      <c r="L178" s="14">
        <f t="shared" si="11"/>
        <v>7.6388888888888618E-3</v>
      </c>
    </row>
    <row r="179" spans="1:12" x14ac:dyDescent="0.25">
      <c r="A179" s="9" t="s">
        <v>880</v>
      </c>
      <c r="B179" s="10">
        <v>44293.294444444444</v>
      </c>
      <c r="C179" s="9" t="str">
        <f t="shared" si="8"/>
        <v>UNI</v>
      </c>
      <c r="D179" s="11">
        <f t="shared" si="9"/>
        <v>44293.294444444444</v>
      </c>
      <c r="E179" s="9">
        <v>17654843</v>
      </c>
      <c r="F179" s="12" t="str">
        <f t="shared" si="10"/>
        <v>Tax-Cert</v>
      </c>
      <c r="G179" s="1">
        <v>320</v>
      </c>
      <c r="H179" s="1"/>
      <c r="I179" s="13">
        <v>44294</v>
      </c>
      <c r="J179" s="35">
        <v>0.53888888888888886</v>
      </c>
      <c r="K179" s="35">
        <v>0.5444444444444444</v>
      </c>
      <c r="L179" s="14">
        <f t="shared" si="11"/>
        <v>5.5555555555555358E-3</v>
      </c>
    </row>
    <row r="180" spans="1:12" x14ac:dyDescent="0.25">
      <c r="A180" s="19" t="s">
        <v>881</v>
      </c>
      <c r="B180" s="20">
        <v>44293.294444444444</v>
      </c>
      <c r="C180" s="9" t="str">
        <f t="shared" si="8"/>
        <v>UNI</v>
      </c>
      <c r="D180" s="11">
        <f t="shared" si="9"/>
        <v>44293.294444444444</v>
      </c>
      <c r="E180" s="9">
        <v>17655084</v>
      </c>
      <c r="F180" s="12" t="str">
        <f t="shared" si="10"/>
        <v>Tax-Cert</v>
      </c>
      <c r="G180" s="1">
        <v>320</v>
      </c>
      <c r="H180" s="1"/>
      <c r="I180" s="13">
        <v>44294</v>
      </c>
      <c r="J180" s="35">
        <v>0.5444444444444444</v>
      </c>
      <c r="K180" s="35">
        <v>0.54999999999999993</v>
      </c>
      <c r="L180" s="14">
        <f t="shared" si="11"/>
        <v>5.5555555555555358E-3</v>
      </c>
    </row>
    <row r="181" spans="1:12" x14ac:dyDescent="0.25">
      <c r="A181" s="9" t="s">
        <v>882</v>
      </c>
      <c r="B181" s="10">
        <v>44293.293749999997</v>
      </c>
      <c r="C181" s="9" t="str">
        <f t="shared" si="8"/>
        <v>UNI</v>
      </c>
      <c r="D181" s="11">
        <f t="shared" si="9"/>
        <v>44293.293749999997</v>
      </c>
      <c r="E181" s="9">
        <v>17655432</v>
      </c>
      <c r="F181" s="12" t="str">
        <f t="shared" si="10"/>
        <v>Tax-Cert</v>
      </c>
      <c r="G181" s="1">
        <v>320</v>
      </c>
      <c r="H181" s="1"/>
      <c r="I181" s="13">
        <v>44294</v>
      </c>
      <c r="J181" s="35">
        <v>0.54999999999999993</v>
      </c>
      <c r="K181" s="35">
        <v>0.55555555555555558</v>
      </c>
      <c r="L181" s="14">
        <f t="shared" si="11"/>
        <v>5.5555555555556468E-3</v>
      </c>
    </row>
    <row r="182" spans="1:12" x14ac:dyDescent="0.25">
      <c r="A182" s="9" t="s">
        <v>883</v>
      </c>
      <c r="B182" s="10">
        <v>44293.292361111111</v>
      </c>
      <c r="C182" s="9" t="str">
        <f t="shared" si="8"/>
        <v>UNI</v>
      </c>
      <c r="D182" s="11">
        <f t="shared" si="9"/>
        <v>44293.292361111111</v>
      </c>
      <c r="E182" s="9">
        <v>17655683</v>
      </c>
      <c r="F182" s="12" t="str">
        <f t="shared" si="10"/>
        <v>Tax-Cert</v>
      </c>
      <c r="G182" s="1">
        <v>320</v>
      </c>
      <c r="H182" s="1"/>
      <c r="I182" s="13">
        <v>44294</v>
      </c>
      <c r="J182" s="35">
        <v>0.55625000000000002</v>
      </c>
      <c r="K182" s="35">
        <v>0.56111111111111112</v>
      </c>
      <c r="L182" s="14">
        <f t="shared" si="11"/>
        <v>4.8611111111110938E-3</v>
      </c>
    </row>
    <row r="183" spans="1:12" x14ac:dyDescent="0.25">
      <c r="A183" s="9" t="s">
        <v>884</v>
      </c>
      <c r="B183" s="10">
        <v>44293.292361111111</v>
      </c>
      <c r="C183" s="9" t="str">
        <f t="shared" si="8"/>
        <v>UNI</v>
      </c>
      <c r="D183" s="11">
        <f t="shared" si="9"/>
        <v>44293.292361111111</v>
      </c>
      <c r="E183" s="9">
        <v>17655972</v>
      </c>
      <c r="F183" s="12" t="str">
        <f t="shared" si="10"/>
        <v>Tax-Cert</v>
      </c>
      <c r="G183" s="1">
        <v>320</v>
      </c>
      <c r="H183" s="1"/>
      <c r="I183" s="13">
        <v>44294</v>
      </c>
      <c r="J183" s="35">
        <v>0.5625</v>
      </c>
      <c r="K183" s="35">
        <v>0.56805555555555554</v>
      </c>
      <c r="L183" s="14">
        <f t="shared" si="11"/>
        <v>5.5555555555555358E-3</v>
      </c>
    </row>
    <row r="184" spans="1:12" x14ac:dyDescent="0.25">
      <c r="A184" s="9" t="s">
        <v>885</v>
      </c>
      <c r="B184" s="10">
        <v>44293.292361111111</v>
      </c>
      <c r="C184" s="9" t="str">
        <f t="shared" si="8"/>
        <v>UNI</v>
      </c>
      <c r="D184" s="11">
        <f t="shared" si="9"/>
        <v>44293.292361111111</v>
      </c>
      <c r="E184" s="9">
        <v>17656141</v>
      </c>
      <c r="F184" s="12" t="str">
        <f t="shared" si="10"/>
        <v>Tax-Cert</v>
      </c>
      <c r="G184" s="1">
        <v>320</v>
      </c>
      <c r="H184" s="1"/>
      <c r="I184" s="13">
        <v>44294</v>
      </c>
      <c r="J184" s="35">
        <v>0.56805555555555554</v>
      </c>
      <c r="K184" s="35">
        <v>0.57361111111111118</v>
      </c>
      <c r="L184" s="14">
        <f t="shared" si="11"/>
        <v>5.5555555555556468E-3</v>
      </c>
    </row>
    <row r="185" spans="1:12" x14ac:dyDescent="0.25">
      <c r="A185" s="28" t="s">
        <v>886</v>
      </c>
      <c r="B185" s="29">
        <v>44294.742361111108</v>
      </c>
      <c r="C185" s="28" t="str">
        <f t="shared" si="8"/>
        <v>UNI</v>
      </c>
      <c r="D185" s="30">
        <f t="shared" si="9"/>
        <v>44294.742361111108</v>
      </c>
      <c r="E185" s="28">
        <v>17669368</v>
      </c>
      <c r="F185" s="31" t="str">
        <f t="shared" si="10"/>
        <v>Fail SO</v>
      </c>
      <c r="G185" s="31">
        <v>313</v>
      </c>
      <c r="H185" s="31" t="s">
        <v>57</v>
      </c>
      <c r="I185" s="32">
        <v>44295</v>
      </c>
      <c r="J185" s="36">
        <v>0.4993055555555555</v>
      </c>
      <c r="K185" s="33">
        <v>0.51388888888888895</v>
      </c>
      <c r="L185" s="33">
        <f t="shared" si="11"/>
        <v>1.4583333333333448E-2</v>
      </c>
    </row>
    <row r="186" spans="1:12" x14ac:dyDescent="0.25">
      <c r="A186" s="19" t="s">
        <v>887</v>
      </c>
      <c r="B186" s="20">
        <v>44294.751388888886</v>
      </c>
      <c r="C186" s="19" t="str">
        <f t="shared" si="8"/>
        <v>UNI</v>
      </c>
      <c r="D186" s="41">
        <f t="shared" si="9"/>
        <v>44294.751388888886</v>
      </c>
      <c r="E186" s="19">
        <v>17672563</v>
      </c>
      <c r="F186" s="12" t="str">
        <f t="shared" si="10"/>
        <v>Fail SO</v>
      </c>
      <c r="G186" s="1">
        <v>313</v>
      </c>
      <c r="H186" s="1" t="s">
        <v>57</v>
      </c>
      <c r="I186" s="13">
        <v>44295</v>
      </c>
      <c r="J186" s="35">
        <v>0.69444444444444453</v>
      </c>
      <c r="K186" s="35">
        <v>0.71250000000000002</v>
      </c>
      <c r="L186" s="14">
        <f t="shared" si="11"/>
        <v>1.8055555555555491E-2</v>
      </c>
    </row>
    <row r="187" spans="1:12" x14ac:dyDescent="0.25">
      <c r="A187" s="9" t="s">
        <v>888</v>
      </c>
      <c r="B187" s="10">
        <v>44294.75277777778</v>
      </c>
      <c r="C187" s="9" t="str">
        <f t="shared" si="8"/>
        <v>UNI</v>
      </c>
      <c r="D187" s="11">
        <f t="shared" si="9"/>
        <v>44294.75277777778</v>
      </c>
      <c r="E187" s="9">
        <v>17672782</v>
      </c>
      <c r="F187" s="12" t="str">
        <f t="shared" si="10"/>
        <v>Fail SO</v>
      </c>
      <c r="G187" s="1">
        <v>313</v>
      </c>
      <c r="H187" s="1" t="s">
        <v>57</v>
      </c>
      <c r="I187" s="13">
        <v>44295</v>
      </c>
      <c r="J187" s="35">
        <v>0.71250000000000002</v>
      </c>
      <c r="K187" s="35">
        <v>0.72222222222222221</v>
      </c>
      <c r="L187" s="14">
        <f t="shared" si="11"/>
        <v>9.7222222222221877E-3</v>
      </c>
    </row>
    <row r="188" spans="1:12" x14ac:dyDescent="0.25">
      <c r="A188" s="9" t="s">
        <v>889</v>
      </c>
      <c r="B188" s="10">
        <v>44295.555555555555</v>
      </c>
      <c r="C188" s="9" t="str">
        <f t="shared" si="8"/>
        <v>UNI</v>
      </c>
      <c r="D188" s="11">
        <f t="shared" si="9"/>
        <v>44295.555555555555</v>
      </c>
      <c r="E188" s="9">
        <v>17670312</v>
      </c>
      <c r="F188" s="12" t="str">
        <f t="shared" si="10"/>
        <v>Fail SO</v>
      </c>
      <c r="G188" s="1">
        <v>313</v>
      </c>
      <c r="H188" s="1" t="s">
        <v>57</v>
      </c>
      <c r="I188" s="13">
        <v>44295</v>
      </c>
      <c r="J188" s="35">
        <v>0.56805555555555554</v>
      </c>
      <c r="K188" s="35">
        <v>0.5805555555555556</v>
      </c>
      <c r="L188" s="14">
        <f t="shared" si="11"/>
        <v>1.2500000000000067E-2</v>
      </c>
    </row>
    <row r="189" spans="1:12" x14ac:dyDescent="0.25">
      <c r="A189" s="19" t="s">
        <v>890</v>
      </c>
      <c r="B189" s="20">
        <v>44295.550694444442</v>
      </c>
      <c r="C189" s="19" t="str">
        <f t="shared" si="8"/>
        <v>UNI</v>
      </c>
      <c r="D189" s="41">
        <f t="shared" si="9"/>
        <v>44295.550694444442</v>
      </c>
      <c r="E189" s="19">
        <v>17671077</v>
      </c>
      <c r="F189" s="12" t="str">
        <f t="shared" si="10"/>
        <v>Fail SO</v>
      </c>
      <c r="G189" s="1">
        <v>313</v>
      </c>
      <c r="H189" s="1" t="s">
        <v>57</v>
      </c>
      <c r="I189" s="13">
        <v>44295</v>
      </c>
      <c r="J189" s="35">
        <v>0.61527777777777781</v>
      </c>
      <c r="K189" s="35">
        <v>0.6333333333333333</v>
      </c>
      <c r="L189" s="14">
        <f t="shared" si="11"/>
        <v>1.8055555555555491E-2</v>
      </c>
    </row>
    <row r="190" spans="1:12" x14ac:dyDescent="0.25">
      <c r="A190" s="19" t="s">
        <v>891</v>
      </c>
      <c r="B190" s="20">
        <v>44295.57708333333</v>
      </c>
      <c r="C190" s="19" t="str">
        <f t="shared" si="8"/>
        <v>UNI</v>
      </c>
      <c r="D190" s="41">
        <f t="shared" si="9"/>
        <v>44295.57708333333</v>
      </c>
      <c r="E190" s="19">
        <v>17671410</v>
      </c>
      <c r="F190" s="12" t="str">
        <f t="shared" si="10"/>
        <v>Fail SO</v>
      </c>
      <c r="G190" s="1">
        <v>313</v>
      </c>
      <c r="H190" s="1" t="s">
        <v>57</v>
      </c>
      <c r="I190" s="13">
        <v>44295</v>
      </c>
      <c r="J190" s="35">
        <v>0.6333333333333333</v>
      </c>
      <c r="K190" s="35">
        <v>0.64444444444444449</v>
      </c>
      <c r="L190" s="14">
        <f t="shared" si="11"/>
        <v>1.1111111111111183E-2</v>
      </c>
    </row>
    <row r="191" spans="1:12" x14ac:dyDescent="0.25">
      <c r="A191" s="9" t="s">
        <v>892</v>
      </c>
      <c r="B191" s="10">
        <v>44295.620833333334</v>
      </c>
      <c r="C191" s="9" t="str">
        <f t="shared" si="8"/>
        <v>UNI</v>
      </c>
      <c r="D191" s="11">
        <f t="shared" si="9"/>
        <v>44295.620833333334</v>
      </c>
      <c r="E191" s="9">
        <v>17671585</v>
      </c>
      <c r="F191" s="12" t="str">
        <f t="shared" si="10"/>
        <v>Fail SO</v>
      </c>
      <c r="G191" s="1">
        <v>313</v>
      </c>
      <c r="H191" s="1" t="s">
        <v>57</v>
      </c>
      <c r="I191" s="13">
        <v>44295</v>
      </c>
      <c r="J191" s="35">
        <v>0.64583333333333337</v>
      </c>
      <c r="K191" s="35">
        <v>0.65625</v>
      </c>
      <c r="L191" s="14">
        <f t="shared" si="11"/>
        <v>1.041666666666663E-2</v>
      </c>
    </row>
    <row r="192" spans="1:12" x14ac:dyDescent="0.25">
      <c r="A192" s="9" t="s">
        <v>893</v>
      </c>
      <c r="B192" s="10">
        <v>44295.638888888891</v>
      </c>
      <c r="C192" s="9" t="str">
        <f t="shared" si="8"/>
        <v>UNI</v>
      </c>
      <c r="D192" s="11">
        <f t="shared" si="9"/>
        <v>44295.638888888891</v>
      </c>
      <c r="E192" s="9">
        <v>17673046</v>
      </c>
      <c r="F192" s="12" t="str">
        <f t="shared" si="10"/>
        <v>Fail SO</v>
      </c>
      <c r="G192" s="1">
        <v>313</v>
      </c>
      <c r="H192" s="1" t="s">
        <v>57</v>
      </c>
      <c r="I192" s="13">
        <v>44295</v>
      </c>
      <c r="J192" s="35">
        <v>0.72222222222222221</v>
      </c>
      <c r="K192" s="35">
        <v>0.7319444444444444</v>
      </c>
      <c r="L192" s="14">
        <f t="shared" si="11"/>
        <v>9.7222222222221877E-3</v>
      </c>
    </row>
    <row r="193" spans="1:12" x14ac:dyDescent="0.25">
      <c r="A193" s="9" t="s">
        <v>894</v>
      </c>
      <c r="B193" s="10">
        <v>44295.725694444445</v>
      </c>
      <c r="C193" s="9" t="str">
        <f t="shared" si="8"/>
        <v>UNI</v>
      </c>
      <c r="D193" s="11">
        <f t="shared" si="9"/>
        <v>44295.725694444445</v>
      </c>
      <c r="E193" s="9">
        <v>17673150</v>
      </c>
      <c r="F193" s="12" t="str">
        <f t="shared" si="10"/>
        <v>Fail SO</v>
      </c>
      <c r="G193" s="1">
        <v>313</v>
      </c>
      <c r="H193" s="1" t="s">
        <v>57</v>
      </c>
      <c r="I193" s="13">
        <v>44295</v>
      </c>
      <c r="J193" s="35">
        <v>0.7319444444444444</v>
      </c>
      <c r="K193" s="35">
        <v>0.74652777777777779</v>
      </c>
      <c r="L193" s="14">
        <f t="shared" si="11"/>
        <v>1.4583333333333393E-2</v>
      </c>
    </row>
    <row r="194" spans="1:12" x14ac:dyDescent="0.25">
      <c r="A194" s="9"/>
      <c r="B194" s="10"/>
      <c r="C194" s="9" t="str">
        <f t="shared" si="8"/>
        <v>UNI</v>
      </c>
      <c r="D194" s="11">
        <f t="shared" si="9"/>
        <v>0</v>
      </c>
      <c r="E194" s="9"/>
      <c r="F194" s="12" t="str">
        <f t="shared" si="10"/>
        <v>Fail SO</v>
      </c>
      <c r="G194" s="1">
        <v>313</v>
      </c>
      <c r="H194" s="1"/>
      <c r="I194" s="13">
        <v>44295</v>
      </c>
      <c r="J194" s="35"/>
      <c r="K194" s="35"/>
      <c r="L194" s="14">
        <f t="shared" si="11"/>
        <v>0</v>
      </c>
    </row>
    <row r="195" spans="1:12" x14ac:dyDescent="0.25">
      <c r="A195" s="9" t="s">
        <v>895</v>
      </c>
      <c r="B195" s="10">
        <v>44294.833333333336</v>
      </c>
      <c r="C195" s="9" t="str">
        <f t="shared" ref="C195:C258" si="12">IF(COUNTIF(A:A,A195)&gt;1,"DUP","UNI")</f>
        <v>UNI</v>
      </c>
      <c r="D195" s="11">
        <f t="shared" si="9"/>
        <v>44294.833333333336</v>
      </c>
      <c r="E195" s="9">
        <v>17674325</v>
      </c>
      <c r="F195" s="12" t="str">
        <f t="shared" si="10"/>
        <v>Deliver Approved</v>
      </c>
      <c r="G195" s="1">
        <v>319</v>
      </c>
      <c r="H195" s="1"/>
      <c r="I195" s="13">
        <v>44295</v>
      </c>
      <c r="J195" s="35">
        <v>0.85486111111111107</v>
      </c>
      <c r="K195" s="35">
        <v>0.87291666666666667</v>
      </c>
      <c r="L195" s="14">
        <f t="shared" si="11"/>
        <v>1.8055555555555602E-2</v>
      </c>
    </row>
    <row r="196" spans="1:12" x14ac:dyDescent="0.25">
      <c r="A196" s="9" t="s">
        <v>896</v>
      </c>
      <c r="B196" s="10">
        <v>44295.501388888886</v>
      </c>
      <c r="C196" s="9" t="str">
        <f t="shared" si="12"/>
        <v>UNI</v>
      </c>
      <c r="D196" s="11">
        <f t="shared" si="9"/>
        <v>44295.501388888886</v>
      </c>
      <c r="E196" s="9">
        <v>17669580</v>
      </c>
      <c r="F196" s="12" t="str">
        <f t="shared" si="10"/>
        <v>Deliver Approved</v>
      </c>
      <c r="G196" s="1">
        <v>319</v>
      </c>
      <c r="H196" s="1"/>
      <c r="I196" s="13">
        <v>44295</v>
      </c>
      <c r="J196" s="35">
        <v>0.51388888888888895</v>
      </c>
      <c r="K196" s="35">
        <v>0.52916666666666667</v>
      </c>
      <c r="L196" s="14">
        <f t="shared" si="11"/>
        <v>1.5277777777777724E-2</v>
      </c>
    </row>
    <row r="197" spans="1:12" x14ac:dyDescent="0.25">
      <c r="A197" s="9" t="s">
        <v>897</v>
      </c>
      <c r="B197" s="10">
        <v>44295.512499999997</v>
      </c>
      <c r="C197" s="9" t="str">
        <f t="shared" si="12"/>
        <v>UNI</v>
      </c>
      <c r="D197" s="11">
        <f t="shared" si="9"/>
        <v>44295.512499999997</v>
      </c>
      <c r="E197" s="9">
        <v>17669752</v>
      </c>
      <c r="F197" s="12" t="str">
        <f t="shared" si="10"/>
        <v>Deliver Approved</v>
      </c>
      <c r="G197" s="1">
        <v>319</v>
      </c>
      <c r="H197" s="1"/>
      <c r="I197" s="13">
        <v>44295</v>
      </c>
      <c r="J197" s="35">
        <v>0.52916666666666667</v>
      </c>
      <c r="K197" s="35">
        <v>0.54583333333333328</v>
      </c>
      <c r="L197" s="14">
        <f t="shared" si="11"/>
        <v>1.6666666666666607E-2</v>
      </c>
    </row>
    <row r="198" spans="1:12" x14ac:dyDescent="0.25">
      <c r="A198" s="9" t="s">
        <v>898</v>
      </c>
      <c r="B198" s="10">
        <v>44295.517361111109</v>
      </c>
      <c r="C198" s="9" t="str">
        <f t="shared" si="12"/>
        <v>UNI</v>
      </c>
      <c r="D198" s="11">
        <f t="shared" ref="D198:D261" si="13">B198</f>
        <v>44295.517361111109</v>
      </c>
      <c r="E198" s="9">
        <v>17670023</v>
      </c>
      <c r="F198" s="12" t="str">
        <f t="shared" ref="F198:F261" si="14">IF(G198=313,"Fail SO",IF(G198=319,"Deliver Approved",IF(G198=320,"Tax-Cert",IF(G198=343,"Purchase",""))))</f>
        <v>Deliver Approved</v>
      </c>
      <c r="G198" s="1">
        <v>319</v>
      </c>
      <c r="H198" s="1"/>
      <c r="I198" s="13">
        <v>44295</v>
      </c>
      <c r="J198" s="35">
        <v>0.54583333333333328</v>
      </c>
      <c r="K198" s="35">
        <v>0.56805555555555554</v>
      </c>
      <c r="L198" s="14">
        <f t="shared" ref="L198:L261" si="15">K198-J198</f>
        <v>2.2222222222222254E-2</v>
      </c>
    </row>
    <row r="199" spans="1:12" x14ac:dyDescent="0.25">
      <c r="A199" s="9" t="s">
        <v>899</v>
      </c>
      <c r="B199" s="10">
        <v>44295.511111111111</v>
      </c>
      <c r="C199" s="9" t="str">
        <f t="shared" si="12"/>
        <v>UNI</v>
      </c>
      <c r="D199" s="11">
        <f t="shared" si="13"/>
        <v>44295.511111111111</v>
      </c>
      <c r="E199" s="9">
        <v>17672005</v>
      </c>
      <c r="F199" s="12" t="str">
        <f t="shared" si="14"/>
        <v>Deliver Approved</v>
      </c>
      <c r="G199" s="1">
        <v>319</v>
      </c>
      <c r="H199" s="1"/>
      <c r="I199" s="13">
        <v>44295</v>
      </c>
      <c r="J199" s="35">
        <v>0.66875000000000007</v>
      </c>
      <c r="K199" s="35">
        <v>0.69374999999999998</v>
      </c>
      <c r="L199" s="14">
        <f t="shared" si="15"/>
        <v>2.4999999999999911E-2</v>
      </c>
    </row>
    <row r="200" spans="1:12" x14ac:dyDescent="0.25">
      <c r="A200" s="9" t="s">
        <v>900</v>
      </c>
      <c r="B200" s="10">
        <v>44295.529166666667</v>
      </c>
      <c r="C200" s="9" t="str">
        <f t="shared" si="12"/>
        <v>UNI</v>
      </c>
      <c r="D200" s="11">
        <f t="shared" si="13"/>
        <v>44295.529166666667</v>
      </c>
      <c r="E200" s="9">
        <v>17673522</v>
      </c>
      <c r="F200" s="12" t="str">
        <f t="shared" si="14"/>
        <v>Deliver Approved</v>
      </c>
      <c r="G200" s="1">
        <v>319</v>
      </c>
      <c r="H200" s="1"/>
      <c r="I200" s="13">
        <v>44295</v>
      </c>
      <c r="J200" s="35">
        <v>0.76666666666666661</v>
      </c>
      <c r="K200" s="35">
        <v>0.77986111111111101</v>
      </c>
      <c r="L200" s="14">
        <f t="shared" si="15"/>
        <v>1.3194444444444398E-2</v>
      </c>
    </row>
    <row r="201" spans="1:12" x14ac:dyDescent="0.25">
      <c r="A201" s="9" t="s">
        <v>901</v>
      </c>
      <c r="B201" s="10">
        <v>44295.535416666666</v>
      </c>
      <c r="C201" s="9" t="str">
        <f t="shared" si="12"/>
        <v>UNI</v>
      </c>
      <c r="D201" s="11">
        <f t="shared" si="13"/>
        <v>44295.535416666666</v>
      </c>
      <c r="E201" s="9">
        <v>17673754</v>
      </c>
      <c r="F201" s="12" t="str">
        <f t="shared" si="14"/>
        <v>Deliver Approved</v>
      </c>
      <c r="G201" s="1">
        <v>319</v>
      </c>
      <c r="H201" s="1"/>
      <c r="I201" s="13">
        <v>44295</v>
      </c>
      <c r="J201" s="35">
        <v>0.77986111111111101</v>
      </c>
      <c r="K201" s="35">
        <v>0.81041666666666667</v>
      </c>
      <c r="L201" s="14">
        <f t="shared" si="15"/>
        <v>3.0555555555555669E-2</v>
      </c>
    </row>
    <row r="202" spans="1:12" x14ac:dyDescent="0.25">
      <c r="A202" s="9" t="s">
        <v>902</v>
      </c>
      <c r="B202" s="10">
        <v>44295.544444444444</v>
      </c>
      <c r="C202" s="9" t="str">
        <f t="shared" si="12"/>
        <v>UNI</v>
      </c>
      <c r="D202" s="11">
        <f t="shared" si="13"/>
        <v>44295.544444444444</v>
      </c>
      <c r="E202" s="9">
        <v>17674117</v>
      </c>
      <c r="F202" s="12" t="str">
        <f t="shared" si="14"/>
        <v>Deliver Approved</v>
      </c>
      <c r="G202" s="1">
        <v>319</v>
      </c>
      <c r="H202" s="1"/>
      <c r="I202" s="13">
        <v>44295</v>
      </c>
      <c r="J202" s="35">
        <v>0.81041666666666667</v>
      </c>
      <c r="K202" s="35">
        <v>0.8222222222222223</v>
      </c>
      <c r="L202" s="14">
        <f t="shared" si="15"/>
        <v>1.1805555555555625E-2</v>
      </c>
    </row>
    <row r="203" spans="1:12" x14ac:dyDescent="0.25">
      <c r="A203" s="9" t="s">
        <v>903</v>
      </c>
      <c r="B203" s="10">
        <v>44295.537499999999</v>
      </c>
      <c r="C203" s="9" t="str">
        <f t="shared" si="12"/>
        <v>UNI</v>
      </c>
      <c r="D203" s="11">
        <f t="shared" si="13"/>
        <v>44295.537499999999</v>
      </c>
      <c r="E203" s="9">
        <v>17674172</v>
      </c>
      <c r="F203" s="12" t="str">
        <f t="shared" si="14"/>
        <v>Deliver Approved</v>
      </c>
      <c r="G203" s="1">
        <v>319</v>
      </c>
      <c r="H203" s="1"/>
      <c r="I203" s="13">
        <v>44295</v>
      </c>
      <c r="J203" s="35">
        <v>0.8222222222222223</v>
      </c>
      <c r="K203" s="35">
        <v>0.8354166666666667</v>
      </c>
      <c r="L203" s="14">
        <f t="shared" si="15"/>
        <v>1.3194444444444398E-2</v>
      </c>
    </row>
    <row r="204" spans="1:12" x14ac:dyDescent="0.25">
      <c r="A204" s="9" t="s">
        <v>904</v>
      </c>
      <c r="B204" s="10">
        <v>44295.650694444441</v>
      </c>
      <c r="C204" s="9" t="str">
        <f t="shared" si="12"/>
        <v>UNI</v>
      </c>
      <c r="D204" s="11">
        <f t="shared" si="13"/>
        <v>44295.650694444441</v>
      </c>
      <c r="E204" s="9">
        <v>17674249</v>
      </c>
      <c r="F204" s="12" t="str">
        <f t="shared" si="14"/>
        <v>Deliver Approved</v>
      </c>
      <c r="G204" s="1">
        <v>319</v>
      </c>
      <c r="H204" s="1"/>
      <c r="I204" s="13">
        <v>44295</v>
      </c>
      <c r="J204" s="35">
        <v>0.8354166666666667</v>
      </c>
      <c r="K204" s="35">
        <v>0.85486111111111107</v>
      </c>
      <c r="L204" s="14">
        <f t="shared" si="15"/>
        <v>1.9444444444444375E-2</v>
      </c>
    </row>
    <row r="205" spans="1:12" x14ac:dyDescent="0.25">
      <c r="A205" s="19" t="s">
        <v>905</v>
      </c>
      <c r="B205" s="20">
        <v>44294.696527777778</v>
      </c>
      <c r="C205" s="19" t="str">
        <f t="shared" si="12"/>
        <v>UNI</v>
      </c>
      <c r="D205" s="41">
        <f t="shared" si="13"/>
        <v>44294.696527777778</v>
      </c>
      <c r="E205" s="19">
        <v>17670900</v>
      </c>
      <c r="F205" s="12" t="str">
        <f t="shared" si="14"/>
        <v>Tax-Cert</v>
      </c>
      <c r="G205" s="1">
        <v>320</v>
      </c>
      <c r="H205" s="1"/>
      <c r="I205" s="13">
        <v>44295</v>
      </c>
      <c r="J205" s="35">
        <v>0.60902777777777783</v>
      </c>
      <c r="K205" s="35">
        <v>0.61527777777777781</v>
      </c>
      <c r="L205" s="14">
        <f t="shared" si="15"/>
        <v>6.2499999999999778E-3</v>
      </c>
    </row>
    <row r="206" spans="1:12" x14ac:dyDescent="0.25">
      <c r="A206" s="19" t="s">
        <v>906</v>
      </c>
      <c r="B206" s="20">
        <v>44295.052777777775</v>
      </c>
      <c r="C206" s="19" t="str">
        <f t="shared" si="12"/>
        <v>UNI</v>
      </c>
      <c r="D206" s="41">
        <f t="shared" si="13"/>
        <v>44295.052777777775</v>
      </c>
      <c r="E206" s="19">
        <v>17670440</v>
      </c>
      <c r="F206" s="12" t="str">
        <f t="shared" si="14"/>
        <v>Tax-Cert</v>
      </c>
      <c r="G206" s="1">
        <v>320</v>
      </c>
      <c r="H206" s="1"/>
      <c r="I206" s="13">
        <v>44295</v>
      </c>
      <c r="J206" s="35">
        <v>0.5805555555555556</v>
      </c>
      <c r="K206" s="35">
        <v>0.58680555555555558</v>
      </c>
      <c r="L206" s="14">
        <f t="shared" si="15"/>
        <v>6.2499999999999778E-3</v>
      </c>
    </row>
    <row r="207" spans="1:12" x14ac:dyDescent="0.25">
      <c r="A207" s="19" t="s">
        <v>907</v>
      </c>
      <c r="B207" s="20">
        <v>44295.047222222223</v>
      </c>
      <c r="C207" s="19" t="str">
        <f t="shared" si="12"/>
        <v>UNI</v>
      </c>
      <c r="D207" s="41">
        <f t="shared" si="13"/>
        <v>44295.047222222223</v>
      </c>
      <c r="E207" s="19">
        <v>17670537</v>
      </c>
      <c r="F207" s="12" t="str">
        <f t="shared" si="14"/>
        <v>Tax-Cert</v>
      </c>
      <c r="G207" s="1">
        <v>320</v>
      </c>
      <c r="H207" s="1"/>
      <c r="I207" s="13">
        <v>44295</v>
      </c>
      <c r="J207" s="35">
        <v>0.58680555555555558</v>
      </c>
      <c r="K207" s="35">
        <v>0.59375</v>
      </c>
      <c r="L207" s="14">
        <f t="shared" si="15"/>
        <v>6.9444444444444198E-3</v>
      </c>
    </row>
    <row r="208" spans="1:12" x14ac:dyDescent="0.25">
      <c r="A208" s="9" t="s">
        <v>908</v>
      </c>
      <c r="B208" s="10">
        <v>44295.540972222225</v>
      </c>
      <c r="C208" s="9" t="str">
        <f t="shared" si="12"/>
        <v>UNI</v>
      </c>
      <c r="D208" s="11">
        <f t="shared" si="13"/>
        <v>44295.540972222225</v>
      </c>
      <c r="E208" s="9">
        <v>17670625</v>
      </c>
      <c r="F208" s="12" t="str">
        <f t="shared" si="14"/>
        <v>Tax-Cert</v>
      </c>
      <c r="G208" s="1">
        <v>320</v>
      </c>
      <c r="H208" s="1"/>
      <c r="I208" s="13">
        <v>44295</v>
      </c>
      <c r="J208" s="35">
        <v>0.59375</v>
      </c>
      <c r="K208" s="35">
        <v>0.59930555555555554</v>
      </c>
      <c r="L208" s="14">
        <f t="shared" si="15"/>
        <v>5.5555555555555358E-3</v>
      </c>
    </row>
    <row r="209" spans="1:12" x14ac:dyDescent="0.25">
      <c r="A209" s="9" t="s">
        <v>909</v>
      </c>
      <c r="B209" s="10">
        <v>44295.539583333331</v>
      </c>
      <c r="C209" s="9" t="str">
        <f t="shared" si="12"/>
        <v>UNI</v>
      </c>
      <c r="D209" s="11">
        <f t="shared" si="13"/>
        <v>44295.539583333331</v>
      </c>
      <c r="E209" s="9">
        <v>17670765</v>
      </c>
      <c r="F209" s="12" t="str">
        <f t="shared" si="14"/>
        <v>Tax-Cert</v>
      </c>
      <c r="G209" s="1">
        <v>320</v>
      </c>
      <c r="H209" s="1"/>
      <c r="I209" s="13">
        <v>44295</v>
      </c>
      <c r="J209" s="35">
        <v>0.59930555555555554</v>
      </c>
      <c r="K209" s="35">
        <v>0.6069444444444444</v>
      </c>
      <c r="L209" s="14">
        <f t="shared" si="15"/>
        <v>7.6388888888888618E-3</v>
      </c>
    </row>
    <row r="210" spans="1:12" x14ac:dyDescent="0.25">
      <c r="A210" s="9" t="s">
        <v>910</v>
      </c>
      <c r="B210" s="10">
        <v>44295.621527777781</v>
      </c>
      <c r="C210" s="9" t="str">
        <f t="shared" si="12"/>
        <v>UNI</v>
      </c>
      <c r="D210" s="11">
        <f t="shared" si="13"/>
        <v>44295.621527777781</v>
      </c>
      <c r="E210" s="9">
        <v>17671796</v>
      </c>
      <c r="F210" s="12" t="str">
        <f t="shared" si="14"/>
        <v>Tax-Cert</v>
      </c>
      <c r="G210" s="1">
        <v>320</v>
      </c>
      <c r="H210" s="1"/>
      <c r="I210" s="13">
        <v>44295</v>
      </c>
      <c r="J210" s="35">
        <v>0.65694444444444444</v>
      </c>
      <c r="K210" s="35">
        <v>0.6645833333333333</v>
      </c>
      <c r="L210" s="14">
        <f t="shared" si="15"/>
        <v>7.6388888888888618E-3</v>
      </c>
    </row>
    <row r="211" spans="1:12" x14ac:dyDescent="0.25">
      <c r="A211" s="9" t="s">
        <v>911</v>
      </c>
      <c r="B211" s="10">
        <v>44295.643750000003</v>
      </c>
      <c r="C211" s="9" t="str">
        <f t="shared" si="12"/>
        <v>UNI</v>
      </c>
      <c r="D211" s="11">
        <f t="shared" si="13"/>
        <v>44295.643750000003</v>
      </c>
      <c r="E211" s="9">
        <v>17671978</v>
      </c>
      <c r="F211" s="12" t="str">
        <f t="shared" si="14"/>
        <v>Tax-Cert</v>
      </c>
      <c r="G211" s="1">
        <v>320</v>
      </c>
      <c r="H211" s="1"/>
      <c r="I211" s="13">
        <v>44295</v>
      </c>
      <c r="J211" s="35">
        <v>0.66527777777777775</v>
      </c>
      <c r="K211" s="35">
        <v>0.66875000000000007</v>
      </c>
      <c r="L211" s="14">
        <f t="shared" si="15"/>
        <v>3.4722222222223209E-3</v>
      </c>
    </row>
    <row r="212" spans="1:12" x14ac:dyDescent="0.25">
      <c r="A212" s="9" t="s">
        <v>912</v>
      </c>
      <c r="B212" s="10">
        <v>44295.713888888888</v>
      </c>
      <c r="C212" s="9" t="str">
        <f t="shared" si="12"/>
        <v>UNI</v>
      </c>
      <c r="D212" s="11">
        <f t="shared" si="13"/>
        <v>44295.713888888888</v>
      </c>
      <c r="E212" s="9">
        <v>17673327</v>
      </c>
      <c r="F212" s="12" t="str">
        <f t="shared" si="14"/>
        <v>Tax-Cert</v>
      </c>
      <c r="G212" s="1">
        <v>320</v>
      </c>
      <c r="H212" s="1"/>
      <c r="I212" s="13">
        <v>44295</v>
      </c>
      <c r="J212" s="35">
        <v>0.74722222222222223</v>
      </c>
      <c r="K212" s="35">
        <v>0.75347222222222221</v>
      </c>
      <c r="L212" s="14">
        <f t="shared" si="15"/>
        <v>6.2499999999999778E-3</v>
      </c>
    </row>
    <row r="213" spans="1:12" x14ac:dyDescent="0.25">
      <c r="A213" s="9" t="s">
        <v>913</v>
      </c>
      <c r="B213" s="10">
        <v>44295.717361111114</v>
      </c>
      <c r="C213" s="9" t="str">
        <f t="shared" si="12"/>
        <v>DUP</v>
      </c>
      <c r="D213" s="11">
        <f t="shared" si="13"/>
        <v>44295.717361111114</v>
      </c>
      <c r="E213" s="9">
        <v>17673394</v>
      </c>
      <c r="F213" s="12" t="str">
        <f t="shared" si="14"/>
        <v>Tax-Cert</v>
      </c>
      <c r="G213" s="1">
        <v>320</v>
      </c>
      <c r="H213" s="1"/>
      <c r="I213" s="13">
        <v>44295</v>
      </c>
      <c r="J213" s="35">
        <v>0.75347222222222221</v>
      </c>
      <c r="K213" s="35">
        <v>0.7583333333333333</v>
      </c>
      <c r="L213" s="14">
        <f t="shared" si="15"/>
        <v>4.8611111111110938E-3</v>
      </c>
    </row>
    <row r="214" spans="1:12" x14ac:dyDescent="0.25">
      <c r="A214" s="9" t="s">
        <v>914</v>
      </c>
      <c r="B214" s="10">
        <v>44295.718055555553</v>
      </c>
      <c r="C214" s="9" t="str">
        <f t="shared" si="12"/>
        <v>UNI</v>
      </c>
      <c r="D214" s="11">
        <f t="shared" si="13"/>
        <v>44295.718055555553</v>
      </c>
      <c r="E214" s="9">
        <v>17673470</v>
      </c>
      <c r="F214" s="12" t="str">
        <f t="shared" si="14"/>
        <v>Tax-Cert</v>
      </c>
      <c r="G214" s="1">
        <v>320</v>
      </c>
      <c r="H214" s="1"/>
      <c r="I214" s="13">
        <v>44295</v>
      </c>
      <c r="J214" s="35">
        <v>0.75763888888888886</v>
      </c>
      <c r="K214" s="35">
        <v>0.76666666666666661</v>
      </c>
      <c r="L214" s="14">
        <f t="shared" si="15"/>
        <v>9.0277777777777457E-3</v>
      </c>
    </row>
    <row r="215" spans="1:12" x14ac:dyDescent="0.25">
      <c r="A215" s="4" t="s">
        <v>853</v>
      </c>
      <c r="B215" s="44">
        <v>44298.489583333336</v>
      </c>
      <c r="C215" s="28" t="str">
        <f t="shared" si="12"/>
        <v>DUP</v>
      </c>
      <c r="D215" s="30">
        <f t="shared" si="13"/>
        <v>44298.489583333336</v>
      </c>
      <c r="E215" s="28">
        <v>17686536</v>
      </c>
      <c r="F215" s="31" t="str">
        <f t="shared" si="14"/>
        <v>Fail SO</v>
      </c>
      <c r="G215" s="31">
        <v>313</v>
      </c>
      <c r="H215" s="31" t="s">
        <v>57</v>
      </c>
      <c r="I215" s="32">
        <v>44298</v>
      </c>
      <c r="J215" s="36">
        <v>0.49583333333333335</v>
      </c>
      <c r="K215" s="33">
        <v>0.51041666666666663</v>
      </c>
      <c r="L215" s="33">
        <f t="shared" si="15"/>
        <v>1.4583333333333282E-2</v>
      </c>
    </row>
    <row r="216" spans="1:12" x14ac:dyDescent="0.25">
      <c r="A216" s="9" t="s">
        <v>915</v>
      </c>
      <c r="B216" s="10">
        <v>44298.499305555553</v>
      </c>
      <c r="C216" s="9" t="str">
        <f t="shared" si="12"/>
        <v>UNI</v>
      </c>
      <c r="D216" s="11">
        <f t="shared" si="13"/>
        <v>44298.499305555553</v>
      </c>
      <c r="E216" s="9">
        <v>17686861</v>
      </c>
      <c r="F216" s="12" t="str">
        <f t="shared" si="14"/>
        <v>Fail SO</v>
      </c>
      <c r="G216" s="1">
        <v>313</v>
      </c>
      <c r="H216" s="1" t="s">
        <v>57</v>
      </c>
      <c r="I216" s="13">
        <v>44298</v>
      </c>
      <c r="J216" s="35">
        <v>0.51041666666666663</v>
      </c>
      <c r="K216" s="35">
        <v>0.51874999999999993</v>
      </c>
      <c r="L216" s="14">
        <f t="shared" si="15"/>
        <v>8.3333333333333037E-3</v>
      </c>
    </row>
    <row r="217" spans="1:12" x14ac:dyDescent="0.25">
      <c r="A217" s="9" t="s">
        <v>916</v>
      </c>
      <c r="B217" s="10">
        <v>44298.507638888892</v>
      </c>
      <c r="C217" s="9" t="str">
        <f t="shared" si="12"/>
        <v>UNI</v>
      </c>
      <c r="D217" s="11">
        <f t="shared" si="13"/>
        <v>44298.507638888892</v>
      </c>
      <c r="E217" s="9">
        <v>17688162</v>
      </c>
      <c r="F217" s="12" t="str">
        <f t="shared" si="14"/>
        <v>Fail SO</v>
      </c>
      <c r="G217" s="1">
        <v>313</v>
      </c>
      <c r="H217" s="1" t="s">
        <v>57</v>
      </c>
      <c r="I217" s="13">
        <v>44298</v>
      </c>
      <c r="J217" s="35">
        <v>0.56597222222222221</v>
      </c>
      <c r="K217" s="35">
        <v>0.58124999999999993</v>
      </c>
      <c r="L217" s="14">
        <f t="shared" si="15"/>
        <v>1.5277777777777724E-2</v>
      </c>
    </row>
    <row r="218" spans="1:12" x14ac:dyDescent="0.25">
      <c r="A218" s="9" t="s">
        <v>917</v>
      </c>
      <c r="B218" s="10">
        <v>44298.52847222222</v>
      </c>
      <c r="C218" s="9" t="str">
        <f t="shared" si="12"/>
        <v>UNI</v>
      </c>
      <c r="D218" s="11">
        <f t="shared" si="13"/>
        <v>44298.52847222222</v>
      </c>
      <c r="E218" s="9">
        <v>17688710</v>
      </c>
      <c r="F218" s="12" t="str">
        <f t="shared" si="14"/>
        <v>Fail SO</v>
      </c>
      <c r="G218" s="1">
        <v>313</v>
      </c>
      <c r="H218" s="1" t="s">
        <v>57</v>
      </c>
      <c r="I218" s="13">
        <v>44298</v>
      </c>
      <c r="J218" s="35">
        <v>0.59861111111111109</v>
      </c>
      <c r="K218" s="35">
        <v>0.61249999999999993</v>
      </c>
      <c r="L218" s="14">
        <f t="shared" si="15"/>
        <v>1.388888888888884E-2</v>
      </c>
    </row>
    <row r="219" spans="1:12" x14ac:dyDescent="0.25">
      <c r="A219" s="9" t="s">
        <v>918</v>
      </c>
      <c r="B219" s="10">
        <v>44298.550694444442</v>
      </c>
      <c r="C219" s="9" t="str">
        <f t="shared" si="12"/>
        <v>UNI</v>
      </c>
      <c r="D219" s="11">
        <f t="shared" si="13"/>
        <v>44298.550694444442</v>
      </c>
      <c r="E219" s="9">
        <v>17689141</v>
      </c>
      <c r="F219" s="12" t="str">
        <f t="shared" si="14"/>
        <v>Fail SO</v>
      </c>
      <c r="G219" s="1">
        <v>313</v>
      </c>
      <c r="H219" s="1" t="s">
        <v>57</v>
      </c>
      <c r="I219" s="13">
        <v>44298</v>
      </c>
      <c r="J219" s="35">
        <v>0.63055555555555554</v>
      </c>
      <c r="K219" s="35">
        <v>0.65</v>
      </c>
      <c r="L219" s="14">
        <f t="shared" si="15"/>
        <v>1.9444444444444486E-2</v>
      </c>
    </row>
    <row r="220" spans="1:12" x14ac:dyDescent="0.25">
      <c r="A220" s="9" t="s">
        <v>919</v>
      </c>
      <c r="B220" s="10">
        <v>44298.553472222222</v>
      </c>
      <c r="C220" s="9" t="str">
        <f t="shared" si="12"/>
        <v>UNI</v>
      </c>
      <c r="D220" s="11">
        <f t="shared" si="13"/>
        <v>44298.553472222222</v>
      </c>
      <c r="E220" s="9">
        <v>17691008</v>
      </c>
      <c r="F220" s="12" t="str">
        <f t="shared" si="14"/>
        <v>Fail SO</v>
      </c>
      <c r="G220" s="1">
        <v>313</v>
      </c>
      <c r="H220" s="1" t="s">
        <v>57</v>
      </c>
      <c r="I220" s="13">
        <v>44298</v>
      </c>
      <c r="J220" s="35">
        <v>0.73749999999999993</v>
      </c>
      <c r="K220" s="35">
        <v>0.74722222222222223</v>
      </c>
      <c r="L220" s="14">
        <f t="shared" si="15"/>
        <v>9.7222222222222987E-3</v>
      </c>
    </row>
    <row r="221" spans="1:12" x14ac:dyDescent="0.25">
      <c r="A221" s="9" t="s">
        <v>920</v>
      </c>
      <c r="B221" s="10">
        <v>44298.557638888888</v>
      </c>
      <c r="C221" s="9" t="str">
        <f t="shared" si="12"/>
        <v>UNI</v>
      </c>
      <c r="D221" s="11">
        <f t="shared" si="13"/>
        <v>44298.557638888888</v>
      </c>
      <c r="E221" s="9">
        <v>17691197</v>
      </c>
      <c r="F221" s="12" t="str">
        <f t="shared" si="14"/>
        <v>Fail SO</v>
      </c>
      <c r="G221" s="1">
        <v>313</v>
      </c>
      <c r="H221" s="1" t="s">
        <v>57</v>
      </c>
      <c r="I221" s="13">
        <v>44298</v>
      </c>
      <c r="J221" s="35">
        <v>0.74722222222222223</v>
      </c>
      <c r="K221" s="35">
        <v>0.7583333333333333</v>
      </c>
      <c r="L221" s="14">
        <f t="shared" si="15"/>
        <v>1.1111111111111072E-2</v>
      </c>
    </row>
    <row r="222" spans="1:12" x14ac:dyDescent="0.25">
      <c r="A222" s="9" t="s">
        <v>921</v>
      </c>
      <c r="B222" s="10">
        <v>44298.572916666664</v>
      </c>
      <c r="C222" s="9" t="str">
        <f t="shared" si="12"/>
        <v>UNI</v>
      </c>
      <c r="D222" s="11">
        <f t="shared" si="13"/>
        <v>44298.572916666664</v>
      </c>
      <c r="E222" s="9">
        <v>17691465</v>
      </c>
      <c r="F222" s="12" t="str">
        <f t="shared" si="14"/>
        <v>Fail SO</v>
      </c>
      <c r="G222" s="1">
        <v>313</v>
      </c>
      <c r="H222" s="1" t="s">
        <v>57</v>
      </c>
      <c r="I222" s="13">
        <v>44298</v>
      </c>
      <c r="J222" s="35">
        <v>0.7583333333333333</v>
      </c>
      <c r="K222" s="35">
        <v>0.77013888888888893</v>
      </c>
      <c r="L222" s="14">
        <f t="shared" si="15"/>
        <v>1.1805555555555625E-2</v>
      </c>
    </row>
    <row r="223" spans="1:12" x14ac:dyDescent="0.25">
      <c r="A223" s="9" t="s">
        <v>922</v>
      </c>
      <c r="B223" s="10">
        <v>44298.61041666667</v>
      </c>
      <c r="C223" s="9" t="str">
        <f t="shared" si="12"/>
        <v>UNI</v>
      </c>
      <c r="D223" s="11">
        <f t="shared" si="13"/>
        <v>44298.61041666667</v>
      </c>
      <c r="E223" s="9">
        <v>17691757</v>
      </c>
      <c r="F223" s="12" t="str">
        <f t="shared" si="14"/>
        <v>Fail SO</v>
      </c>
      <c r="G223" s="1">
        <v>313</v>
      </c>
      <c r="H223" s="1" t="s">
        <v>57</v>
      </c>
      <c r="I223" s="13">
        <v>44298</v>
      </c>
      <c r="J223" s="35">
        <v>0.77013888888888893</v>
      </c>
      <c r="K223" s="35">
        <v>0.78055555555555556</v>
      </c>
      <c r="L223" s="14">
        <f t="shared" si="15"/>
        <v>1.041666666666663E-2</v>
      </c>
    </row>
    <row r="224" spans="1:12" x14ac:dyDescent="0.25">
      <c r="A224" s="9" t="s">
        <v>923</v>
      </c>
      <c r="B224" s="10">
        <v>44298.640277777777</v>
      </c>
      <c r="C224" s="9" t="str">
        <f t="shared" si="12"/>
        <v>UNI</v>
      </c>
      <c r="D224" s="11">
        <f t="shared" si="13"/>
        <v>44298.640277777777</v>
      </c>
      <c r="E224" s="9">
        <v>17691927</v>
      </c>
      <c r="F224" s="12" t="str">
        <f t="shared" si="14"/>
        <v>Fail SO</v>
      </c>
      <c r="G224" s="1">
        <v>313</v>
      </c>
      <c r="H224" s="1" t="s">
        <v>57</v>
      </c>
      <c r="I224" s="13">
        <v>44298</v>
      </c>
      <c r="J224" s="35">
        <v>0.78055555555555556</v>
      </c>
      <c r="K224" s="35">
        <v>0.7944444444444444</v>
      </c>
      <c r="L224" s="14">
        <f t="shared" si="15"/>
        <v>1.388888888888884E-2</v>
      </c>
    </row>
    <row r="225" spans="1:12" x14ac:dyDescent="0.25">
      <c r="A225" s="19" t="s">
        <v>924</v>
      </c>
      <c r="B225" s="20">
        <v>44298.510416666664</v>
      </c>
      <c r="C225" s="19" t="str">
        <f t="shared" si="12"/>
        <v>UNI</v>
      </c>
      <c r="D225" s="41">
        <f t="shared" si="13"/>
        <v>44298.510416666664</v>
      </c>
      <c r="E225" s="19">
        <v>17687459</v>
      </c>
      <c r="F225" s="12" t="str">
        <f t="shared" si="14"/>
        <v>Deliver Approved</v>
      </c>
      <c r="G225" s="1">
        <v>319</v>
      </c>
      <c r="H225" s="1"/>
      <c r="I225" s="13">
        <v>44298</v>
      </c>
      <c r="J225" s="35">
        <v>0.53125</v>
      </c>
      <c r="K225" s="35">
        <v>0.55208333333333337</v>
      </c>
      <c r="L225" s="14">
        <f t="shared" si="15"/>
        <v>2.083333333333337E-2</v>
      </c>
    </row>
    <row r="226" spans="1:12" x14ac:dyDescent="0.25">
      <c r="A226" s="9" t="s">
        <v>925</v>
      </c>
      <c r="B226" s="10">
        <v>44298.522222222222</v>
      </c>
      <c r="C226" s="9" t="str">
        <f t="shared" si="12"/>
        <v>UNI</v>
      </c>
      <c r="D226" s="11">
        <f t="shared" si="13"/>
        <v>44298.522222222222</v>
      </c>
      <c r="E226" s="9">
        <v>17688394</v>
      </c>
      <c r="F226" s="12" t="str">
        <f t="shared" si="14"/>
        <v>Deliver Approved</v>
      </c>
      <c r="G226" s="1">
        <v>319</v>
      </c>
      <c r="H226" s="1"/>
      <c r="I226" s="13">
        <v>44298</v>
      </c>
      <c r="J226" s="35">
        <v>0.58124999999999993</v>
      </c>
      <c r="K226" s="35">
        <v>0.59861111111111109</v>
      </c>
      <c r="L226" s="14">
        <f t="shared" si="15"/>
        <v>1.736111111111116E-2</v>
      </c>
    </row>
    <row r="227" spans="1:12" x14ac:dyDescent="0.25">
      <c r="A227" s="9" t="s">
        <v>926</v>
      </c>
      <c r="B227" s="10">
        <v>44298.539583333331</v>
      </c>
      <c r="C227" s="9" t="str">
        <f t="shared" si="12"/>
        <v>UNI</v>
      </c>
      <c r="D227" s="11">
        <f t="shared" si="13"/>
        <v>44298.539583333331</v>
      </c>
      <c r="E227" s="9">
        <v>17688889</v>
      </c>
      <c r="F227" s="12" t="str">
        <f t="shared" si="14"/>
        <v>Deliver Approved</v>
      </c>
      <c r="G227" s="1">
        <v>319</v>
      </c>
      <c r="H227" s="1"/>
      <c r="I227" s="13">
        <v>44298</v>
      </c>
      <c r="J227" s="35">
        <v>0.61249999999999993</v>
      </c>
      <c r="K227" s="35">
        <v>0.63055555555555554</v>
      </c>
      <c r="L227" s="14">
        <f t="shared" si="15"/>
        <v>1.8055555555555602E-2</v>
      </c>
    </row>
    <row r="228" spans="1:12" x14ac:dyDescent="0.25">
      <c r="A228" s="9" t="s">
        <v>927</v>
      </c>
      <c r="B228" s="10">
        <v>44298.583333333336</v>
      </c>
      <c r="C228" s="9" t="str">
        <f t="shared" si="12"/>
        <v>UNI</v>
      </c>
      <c r="D228" s="11">
        <f t="shared" si="13"/>
        <v>44298.583333333336</v>
      </c>
      <c r="E228" s="9">
        <v>17689640</v>
      </c>
      <c r="F228" s="12" t="str">
        <f t="shared" si="14"/>
        <v>Deliver Approved</v>
      </c>
      <c r="G228" s="1">
        <v>319</v>
      </c>
      <c r="H228" s="1"/>
      <c r="I228" s="13">
        <v>44298</v>
      </c>
      <c r="J228" s="35">
        <v>0.66597222222222219</v>
      </c>
      <c r="K228" s="35">
        <v>0.69097222222222221</v>
      </c>
      <c r="L228" s="14">
        <f t="shared" si="15"/>
        <v>2.5000000000000022E-2</v>
      </c>
    </row>
    <row r="229" spans="1:12" x14ac:dyDescent="0.25">
      <c r="A229" s="9" t="s">
        <v>928</v>
      </c>
      <c r="B229" s="10">
        <v>44298.601388888892</v>
      </c>
      <c r="C229" s="9" t="str">
        <f t="shared" si="12"/>
        <v>DUP</v>
      </c>
      <c r="D229" s="11">
        <f t="shared" si="13"/>
        <v>44298.601388888892</v>
      </c>
      <c r="E229" s="9">
        <v>17690049</v>
      </c>
      <c r="F229" s="12" t="str">
        <f t="shared" si="14"/>
        <v>Deliver Approved</v>
      </c>
      <c r="G229" s="1">
        <v>319</v>
      </c>
      <c r="H229" s="1"/>
      <c r="I229" s="13">
        <v>44298</v>
      </c>
      <c r="J229" s="35">
        <v>0.69166666666666676</v>
      </c>
      <c r="K229" s="35">
        <v>0.71180555555555547</v>
      </c>
      <c r="L229" s="14">
        <f t="shared" si="15"/>
        <v>2.0138888888888706E-2</v>
      </c>
    </row>
    <row r="230" spans="1:12" x14ac:dyDescent="0.25">
      <c r="A230" s="9" t="s">
        <v>929</v>
      </c>
      <c r="B230" s="10">
        <v>44298.704861111109</v>
      </c>
      <c r="C230" s="9" t="str">
        <f t="shared" si="12"/>
        <v>UNI</v>
      </c>
      <c r="D230" s="11">
        <f t="shared" si="13"/>
        <v>44298.704861111109</v>
      </c>
      <c r="E230" s="9">
        <v>17692154</v>
      </c>
      <c r="F230" s="12" t="str">
        <f t="shared" si="14"/>
        <v>Deliver Approved</v>
      </c>
      <c r="G230" s="1">
        <v>319</v>
      </c>
      <c r="H230" s="1"/>
      <c r="I230" s="13">
        <v>44298</v>
      </c>
      <c r="J230" s="35">
        <v>0.78333333333333333</v>
      </c>
      <c r="K230" s="35">
        <v>0.80486111111111114</v>
      </c>
      <c r="L230" s="14">
        <f t="shared" si="15"/>
        <v>2.1527777777777812E-2</v>
      </c>
    </row>
    <row r="231" spans="1:12" x14ac:dyDescent="0.25">
      <c r="A231" s="9" t="s">
        <v>930</v>
      </c>
      <c r="B231" s="10">
        <v>44298.699305555558</v>
      </c>
      <c r="C231" s="9" t="str">
        <f t="shared" si="12"/>
        <v>UNI</v>
      </c>
      <c r="D231" s="11">
        <f t="shared" si="13"/>
        <v>44298.699305555558</v>
      </c>
      <c r="E231" s="9">
        <v>17692459</v>
      </c>
      <c r="F231" s="12" t="str">
        <f t="shared" si="14"/>
        <v>Deliver Approved</v>
      </c>
      <c r="G231" s="1">
        <v>319</v>
      </c>
      <c r="H231" s="1"/>
      <c r="I231" s="13">
        <v>44298</v>
      </c>
      <c r="J231" s="35">
        <v>0.80555555555555547</v>
      </c>
      <c r="K231" s="35">
        <v>0.81805555555555554</v>
      </c>
      <c r="L231" s="14">
        <f t="shared" si="15"/>
        <v>1.2500000000000067E-2</v>
      </c>
    </row>
    <row r="232" spans="1:12" x14ac:dyDescent="0.25">
      <c r="A232" s="9" t="s">
        <v>931</v>
      </c>
      <c r="B232" s="10">
        <v>44298.729861111111</v>
      </c>
      <c r="C232" s="9" t="str">
        <f t="shared" si="12"/>
        <v>UNI</v>
      </c>
      <c r="D232" s="11">
        <f t="shared" si="13"/>
        <v>44298.729861111111</v>
      </c>
      <c r="E232" s="9">
        <v>17692608</v>
      </c>
      <c r="F232" s="12" t="str">
        <f t="shared" si="14"/>
        <v>Deliver Approved</v>
      </c>
      <c r="G232" s="1">
        <v>319</v>
      </c>
      <c r="H232" s="1"/>
      <c r="I232" s="13">
        <v>44298</v>
      </c>
      <c r="J232" s="35">
        <v>0.81805555555555554</v>
      </c>
      <c r="K232" s="35">
        <v>0.82916666666666661</v>
      </c>
      <c r="L232" s="14">
        <f t="shared" si="15"/>
        <v>1.1111111111111072E-2</v>
      </c>
    </row>
    <row r="233" spans="1:12" x14ac:dyDescent="0.25">
      <c r="A233" s="9" t="s">
        <v>932</v>
      </c>
      <c r="B233" s="10">
        <v>44298.746527777781</v>
      </c>
      <c r="C233" s="9" t="str">
        <f t="shared" si="12"/>
        <v>UNI</v>
      </c>
      <c r="D233" s="11">
        <f t="shared" si="13"/>
        <v>44298.746527777781</v>
      </c>
      <c r="E233" s="9">
        <v>17692756</v>
      </c>
      <c r="F233" s="12" t="str">
        <f t="shared" si="14"/>
        <v>Deliver Approved</v>
      </c>
      <c r="G233" s="1">
        <v>319</v>
      </c>
      <c r="H233" s="1"/>
      <c r="I233" s="13">
        <v>44298</v>
      </c>
      <c r="J233" s="35">
        <v>0.82916666666666661</v>
      </c>
      <c r="K233" s="35">
        <v>0.84097222222222223</v>
      </c>
      <c r="L233" s="14">
        <f t="shared" si="15"/>
        <v>1.1805555555555625E-2</v>
      </c>
    </row>
    <row r="234" spans="1:12" x14ac:dyDescent="0.25">
      <c r="A234" s="9" t="s">
        <v>933</v>
      </c>
      <c r="B234" s="10">
        <v>44298.754166666666</v>
      </c>
      <c r="C234" s="9" t="str">
        <f t="shared" si="12"/>
        <v>UNI</v>
      </c>
      <c r="D234" s="11">
        <f t="shared" si="13"/>
        <v>44298.754166666666</v>
      </c>
      <c r="E234" s="9">
        <v>17692817</v>
      </c>
      <c r="F234" s="12" t="str">
        <f t="shared" si="14"/>
        <v>Deliver Approved</v>
      </c>
      <c r="G234" s="1">
        <v>319</v>
      </c>
      <c r="H234" s="1"/>
      <c r="I234" s="13">
        <v>44298</v>
      </c>
      <c r="J234" s="35">
        <v>0.84097222222222223</v>
      </c>
      <c r="K234" s="35">
        <v>0.85625000000000007</v>
      </c>
      <c r="L234" s="14">
        <f t="shared" si="15"/>
        <v>1.5277777777777835E-2</v>
      </c>
    </row>
    <row r="235" spans="1:12" x14ac:dyDescent="0.25">
      <c r="A235" s="9" t="s">
        <v>934</v>
      </c>
      <c r="B235" s="10">
        <v>44298.488194444442</v>
      </c>
      <c r="C235" s="9" t="str">
        <f t="shared" si="12"/>
        <v>UNI</v>
      </c>
      <c r="D235" s="11">
        <f t="shared" si="13"/>
        <v>44298.488194444442</v>
      </c>
      <c r="E235" s="9">
        <v>17687109</v>
      </c>
      <c r="F235" s="12" t="str">
        <f t="shared" si="14"/>
        <v>Tax-Cert</v>
      </c>
      <c r="G235" s="1">
        <v>320</v>
      </c>
      <c r="H235" s="1"/>
      <c r="I235" s="13">
        <v>44298</v>
      </c>
      <c r="J235" s="35">
        <v>0.51874999999999993</v>
      </c>
      <c r="K235" s="35">
        <v>0.52500000000000002</v>
      </c>
      <c r="L235" s="14">
        <f t="shared" si="15"/>
        <v>6.2500000000000888E-3</v>
      </c>
    </row>
    <row r="236" spans="1:12" x14ac:dyDescent="0.25">
      <c r="A236" s="19" t="s">
        <v>935</v>
      </c>
      <c r="B236" s="20">
        <v>44298.504861111112</v>
      </c>
      <c r="C236" s="19" t="str">
        <f t="shared" si="12"/>
        <v>UNI</v>
      </c>
      <c r="D236" s="41">
        <f t="shared" si="13"/>
        <v>44298.504861111112</v>
      </c>
      <c r="E236" s="19">
        <v>17687253</v>
      </c>
      <c r="F236" s="12" t="str">
        <f t="shared" si="14"/>
        <v>Tax-Cert</v>
      </c>
      <c r="G236" s="1">
        <v>320</v>
      </c>
      <c r="H236" s="1"/>
      <c r="I236" s="13">
        <v>44298</v>
      </c>
      <c r="J236" s="35">
        <v>0.52500000000000002</v>
      </c>
      <c r="K236" s="35">
        <v>0.53125</v>
      </c>
      <c r="L236" s="14">
        <f t="shared" si="15"/>
        <v>6.2499999999999778E-3</v>
      </c>
    </row>
    <row r="237" spans="1:12" x14ac:dyDescent="0.25">
      <c r="A237" s="9" t="s">
        <v>936</v>
      </c>
      <c r="B237" s="10">
        <v>44298.53402777778</v>
      </c>
      <c r="C237" s="9" t="str">
        <f t="shared" si="12"/>
        <v>UNI</v>
      </c>
      <c r="D237" s="11">
        <f t="shared" si="13"/>
        <v>44298.53402777778</v>
      </c>
      <c r="E237" s="9">
        <v>17687946</v>
      </c>
      <c r="F237" s="12" t="str">
        <f t="shared" si="14"/>
        <v>Tax-Cert</v>
      </c>
      <c r="G237" s="1">
        <v>320</v>
      </c>
      <c r="H237" s="1"/>
      <c r="I237" s="13">
        <v>44298</v>
      </c>
      <c r="J237" s="35">
        <v>0.55208333333333337</v>
      </c>
      <c r="K237" s="35">
        <v>0.56041666666666667</v>
      </c>
      <c r="L237" s="14">
        <f t="shared" si="15"/>
        <v>8.3333333333333037E-3</v>
      </c>
    </row>
    <row r="238" spans="1:12" x14ac:dyDescent="0.25">
      <c r="A238" s="9" t="s">
        <v>937</v>
      </c>
      <c r="B238" s="10">
        <v>44298.535416666666</v>
      </c>
      <c r="C238" s="9" t="str">
        <f t="shared" si="12"/>
        <v>UNI</v>
      </c>
      <c r="D238" s="11">
        <f t="shared" si="13"/>
        <v>44298.535416666666</v>
      </c>
      <c r="E238" s="9">
        <v>17688130</v>
      </c>
      <c r="F238" s="12" t="str">
        <f t="shared" si="14"/>
        <v>Tax-Cert</v>
      </c>
      <c r="G238" s="1">
        <v>320</v>
      </c>
      <c r="H238" s="1"/>
      <c r="I238" s="13">
        <v>44298</v>
      </c>
      <c r="J238" s="35">
        <v>0.56041666666666667</v>
      </c>
      <c r="K238" s="35">
        <v>0.56527777777777777</v>
      </c>
      <c r="L238" s="14">
        <f t="shared" si="15"/>
        <v>4.8611111111110938E-3</v>
      </c>
    </row>
    <row r="239" spans="1:12" x14ac:dyDescent="0.25">
      <c r="A239" s="9" t="s">
        <v>938</v>
      </c>
      <c r="B239" s="10">
        <v>44298.604861111111</v>
      </c>
      <c r="C239" s="9" t="str">
        <f t="shared" si="12"/>
        <v>UNI</v>
      </c>
      <c r="D239" s="11">
        <f t="shared" si="13"/>
        <v>44298.604861111111</v>
      </c>
      <c r="E239" s="9">
        <v>17689427</v>
      </c>
      <c r="F239" s="12" t="str">
        <f t="shared" si="14"/>
        <v>Tax-Cert</v>
      </c>
      <c r="G239" s="1">
        <v>320</v>
      </c>
      <c r="H239" s="1"/>
      <c r="I239" s="13">
        <v>44298</v>
      </c>
      <c r="J239" s="35">
        <v>0.65</v>
      </c>
      <c r="K239" s="35">
        <v>0.65625</v>
      </c>
      <c r="L239" s="14">
        <f t="shared" si="15"/>
        <v>6.2499999999999778E-3</v>
      </c>
    </row>
    <row r="240" spans="1:12" x14ac:dyDescent="0.25">
      <c r="A240" s="9" t="s">
        <v>939</v>
      </c>
      <c r="B240" s="10">
        <v>44298.612500000003</v>
      </c>
      <c r="C240" s="9" t="str">
        <f t="shared" si="12"/>
        <v>UNI</v>
      </c>
      <c r="D240" s="11">
        <f t="shared" si="13"/>
        <v>44298.612500000003</v>
      </c>
      <c r="E240" s="9">
        <v>17689525</v>
      </c>
      <c r="F240" s="12" t="str">
        <f t="shared" si="14"/>
        <v>Tax-Cert</v>
      </c>
      <c r="G240" s="1">
        <v>320</v>
      </c>
      <c r="H240" s="1"/>
      <c r="I240" s="13">
        <v>44298</v>
      </c>
      <c r="J240" s="35">
        <v>0.65625</v>
      </c>
      <c r="K240" s="35">
        <v>0.66597222222222219</v>
      </c>
      <c r="L240" s="14">
        <f t="shared" si="15"/>
        <v>9.7222222222221877E-3</v>
      </c>
    </row>
    <row r="241" spans="1:12" x14ac:dyDescent="0.25">
      <c r="A241" s="9" t="s">
        <v>940</v>
      </c>
      <c r="B241" s="10">
        <v>44298.611805555556</v>
      </c>
      <c r="C241" s="9" t="str">
        <f t="shared" si="12"/>
        <v>UNI</v>
      </c>
      <c r="D241" s="11">
        <f t="shared" si="13"/>
        <v>44298.611805555556</v>
      </c>
      <c r="E241" s="9">
        <v>17690339</v>
      </c>
      <c r="F241" s="12" t="str">
        <f t="shared" si="14"/>
        <v>Tax-Cert</v>
      </c>
      <c r="G241" s="1">
        <v>320</v>
      </c>
      <c r="H241" s="1"/>
      <c r="I241" s="13">
        <v>44298</v>
      </c>
      <c r="J241" s="35">
        <v>0.71250000000000002</v>
      </c>
      <c r="K241" s="35">
        <v>0.71805555555555556</v>
      </c>
      <c r="L241" s="14">
        <f t="shared" si="15"/>
        <v>5.5555555555555358E-3</v>
      </c>
    </row>
    <row r="242" spans="1:12" x14ac:dyDescent="0.25">
      <c r="A242" s="9" t="s">
        <v>941</v>
      </c>
      <c r="B242" s="10">
        <v>44298.609027777777</v>
      </c>
      <c r="C242" s="9" t="str">
        <f t="shared" si="12"/>
        <v>UNI</v>
      </c>
      <c r="D242" s="11">
        <f t="shared" si="13"/>
        <v>44298.609027777777</v>
      </c>
      <c r="E242" s="9">
        <v>17690505</v>
      </c>
      <c r="F242" s="12" t="str">
        <f t="shared" si="14"/>
        <v>Tax-Cert</v>
      </c>
      <c r="G242" s="1">
        <v>320</v>
      </c>
      <c r="H242" s="1"/>
      <c r="I242" s="13">
        <v>44298</v>
      </c>
      <c r="J242" s="35">
        <v>0.71805555555555556</v>
      </c>
      <c r="K242" s="35">
        <v>0.72291666666666676</v>
      </c>
      <c r="L242" s="14">
        <f t="shared" si="15"/>
        <v>4.8611111111112049E-3</v>
      </c>
    </row>
    <row r="243" spans="1:12" x14ac:dyDescent="0.25">
      <c r="A243" s="9" t="s">
        <v>942</v>
      </c>
      <c r="B243" s="10">
        <v>44298.643055555556</v>
      </c>
      <c r="C243" s="9" t="str">
        <f t="shared" si="12"/>
        <v>UNI</v>
      </c>
      <c r="D243" s="11">
        <f t="shared" si="13"/>
        <v>44298.643055555556</v>
      </c>
      <c r="E243" s="9">
        <v>17690664</v>
      </c>
      <c r="F243" s="12" t="str">
        <f t="shared" si="14"/>
        <v>Tax-Cert</v>
      </c>
      <c r="G243" s="1">
        <v>320</v>
      </c>
      <c r="H243" s="1"/>
      <c r="I243" s="13">
        <v>44298</v>
      </c>
      <c r="J243" s="35">
        <v>0.72291666666666676</v>
      </c>
      <c r="K243" s="35">
        <v>0.72777777777777775</v>
      </c>
      <c r="L243" s="14">
        <f t="shared" si="15"/>
        <v>4.8611111111109828E-3</v>
      </c>
    </row>
    <row r="244" spans="1:12" x14ac:dyDescent="0.25">
      <c r="A244" s="9" t="s">
        <v>943</v>
      </c>
      <c r="B244" s="10">
        <v>44298.642361111109</v>
      </c>
      <c r="C244" s="9" t="str">
        <f t="shared" si="12"/>
        <v>UNI</v>
      </c>
      <c r="D244" s="11">
        <f t="shared" si="13"/>
        <v>44298.642361111109</v>
      </c>
      <c r="E244" s="9">
        <v>17690802</v>
      </c>
      <c r="F244" s="12" t="str">
        <f t="shared" si="14"/>
        <v>Tax-Cert</v>
      </c>
      <c r="G244" s="1">
        <v>320</v>
      </c>
      <c r="H244" s="1"/>
      <c r="I244" s="13">
        <v>44298</v>
      </c>
      <c r="J244" s="35">
        <v>0.72777777777777775</v>
      </c>
      <c r="K244" s="35">
        <v>0.7319444444444444</v>
      </c>
      <c r="L244" s="14">
        <f t="shared" si="15"/>
        <v>4.1666666666666519E-3</v>
      </c>
    </row>
    <row r="245" spans="1:12" x14ac:dyDescent="0.25">
      <c r="A245" s="9" t="s">
        <v>928</v>
      </c>
      <c r="B245" s="10">
        <v>44298.670138888891</v>
      </c>
      <c r="C245" s="9" t="str">
        <f t="shared" si="12"/>
        <v>DUP</v>
      </c>
      <c r="D245" s="11">
        <f t="shared" si="13"/>
        <v>44298.670138888891</v>
      </c>
      <c r="E245" s="9">
        <v>17690845</v>
      </c>
      <c r="F245" s="12" t="str">
        <f t="shared" si="14"/>
        <v>Tax-Cert</v>
      </c>
      <c r="G245" s="1">
        <v>320</v>
      </c>
      <c r="H245" s="1"/>
      <c r="I245" s="13">
        <v>44298</v>
      </c>
      <c r="J245" s="35">
        <v>0.7319444444444444</v>
      </c>
      <c r="K245" s="35">
        <v>0.73749999999999993</v>
      </c>
      <c r="L245" s="14">
        <f t="shared" si="15"/>
        <v>5.5555555555555358E-3</v>
      </c>
    </row>
    <row r="246" spans="1:12" x14ac:dyDescent="0.25">
      <c r="A246" s="28" t="s">
        <v>944</v>
      </c>
      <c r="B246" s="29">
        <v>44299.45208333333</v>
      </c>
      <c r="C246" s="28" t="str">
        <f t="shared" si="12"/>
        <v>DUP</v>
      </c>
      <c r="D246" s="30">
        <f t="shared" si="13"/>
        <v>44299.45208333333</v>
      </c>
      <c r="E246" s="28">
        <v>17703591</v>
      </c>
      <c r="F246" s="31" t="str">
        <f t="shared" si="14"/>
        <v>Fail SO</v>
      </c>
      <c r="G246" s="31">
        <v>313</v>
      </c>
      <c r="H246" s="31" t="s">
        <v>132</v>
      </c>
      <c r="I246" s="32">
        <v>44299</v>
      </c>
      <c r="J246" s="36">
        <v>0.47986111111111113</v>
      </c>
      <c r="K246" s="33">
        <v>0.49444444444444446</v>
      </c>
      <c r="L246" s="33">
        <f t="shared" si="15"/>
        <v>1.4583333333333337E-2</v>
      </c>
    </row>
    <row r="247" spans="1:12" x14ac:dyDescent="0.25">
      <c r="A247" s="9" t="s">
        <v>945</v>
      </c>
      <c r="B247" s="10">
        <v>44299.435416666667</v>
      </c>
      <c r="C247" s="9" t="str">
        <f t="shared" si="12"/>
        <v>UNI</v>
      </c>
      <c r="D247" s="11">
        <f t="shared" si="13"/>
        <v>44299.435416666667</v>
      </c>
      <c r="E247" s="9">
        <v>17708713</v>
      </c>
      <c r="F247" s="12" t="str">
        <f t="shared" si="14"/>
        <v>Fail SO</v>
      </c>
      <c r="G247" s="1">
        <v>313</v>
      </c>
      <c r="H247" s="1" t="s">
        <v>132</v>
      </c>
      <c r="I247" s="13">
        <v>44299</v>
      </c>
      <c r="J247" s="35">
        <v>0.7090277777777777</v>
      </c>
      <c r="K247" s="35">
        <v>0.72430555555555554</v>
      </c>
      <c r="L247" s="14">
        <f t="shared" si="15"/>
        <v>1.5277777777777835E-2</v>
      </c>
    </row>
    <row r="248" spans="1:12" x14ac:dyDescent="0.25">
      <c r="A248" s="9" t="s">
        <v>946</v>
      </c>
      <c r="B248" s="10">
        <v>44299.487500000003</v>
      </c>
      <c r="C248" s="9" t="str">
        <f t="shared" si="12"/>
        <v>UNI</v>
      </c>
      <c r="D248" s="11">
        <f t="shared" si="13"/>
        <v>44299.487500000003</v>
      </c>
      <c r="E248" s="9">
        <v>17703756</v>
      </c>
      <c r="F248" s="12" t="str">
        <f t="shared" si="14"/>
        <v>Fail SO</v>
      </c>
      <c r="G248" s="1">
        <v>313</v>
      </c>
      <c r="H248" s="1" t="s">
        <v>57</v>
      </c>
      <c r="I248" s="13">
        <v>44299</v>
      </c>
      <c r="J248" s="35">
        <v>0.49444444444444446</v>
      </c>
      <c r="K248" s="35">
        <v>0.50972222222222219</v>
      </c>
      <c r="L248" s="14">
        <f t="shared" si="15"/>
        <v>1.5277777777777724E-2</v>
      </c>
    </row>
    <row r="249" spans="1:12" x14ac:dyDescent="0.25">
      <c r="A249" s="9" t="s">
        <v>947</v>
      </c>
      <c r="B249" s="10">
        <v>44299.502083333333</v>
      </c>
      <c r="C249" s="9" t="str">
        <f t="shared" si="12"/>
        <v>UNI</v>
      </c>
      <c r="D249" s="11">
        <f t="shared" si="13"/>
        <v>44299.502083333333</v>
      </c>
      <c r="E249" s="9">
        <v>17704095</v>
      </c>
      <c r="F249" s="12" t="str">
        <f t="shared" si="14"/>
        <v>Fail SO</v>
      </c>
      <c r="G249" s="1">
        <v>313</v>
      </c>
      <c r="H249" s="1" t="s">
        <v>57</v>
      </c>
      <c r="I249" s="13">
        <v>44299</v>
      </c>
      <c r="J249" s="35">
        <v>0.51666666666666672</v>
      </c>
      <c r="K249" s="35">
        <v>0.54027777777777775</v>
      </c>
      <c r="L249" s="14">
        <f t="shared" si="15"/>
        <v>2.3611111111111027E-2</v>
      </c>
    </row>
    <row r="250" spans="1:12" x14ac:dyDescent="0.25">
      <c r="A250" s="19" t="s">
        <v>948</v>
      </c>
      <c r="B250" s="20">
        <v>44299.495833333334</v>
      </c>
      <c r="C250" s="19" t="str">
        <f t="shared" si="12"/>
        <v>UNI</v>
      </c>
      <c r="D250" s="41">
        <f t="shared" si="13"/>
        <v>44299.495833333334</v>
      </c>
      <c r="E250" s="9">
        <v>17704688</v>
      </c>
      <c r="F250" s="12" t="str">
        <f t="shared" si="14"/>
        <v>Fail SO</v>
      </c>
      <c r="G250" s="1">
        <v>313</v>
      </c>
      <c r="H250" s="1" t="s">
        <v>57</v>
      </c>
      <c r="I250" s="13">
        <v>44299</v>
      </c>
      <c r="J250" s="35">
        <v>0.54027777777777775</v>
      </c>
      <c r="K250" s="35">
        <v>0.55277777777777781</v>
      </c>
      <c r="L250" s="14">
        <f t="shared" si="15"/>
        <v>1.2500000000000067E-2</v>
      </c>
    </row>
    <row r="251" spans="1:12" x14ac:dyDescent="0.25">
      <c r="A251" s="9" t="s">
        <v>949</v>
      </c>
      <c r="B251" s="10">
        <v>44299.491666666669</v>
      </c>
      <c r="C251" s="9" t="str">
        <f t="shared" si="12"/>
        <v>UNI</v>
      </c>
      <c r="D251" s="11">
        <f t="shared" si="13"/>
        <v>44299.491666666669</v>
      </c>
      <c r="E251" s="9">
        <v>17709342</v>
      </c>
      <c r="F251" s="12" t="str">
        <f t="shared" si="14"/>
        <v>Fail SO</v>
      </c>
      <c r="G251" s="1">
        <v>313</v>
      </c>
      <c r="H251" s="1" t="s">
        <v>132</v>
      </c>
      <c r="I251" s="13">
        <v>44299</v>
      </c>
      <c r="J251" s="35">
        <v>0.72430555555555554</v>
      </c>
      <c r="K251" s="35">
        <v>0.73611111111111116</v>
      </c>
      <c r="L251" s="14">
        <f t="shared" si="15"/>
        <v>1.1805555555555625E-2</v>
      </c>
    </row>
    <row r="252" spans="1:12" x14ac:dyDescent="0.25">
      <c r="A252" s="9" t="s">
        <v>913</v>
      </c>
      <c r="B252" s="10">
        <v>44299.509722222225</v>
      </c>
      <c r="C252" s="9" t="str">
        <f t="shared" si="12"/>
        <v>DUP</v>
      </c>
      <c r="D252" s="11">
        <f t="shared" si="13"/>
        <v>44299.509722222225</v>
      </c>
      <c r="E252" s="9">
        <v>17707376</v>
      </c>
      <c r="F252" s="12" t="str">
        <f t="shared" si="14"/>
        <v>Fail SO</v>
      </c>
      <c r="G252" s="1">
        <v>313</v>
      </c>
      <c r="H252" s="1" t="s">
        <v>57</v>
      </c>
      <c r="I252" s="13">
        <v>44299</v>
      </c>
      <c r="J252" s="35">
        <v>0.67499999999999993</v>
      </c>
      <c r="K252" s="35">
        <v>0.68611111111111101</v>
      </c>
      <c r="L252" s="14">
        <f t="shared" si="15"/>
        <v>1.1111111111111072E-2</v>
      </c>
    </row>
    <row r="253" spans="1:12" x14ac:dyDescent="0.25">
      <c r="A253" s="9" t="s">
        <v>950</v>
      </c>
      <c r="B253" s="10">
        <v>44299.509027777778</v>
      </c>
      <c r="C253" s="9" t="str">
        <f t="shared" si="12"/>
        <v>UNI</v>
      </c>
      <c r="D253" s="11">
        <f t="shared" si="13"/>
        <v>44299.509027777778</v>
      </c>
      <c r="E253" s="9">
        <v>17709747</v>
      </c>
      <c r="F253" s="12" t="str">
        <f t="shared" si="14"/>
        <v>Fail SO</v>
      </c>
      <c r="G253" s="1">
        <v>313</v>
      </c>
      <c r="H253" s="1" t="s">
        <v>132</v>
      </c>
      <c r="I253" s="13">
        <v>44299</v>
      </c>
      <c r="J253" s="35">
        <v>0.73611111111111116</v>
      </c>
      <c r="K253" s="35">
        <v>0.75138888888888899</v>
      </c>
      <c r="L253" s="14">
        <f t="shared" si="15"/>
        <v>1.5277777777777835E-2</v>
      </c>
    </row>
    <row r="254" spans="1:12" x14ac:dyDescent="0.25">
      <c r="A254" s="9" t="s">
        <v>951</v>
      </c>
      <c r="B254" s="10">
        <v>44299.538194444445</v>
      </c>
      <c r="C254" s="9" t="str">
        <f t="shared" si="12"/>
        <v>UNI</v>
      </c>
      <c r="D254" s="11">
        <f t="shared" si="13"/>
        <v>44299.538194444445</v>
      </c>
      <c r="E254" s="9">
        <v>17707622</v>
      </c>
      <c r="F254" s="12" t="str">
        <f t="shared" si="14"/>
        <v>Fail SO</v>
      </c>
      <c r="G254" s="1">
        <v>313</v>
      </c>
      <c r="H254" s="1" t="s">
        <v>57</v>
      </c>
      <c r="I254" s="13">
        <v>44299</v>
      </c>
      <c r="J254" s="35">
        <v>0.68611111111111101</v>
      </c>
      <c r="K254" s="35">
        <v>0.69791666666666663</v>
      </c>
      <c r="L254" s="14">
        <f t="shared" si="15"/>
        <v>1.1805555555555625E-2</v>
      </c>
    </row>
    <row r="255" spans="1:12" x14ac:dyDescent="0.25">
      <c r="A255" s="9" t="s">
        <v>952</v>
      </c>
      <c r="B255" s="10">
        <v>44299.52847222222</v>
      </c>
      <c r="C255" s="9" t="str">
        <f t="shared" si="12"/>
        <v>UNI</v>
      </c>
      <c r="D255" s="11">
        <f t="shared" si="13"/>
        <v>44299.52847222222</v>
      </c>
      <c r="E255" s="9">
        <v>17708060</v>
      </c>
      <c r="F255" s="12" t="str">
        <f t="shared" si="14"/>
        <v>Fail SO</v>
      </c>
      <c r="G255" s="1">
        <v>313</v>
      </c>
      <c r="H255" s="1" t="s">
        <v>57</v>
      </c>
      <c r="I255" s="13">
        <v>44299</v>
      </c>
      <c r="J255" s="35">
        <v>0.69861111111111107</v>
      </c>
      <c r="K255" s="35">
        <v>0.7090277777777777</v>
      </c>
      <c r="L255" s="14">
        <f t="shared" si="15"/>
        <v>1.041666666666663E-2</v>
      </c>
    </row>
    <row r="256" spans="1:12" x14ac:dyDescent="0.25">
      <c r="A256" s="19" t="s">
        <v>953</v>
      </c>
      <c r="B256" s="20">
        <v>44299.595833333333</v>
      </c>
      <c r="C256" s="19" t="str">
        <f t="shared" si="12"/>
        <v>UNI</v>
      </c>
      <c r="D256" s="41">
        <f t="shared" si="13"/>
        <v>44299.595833333333</v>
      </c>
      <c r="E256" s="9">
        <v>17709998</v>
      </c>
      <c r="F256" s="12" t="str">
        <f t="shared" si="14"/>
        <v>Deliver Approved</v>
      </c>
      <c r="G256" s="1">
        <v>319</v>
      </c>
      <c r="H256" s="1"/>
      <c r="I256" s="13">
        <v>44299</v>
      </c>
      <c r="J256" s="35">
        <v>0.75069444444444444</v>
      </c>
      <c r="K256" s="35">
        <v>0.76874999999999993</v>
      </c>
      <c r="L256" s="14">
        <f t="shared" si="15"/>
        <v>1.8055555555555491E-2</v>
      </c>
    </row>
    <row r="257" spans="1:12" x14ac:dyDescent="0.25">
      <c r="A257" s="19" t="s">
        <v>954</v>
      </c>
      <c r="B257" s="20">
        <v>44299.604166666664</v>
      </c>
      <c r="C257" s="19" t="str">
        <f t="shared" si="12"/>
        <v>UNI</v>
      </c>
      <c r="D257" s="41">
        <f t="shared" si="13"/>
        <v>44299.604166666664</v>
      </c>
      <c r="E257" s="9">
        <v>17710196</v>
      </c>
      <c r="F257" s="12" t="str">
        <f t="shared" si="14"/>
        <v>Deliver Approved</v>
      </c>
      <c r="G257" s="1">
        <v>319</v>
      </c>
      <c r="H257" s="1"/>
      <c r="I257" s="13">
        <v>44299</v>
      </c>
      <c r="J257" s="35">
        <v>0.76874999999999993</v>
      </c>
      <c r="K257" s="35">
        <v>0.79236111111111107</v>
      </c>
      <c r="L257" s="14">
        <f t="shared" si="15"/>
        <v>2.3611111111111138E-2</v>
      </c>
    </row>
    <row r="258" spans="1:12" x14ac:dyDescent="0.25">
      <c r="A258" s="19" t="s">
        <v>955</v>
      </c>
      <c r="B258" s="20">
        <v>44299.593055555553</v>
      </c>
      <c r="C258" s="19" t="str">
        <f t="shared" si="12"/>
        <v>UNI</v>
      </c>
      <c r="D258" s="41">
        <f t="shared" si="13"/>
        <v>44299.593055555553</v>
      </c>
      <c r="E258" s="9">
        <v>17710301</v>
      </c>
      <c r="F258" s="12" t="str">
        <f t="shared" si="14"/>
        <v>Deliver Approved</v>
      </c>
      <c r="G258" s="1">
        <v>319</v>
      </c>
      <c r="H258" s="1"/>
      <c r="I258" s="13">
        <v>44299</v>
      </c>
      <c r="J258" s="35">
        <v>0.79236111111111107</v>
      </c>
      <c r="K258" s="35">
        <v>0.80902777777777779</v>
      </c>
      <c r="L258" s="14">
        <f t="shared" si="15"/>
        <v>1.6666666666666718E-2</v>
      </c>
    </row>
    <row r="259" spans="1:12" x14ac:dyDescent="0.25">
      <c r="A259" s="19" t="s">
        <v>956</v>
      </c>
      <c r="B259" s="20">
        <v>44299.618750000001</v>
      </c>
      <c r="C259" s="19" t="str">
        <f t="shared" ref="C259:C322" si="16">IF(COUNTIF(A:A,A259)&gt;1,"DUP","UNI")</f>
        <v>UNI</v>
      </c>
      <c r="D259" s="41">
        <f t="shared" si="13"/>
        <v>44299.618750000001</v>
      </c>
      <c r="E259" s="9">
        <v>17710421</v>
      </c>
      <c r="F259" s="12" t="str">
        <f t="shared" si="14"/>
        <v>Deliver Approved</v>
      </c>
      <c r="G259" s="1">
        <v>319</v>
      </c>
      <c r="H259" s="1"/>
      <c r="I259" s="13">
        <v>44299</v>
      </c>
      <c r="J259" s="35">
        <v>0.80902777777777779</v>
      </c>
      <c r="K259" s="35">
        <v>0.83263888888888893</v>
      </c>
      <c r="L259" s="14">
        <f t="shared" si="15"/>
        <v>2.3611111111111138E-2</v>
      </c>
    </row>
    <row r="260" spans="1:12" x14ac:dyDescent="0.25">
      <c r="A260" s="9" t="s">
        <v>957</v>
      </c>
      <c r="B260" s="10">
        <v>44299.626388888886</v>
      </c>
      <c r="C260" s="9" t="str">
        <f t="shared" si="16"/>
        <v>UNI</v>
      </c>
      <c r="D260" s="11">
        <f t="shared" si="13"/>
        <v>44299.626388888886</v>
      </c>
      <c r="E260" s="9">
        <v>17710584</v>
      </c>
      <c r="F260" s="12" t="str">
        <f t="shared" si="14"/>
        <v>Deliver Approved</v>
      </c>
      <c r="G260" s="1">
        <v>319</v>
      </c>
      <c r="H260" s="1"/>
      <c r="I260" s="13">
        <v>44299</v>
      </c>
      <c r="J260" s="35">
        <v>0.83263888888888893</v>
      </c>
      <c r="K260" s="35">
        <v>0.85902777777777783</v>
      </c>
      <c r="L260" s="14">
        <f t="shared" si="15"/>
        <v>2.6388888888888906E-2</v>
      </c>
    </row>
    <row r="261" spans="1:12" x14ac:dyDescent="0.25">
      <c r="A261" s="9" t="s">
        <v>944</v>
      </c>
      <c r="B261" s="10">
        <v>44299.447222222225</v>
      </c>
      <c r="C261" s="9" t="str">
        <f t="shared" si="16"/>
        <v>DUP</v>
      </c>
      <c r="D261" s="11">
        <f t="shared" si="13"/>
        <v>44299.447222222225</v>
      </c>
      <c r="E261" s="9">
        <v>17706983</v>
      </c>
      <c r="F261" s="12" t="str">
        <f t="shared" si="14"/>
        <v>Tax-Cert</v>
      </c>
      <c r="G261" s="1">
        <v>320</v>
      </c>
      <c r="H261" s="1"/>
      <c r="I261" s="13">
        <v>44299</v>
      </c>
      <c r="J261" s="35">
        <v>0.65138888888888891</v>
      </c>
      <c r="K261" s="35">
        <v>0.65486111111111112</v>
      </c>
      <c r="L261" s="14">
        <f t="shared" si="15"/>
        <v>3.4722222222222099E-3</v>
      </c>
    </row>
    <row r="262" spans="1:12" x14ac:dyDescent="0.25">
      <c r="A262" s="19" t="s">
        <v>958</v>
      </c>
      <c r="B262" s="20">
        <v>44299.428472222222</v>
      </c>
      <c r="C262" s="19" t="str">
        <f t="shared" si="16"/>
        <v>UNI</v>
      </c>
      <c r="D262" s="41">
        <f t="shared" ref="D262:D325" si="17">B262</f>
        <v>44299.428472222222</v>
      </c>
      <c r="E262" s="9">
        <v>17704008</v>
      </c>
      <c r="F262" s="12" t="str">
        <f t="shared" ref="F262:F325" si="18">IF(G262=313,"Fail SO",IF(G262=319,"Deliver Approved",IF(G262=320,"Tax-Cert",IF(G262=343,"Purchase",""))))</f>
        <v>Tax-Cert</v>
      </c>
      <c r="G262" s="1">
        <v>320</v>
      </c>
      <c r="H262" s="1"/>
      <c r="I262" s="13">
        <v>44299</v>
      </c>
      <c r="J262" s="35">
        <v>0.50902777777777775</v>
      </c>
      <c r="K262" s="35">
        <v>0.51666666666666672</v>
      </c>
      <c r="L262" s="14">
        <f t="shared" ref="L262:L325" si="19">K262-J262</f>
        <v>7.6388888888889728E-3</v>
      </c>
    </row>
    <row r="263" spans="1:12" x14ac:dyDescent="0.25">
      <c r="A263" s="9" t="s">
        <v>959</v>
      </c>
      <c r="B263" s="10">
        <v>44299.537499999999</v>
      </c>
      <c r="C263" s="9" t="str">
        <f t="shared" si="16"/>
        <v>UNI</v>
      </c>
      <c r="D263" s="11">
        <f t="shared" si="17"/>
        <v>44299.537499999999</v>
      </c>
      <c r="E263" s="9">
        <v>17704866</v>
      </c>
      <c r="F263" s="12" t="str">
        <f t="shared" si="18"/>
        <v>Tax-Cert</v>
      </c>
      <c r="G263" s="1">
        <v>320</v>
      </c>
      <c r="H263" s="1"/>
      <c r="I263" s="13">
        <v>44299</v>
      </c>
      <c r="J263" s="35">
        <v>0.55277777777777781</v>
      </c>
      <c r="K263" s="35">
        <v>0.55902777777777779</v>
      </c>
      <c r="L263" s="14">
        <f t="shared" si="19"/>
        <v>6.2499999999999778E-3</v>
      </c>
    </row>
    <row r="264" spans="1:12" x14ac:dyDescent="0.25">
      <c r="A264" s="9" t="s">
        <v>960</v>
      </c>
      <c r="B264" s="10">
        <v>44299.52847222222</v>
      </c>
      <c r="C264" s="9" t="str">
        <f t="shared" si="16"/>
        <v>DUP</v>
      </c>
      <c r="D264" s="11">
        <f t="shared" si="17"/>
        <v>44299.52847222222</v>
      </c>
      <c r="E264" s="9">
        <v>17704444</v>
      </c>
      <c r="F264" s="12" t="str">
        <f t="shared" si="18"/>
        <v>Tax-Cert</v>
      </c>
      <c r="G264" s="1">
        <v>320</v>
      </c>
      <c r="H264" s="1"/>
      <c r="I264" s="13">
        <v>44299</v>
      </c>
      <c r="J264" s="35">
        <v>0.6118055555555556</v>
      </c>
      <c r="K264" s="35">
        <v>0.6166666666666667</v>
      </c>
      <c r="L264" s="14">
        <f t="shared" si="19"/>
        <v>4.8611111111110938E-3</v>
      </c>
    </row>
    <row r="265" spans="1:12" x14ac:dyDescent="0.25">
      <c r="A265" s="9" t="s">
        <v>961</v>
      </c>
      <c r="B265" s="10">
        <v>44299.580555555556</v>
      </c>
      <c r="C265" s="9" t="str">
        <f t="shared" si="16"/>
        <v>UNI</v>
      </c>
      <c r="D265" s="11">
        <f t="shared" si="17"/>
        <v>44299.580555555556</v>
      </c>
      <c r="E265" s="9">
        <v>17706302</v>
      </c>
      <c r="F265" s="12" t="str">
        <f t="shared" si="18"/>
        <v>Tax-Cert</v>
      </c>
      <c r="G265" s="1">
        <v>320</v>
      </c>
      <c r="H265" s="1"/>
      <c r="I265" s="13">
        <v>44299</v>
      </c>
      <c r="J265" s="35">
        <v>0.6166666666666667</v>
      </c>
      <c r="K265" s="35">
        <v>0.625</v>
      </c>
      <c r="L265" s="14">
        <f t="shared" si="19"/>
        <v>8.3333333333333037E-3</v>
      </c>
    </row>
    <row r="266" spans="1:12" x14ac:dyDescent="0.25">
      <c r="A266" s="9" t="s">
        <v>962</v>
      </c>
      <c r="B266" s="10">
        <v>44299.582638888889</v>
      </c>
      <c r="C266" s="9" t="str">
        <f t="shared" si="16"/>
        <v>UNI</v>
      </c>
      <c r="D266" s="11">
        <f t="shared" si="17"/>
        <v>44299.582638888889</v>
      </c>
      <c r="E266" s="9">
        <v>17706489</v>
      </c>
      <c r="F266" s="12" t="str">
        <f t="shared" si="18"/>
        <v>Tax-Cert</v>
      </c>
      <c r="G266" s="1">
        <v>320</v>
      </c>
      <c r="H266" s="1"/>
      <c r="I266" s="13">
        <v>44299</v>
      </c>
      <c r="J266" s="35">
        <v>0.625</v>
      </c>
      <c r="K266" s="35">
        <v>0.62986111111111109</v>
      </c>
      <c r="L266" s="14">
        <f t="shared" si="19"/>
        <v>4.8611111111110938E-3</v>
      </c>
    </row>
    <row r="267" spans="1:12" x14ac:dyDescent="0.25">
      <c r="A267" s="9" t="s">
        <v>963</v>
      </c>
      <c r="B267" s="10">
        <v>44299.581944444442</v>
      </c>
      <c r="C267" s="9" t="str">
        <f t="shared" si="16"/>
        <v>UNI</v>
      </c>
      <c r="D267" s="11">
        <f t="shared" si="17"/>
        <v>44299.581944444442</v>
      </c>
      <c r="E267" s="9">
        <v>17706546</v>
      </c>
      <c r="F267" s="12" t="str">
        <f t="shared" si="18"/>
        <v>Tax-Cert</v>
      </c>
      <c r="G267" s="1">
        <v>320</v>
      </c>
      <c r="H267" s="1"/>
      <c r="I267" s="13">
        <v>44299</v>
      </c>
      <c r="J267" s="35">
        <v>0.62986111111111109</v>
      </c>
      <c r="K267" s="35">
        <v>0.63541666666666663</v>
      </c>
      <c r="L267" s="14">
        <f t="shared" si="19"/>
        <v>5.5555555555555358E-3</v>
      </c>
    </row>
    <row r="268" spans="1:12" x14ac:dyDescent="0.25">
      <c r="A268" s="9" t="s">
        <v>964</v>
      </c>
      <c r="B268" s="10">
        <v>44299.581944444442</v>
      </c>
      <c r="C268" s="9" t="str">
        <f t="shared" si="16"/>
        <v>UNI</v>
      </c>
      <c r="D268" s="11">
        <f t="shared" si="17"/>
        <v>44299.581944444442</v>
      </c>
      <c r="E268" s="9">
        <v>17706682</v>
      </c>
      <c r="F268" s="12" t="str">
        <f t="shared" si="18"/>
        <v>Tax-Cert</v>
      </c>
      <c r="G268" s="1">
        <v>320</v>
      </c>
      <c r="H268" s="1"/>
      <c r="I268" s="13">
        <v>44299</v>
      </c>
      <c r="J268" s="35">
        <v>0.63611111111111118</v>
      </c>
      <c r="K268" s="35">
        <v>0.63888888888888895</v>
      </c>
      <c r="L268" s="14">
        <f t="shared" si="19"/>
        <v>2.7777777777777679E-3</v>
      </c>
    </row>
    <row r="269" spans="1:12" x14ac:dyDescent="0.25">
      <c r="A269" s="9" t="s">
        <v>965</v>
      </c>
      <c r="B269" s="10">
        <v>44299.584722222222</v>
      </c>
      <c r="C269" s="9" t="str">
        <f t="shared" si="16"/>
        <v>UNI</v>
      </c>
      <c r="D269" s="11">
        <f t="shared" si="17"/>
        <v>44299.584722222222</v>
      </c>
      <c r="E269" s="9">
        <v>17706782</v>
      </c>
      <c r="F269" s="12" t="str">
        <f t="shared" si="18"/>
        <v>Tax-Cert</v>
      </c>
      <c r="G269" s="1">
        <v>320</v>
      </c>
      <c r="H269" s="1"/>
      <c r="I269" s="13">
        <v>44299</v>
      </c>
      <c r="J269" s="35">
        <v>0.63888888888888895</v>
      </c>
      <c r="K269" s="35">
        <v>0.6479166666666667</v>
      </c>
      <c r="L269" s="14">
        <f t="shared" si="19"/>
        <v>9.0277777777777457E-3</v>
      </c>
    </row>
    <row r="270" spans="1:12" x14ac:dyDescent="0.25">
      <c r="A270" s="9" t="s">
        <v>966</v>
      </c>
      <c r="B270" s="10">
        <v>44299.624305555553</v>
      </c>
      <c r="C270" s="9" t="str">
        <f t="shared" si="16"/>
        <v>UNI</v>
      </c>
      <c r="D270" s="11">
        <f t="shared" si="17"/>
        <v>44299.624305555553</v>
      </c>
      <c r="E270" s="9">
        <v>17706910</v>
      </c>
      <c r="F270" s="12" t="str">
        <f t="shared" si="18"/>
        <v>Tax-Cert</v>
      </c>
      <c r="G270" s="1">
        <v>320</v>
      </c>
      <c r="H270" s="1"/>
      <c r="I270" s="13">
        <v>44299</v>
      </c>
      <c r="J270" s="35">
        <v>0.6479166666666667</v>
      </c>
      <c r="K270" s="35">
        <v>0.65138888888888891</v>
      </c>
      <c r="L270" s="14">
        <f t="shared" si="19"/>
        <v>3.4722222222222099E-3</v>
      </c>
    </row>
    <row r="271" spans="1:12" x14ac:dyDescent="0.25">
      <c r="A271" s="9" t="s">
        <v>967</v>
      </c>
      <c r="B271" s="10">
        <v>44299.584027777775</v>
      </c>
      <c r="C271" s="9" t="str">
        <f t="shared" si="16"/>
        <v>UNI</v>
      </c>
      <c r="D271" s="11">
        <f t="shared" si="17"/>
        <v>44299.584027777775</v>
      </c>
      <c r="E271" s="9">
        <v>17707015</v>
      </c>
      <c r="F271" s="12" t="str">
        <f t="shared" si="18"/>
        <v>Tax-Cert</v>
      </c>
      <c r="G271" s="1">
        <v>320</v>
      </c>
      <c r="H271" s="1"/>
      <c r="I271" s="13">
        <v>44299</v>
      </c>
      <c r="J271" s="35">
        <v>0.65486111111111112</v>
      </c>
      <c r="K271" s="35">
        <v>0.65972222222222221</v>
      </c>
      <c r="L271" s="14">
        <f t="shared" si="19"/>
        <v>4.8611111111110938E-3</v>
      </c>
    </row>
    <row r="272" spans="1:12" x14ac:dyDescent="0.25">
      <c r="A272" s="9" t="s">
        <v>968</v>
      </c>
      <c r="B272" s="10">
        <v>44299.553472222222</v>
      </c>
      <c r="C272" s="9" t="str">
        <f t="shared" si="16"/>
        <v>UNI</v>
      </c>
      <c r="D272" s="11">
        <f t="shared" si="17"/>
        <v>44299.553472222222</v>
      </c>
      <c r="E272" s="9">
        <v>17704933</v>
      </c>
      <c r="F272" s="12" t="str">
        <f t="shared" si="18"/>
        <v>Fail SO</v>
      </c>
      <c r="G272" s="1">
        <v>313</v>
      </c>
      <c r="H272" s="1"/>
      <c r="I272" s="13">
        <v>44299</v>
      </c>
      <c r="J272" s="35">
        <v>0.55902777777777779</v>
      </c>
      <c r="K272" s="35">
        <v>0.57638888888888895</v>
      </c>
      <c r="L272" s="14">
        <f t="shared" si="19"/>
        <v>1.736111111111116E-2</v>
      </c>
    </row>
    <row r="273" spans="1:12" x14ac:dyDescent="0.25">
      <c r="A273" s="9" t="s">
        <v>969</v>
      </c>
      <c r="B273" s="10">
        <v>44299.556250000001</v>
      </c>
      <c r="C273" s="9" t="str">
        <f t="shared" si="16"/>
        <v>UNI</v>
      </c>
      <c r="D273" s="11">
        <f t="shared" si="17"/>
        <v>44299.556250000001</v>
      </c>
      <c r="E273" s="9">
        <v>17705351</v>
      </c>
      <c r="F273" s="12" t="str">
        <f t="shared" si="18"/>
        <v>Fail SO</v>
      </c>
      <c r="G273" s="1">
        <v>313</v>
      </c>
      <c r="H273" s="1"/>
      <c r="I273" s="13">
        <v>44299</v>
      </c>
      <c r="J273" s="35">
        <v>0.57638888888888895</v>
      </c>
      <c r="K273" s="35">
        <v>0.58750000000000002</v>
      </c>
      <c r="L273" s="14">
        <f t="shared" si="19"/>
        <v>1.1111111111111072E-2</v>
      </c>
    </row>
    <row r="274" spans="1:12" x14ac:dyDescent="0.25">
      <c r="A274" s="9" t="s">
        <v>970</v>
      </c>
      <c r="B274" s="10">
        <v>44299.566666666666</v>
      </c>
      <c r="C274" s="9" t="str">
        <f t="shared" si="16"/>
        <v>UNI</v>
      </c>
      <c r="D274" s="11">
        <f t="shared" si="17"/>
        <v>44299.566666666666</v>
      </c>
      <c r="E274" s="9">
        <v>17705547</v>
      </c>
      <c r="F274" s="12" t="str">
        <f t="shared" si="18"/>
        <v>Fail SO</v>
      </c>
      <c r="G274" s="1">
        <v>313</v>
      </c>
      <c r="H274" s="1"/>
      <c r="I274" s="13">
        <v>44299</v>
      </c>
      <c r="J274" s="35">
        <v>0.58750000000000002</v>
      </c>
      <c r="K274" s="35">
        <v>0.59930555555555554</v>
      </c>
      <c r="L274" s="14">
        <f t="shared" si="19"/>
        <v>1.1805555555555514E-2</v>
      </c>
    </row>
    <row r="275" spans="1:12" x14ac:dyDescent="0.25">
      <c r="A275" s="9" t="s">
        <v>971</v>
      </c>
      <c r="B275" s="10">
        <v>44299.566666666666</v>
      </c>
      <c r="C275" s="9" t="str">
        <f t="shared" si="16"/>
        <v>UNI</v>
      </c>
      <c r="D275" s="11">
        <f t="shared" si="17"/>
        <v>44299.566666666666</v>
      </c>
      <c r="E275" s="9">
        <v>17705872</v>
      </c>
      <c r="F275" s="12" t="str">
        <f t="shared" si="18"/>
        <v>Fail SO</v>
      </c>
      <c r="G275" s="1">
        <v>313</v>
      </c>
      <c r="H275" s="1"/>
      <c r="I275" s="13">
        <v>44299</v>
      </c>
      <c r="J275" s="35">
        <v>0.59930555555555554</v>
      </c>
      <c r="K275" s="35">
        <v>0.6118055555555556</v>
      </c>
      <c r="L275" s="14">
        <f t="shared" si="19"/>
        <v>1.2500000000000067E-2</v>
      </c>
    </row>
    <row r="276" spans="1:12" x14ac:dyDescent="0.25">
      <c r="A276" s="9" t="s">
        <v>972</v>
      </c>
      <c r="B276" s="10">
        <v>44299.594444444447</v>
      </c>
      <c r="C276" s="9" t="str">
        <f t="shared" si="16"/>
        <v>UNI</v>
      </c>
      <c r="D276" s="11">
        <f t="shared" si="17"/>
        <v>44299.594444444447</v>
      </c>
      <c r="E276" s="9">
        <v>17707140</v>
      </c>
      <c r="F276" s="12" t="str">
        <f t="shared" si="18"/>
        <v>Fail SO</v>
      </c>
      <c r="G276" s="1">
        <v>313</v>
      </c>
      <c r="H276" s="1"/>
      <c r="I276" s="13">
        <v>44299</v>
      </c>
      <c r="J276" s="35">
        <v>0.65972222222222221</v>
      </c>
      <c r="K276" s="35">
        <v>0.67499999999999993</v>
      </c>
      <c r="L276" s="14">
        <f t="shared" si="19"/>
        <v>1.5277777777777724E-2</v>
      </c>
    </row>
    <row r="277" spans="1:12" x14ac:dyDescent="0.25">
      <c r="A277" s="4" t="s">
        <v>973</v>
      </c>
      <c r="B277" s="44">
        <v>44300.463888888888</v>
      </c>
      <c r="C277" s="4" t="str">
        <f t="shared" si="16"/>
        <v>DUP</v>
      </c>
      <c r="D277" s="6">
        <f t="shared" si="17"/>
        <v>44300.463888888888</v>
      </c>
      <c r="E277" s="28">
        <v>17718518</v>
      </c>
      <c r="F277" s="31" t="str">
        <f t="shared" si="18"/>
        <v>Fail SO</v>
      </c>
      <c r="G277" s="31">
        <v>313</v>
      </c>
      <c r="H277" s="31" t="s">
        <v>132</v>
      </c>
      <c r="I277" s="32">
        <v>44300</v>
      </c>
      <c r="J277" s="36">
        <v>0.4826388888888889</v>
      </c>
      <c r="K277" s="33">
        <v>0.49583333333333335</v>
      </c>
      <c r="L277" s="33">
        <f t="shared" si="19"/>
        <v>1.3194444444444453E-2</v>
      </c>
    </row>
    <row r="278" spans="1:12" x14ac:dyDescent="0.25">
      <c r="A278" s="9" t="s">
        <v>974</v>
      </c>
      <c r="B278" s="10">
        <v>44300.486111111109</v>
      </c>
      <c r="C278" s="9" t="str">
        <f t="shared" si="16"/>
        <v>UNI</v>
      </c>
      <c r="D278" s="11">
        <f t="shared" si="17"/>
        <v>44300.486111111109</v>
      </c>
      <c r="E278" s="9">
        <v>17719088</v>
      </c>
      <c r="F278" s="12" t="str">
        <f t="shared" si="18"/>
        <v>Fail SO</v>
      </c>
      <c r="G278" s="1">
        <v>313</v>
      </c>
      <c r="H278" s="1" t="s">
        <v>57</v>
      </c>
      <c r="I278" s="13">
        <v>44300</v>
      </c>
      <c r="J278" s="35">
        <v>0.51388888888888895</v>
      </c>
      <c r="K278" s="35">
        <v>0.52847222222222223</v>
      </c>
      <c r="L278" s="14">
        <f t="shared" si="19"/>
        <v>1.4583333333333282E-2</v>
      </c>
    </row>
    <row r="279" spans="1:12" x14ac:dyDescent="0.25">
      <c r="A279" s="9" t="s">
        <v>975</v>
      </c>
      <c r="B279" s="10">
        <v>44300.52847222222</v>
      </c>
      <c r="C279" s="9" t="str">
        <f t="shared" si="16"/>
        <v>UNI</v>
      </c>
      <c r="D279" s="11">
        <f t="shared" si="17"/>
        <v>44300.52847222222</v>
      </c>
      <c r="E279" s="9">
        <v>17719604</v>
      </c>
      <c r="F279" s="12" t="str">
        <f t="shared" si="18"/>
        <v>Fail SO</v>
      </c>
      <c r="G279" s="1">
        <v>313</v>
      </c>
      <c r="H279" s="1" t="s">
        <v>57</v>
      </c>
      <c r="I279" s="13">
        <v>44300</v>
      </c>
      <c r="J279" s="35">
        <v>0.54513888888888895</v>
      </c>
      <c r="K279" s="35">
        <v>0.55763888888888891</v>
      </c>
      <c r="L279" s="14">
        <f t="shared" si="19"/>
        <v>1.2499999999999956E-2</v>
      </c>
    </row>
    <row r="280" spans="1:12" x14ac:dyDescent="0.25">
      <c r="A280" s="19" t="s">
        <v>976</v>
      </c>
      <c r="B280" s="20">
        <v>44300.530555555553</v>
      </c>
      <c r="C280" s="19" t="str">
        <f t="shared" si="16"/>
        <v>UNI</v>
      </c>
      <c r="D280" s="41">
        <f t="shared" si="17"/>
        <v>44300.530555555553</v>
      </c>
      <c r="E280" s="19">
        <v>17719787</v>
      </c>
      <c r="F280" s="12" t="str">
        <f t="shared" si="18"/>
        <v>Fail SO</v>
      </c>
      <c r="G280" s="1">
        <v>313</v>
      </c>
      <c r="H280" s="1" t="s">
        <v>57</v>
      </c>
      <c r="I280" s="13">
        <v>44300</v>
      </c>
      <c r="J280" s="35">
        <v>0.55833333333333335</v>
      </c>
      <c r="K280" s="35">
        <v>0.5708333333333333</v>
      </c>
      <c r="L280" s="14">
        <f t="shared" si="19"/>
        <v>1.2499999999999956E-2</v>
      </c>
    </row>
    <row r="281" spans="1:12" x14ac:dyDescent="0.25">
      <c r="A281" s="9" t="s">
        <v>977</v>
      </c>
      <c r="B281" s="10">
        <v>44300.532638888886</v>
      </c>
      <c r="C281" s="9" t="str">
        <f t="shared" si="16"/>
        <v>UNI</v>
      </c>
      <c r="D281" s="11">
        <f t="shared" si="17"/>
        <v>44300.532638888886</v>
      </c>
      <c r="E281" s="9">
        <v>17720034</v>
      </c>
      <c r="F281" s="12" t="str">
        <f t="shared" si="18"/>
        <v>Fail SO</v>
      </c>
      <c r="G281" s="1">
        <v>313</v>
      </c>
      <c r="H281" s="1" t="s">
        <v>57</v>
      </c>
      <c r="I281" s="13">
        <v>44300</v>
      </c>
      <c r="J281" s="35">
        <v>0.5708333333333333</v>
      </c>
      <c r="K281" s="35">
        <v>0.5854166666666667</v>
      </c>
      <c r="L281" s="14">
        <f t="shared" si="19"/>
        <v>1.4583333333333393E-2</v>
      </c>
    </row>
    <row r="282" spans="1:12" x14ac:dyDescent="0.25">
      <c r="A282" s="19" t="s">
        <v>978</v>
      </c>
      <c r="B282" s="20">
        <v>44300.532638888886</v>
      </c>
      <c r="C282" s="19" t="str">
        <f t="shared" si="16"/>
        <v>UNI</v>
      </c>
      <c r="D282" s="41">
        <f t="shared" si="17"/>
        <v>44300.532638888886</v>
      </c>
      <c r="E282" s="19">
        <v>17720252</v>
      </c>
      <c r="F282" s="12" t="str">
        <f t="shared" si="18"/>
        <v>Fail SO</v>
      </c>
      <c r="G282" s="1">
        <v>313</v>
      </c>
      <c r="H282" s="1" t="s">
        <v>57</v>
      </c>
      <c r="I282" s="13">
        <v>44300</v>
      </c>
      <c r="J282" s="35">
        <v>0.58611111111111114</v>
      </c>
      <c r="K282" s="35">
        <v>0.59722222222222221</v>
      </c>
      <c r="L282" s="14">
        <f t="shared" si="19"/>
        <v>1.1111111111111072E-2</v>
      </c>
    </row>
    <row r="283" spans="1:12" x14ac:dyDescent="0.25">
      <c r="A283" s="9" t="s">
        <v>979</v>
      </c>
      <c r="B283" s="10">
        <v>44300.541666666664</v>
      </c>
      <c r="C283" s="9" t="str">
        <f t="shared" si="16"/>
        <v>UNI</v>
      </c>
      <c r="D283" s="11">
        <f t="shared" si="17"/>
        <v>44300.541666666664</v>
      </c>
      <c r="E283" s="9">
        <v>17720516</v>
      </c>
      <c r="F283" s="12" t="str">
        <f t="shared" si="18"/>
        <v>Fail SO</v>
      </c>
      <c r="G283" s="1">
        <v>313</v>
      </c>
      <c r="H283" s="1" t="s">
        <v>57</v>
      </c>
      <c r="I283" s="13">
        <v>44300</v>
      </c>
      <c r="J283" s="35">
        <v>0.59722222222222221</v>
      </c>
      <c r="K283" s="35">
        <v>0.61249999999999993</v>
      </c>
      <c r="L283" s="14">
        <f t="shared" si="19"/>
        <v>1.5277777777777724E-2</v>
      </c>
    </row>
    <row r="284" spans="1:12" x14ac:dyDescent="0.25">
      <c r="A284" s="9" t="s">
        <v>980</v>
      </c>
      <c r="B284" s="10">
        <v>44300.556944444441</v>
      </c>
      <c r="C284" s="9" t="str">
        <f t="shared" si="16"/>
        <v>UNI</v>
      </c>
      <c r="D284" s="11">
        <f t="shared" si="17"/>
        <v>44300.556944444441</v>
      </c>
      <c r="E284" s="9">
        <v>17724357</v>
      </c>
      <c r="F284" s="12" t="str">
        <f t="shared" si="18"/>
        <v>Fail SO</v>
      </c>
      <c r="G284" s="1">
        <v>313</v>
      </c>
      <c r="H284" s="1" t="s">
        <v>132</v>
      </c>
      <c r="I284" s="13">
        <v>44300</v>
      </c>
      <c r="J284" s="35">
        <v>0.72916666666666663</v>
      </c>
      <c r="K284" s="35">
        <v>0.73888888888888893</v>
      </c>
      <c r="L284" s="14">
        <f t="shared" si="19"/>
        <v>9.7222222222222987E-3</v>
      </c>
    </row>
    <row r="285" spans="1:12" x14ac:dyDescent="0.25">
      <c r="A285" s="9" t="s">
        <v>981</v>
      </c>
      <c r="B285" s="10">
        <v>44300.560416666667</v>
      </c>
      <c r="C285" s="9" t="str">
        <f t="shared" si="16"/>
        <v>UNI</v>
      </c>
      <c r="D285" s="11">
        <f t="shared" si="17"/>
        <v>44300.560416666667</v>
      </c>
      <c r="E285" s="9">
        <v>17721022</v>
      </c>
      <c r="F285" s="12" t="str">
        <f t="shared" si="18"/>
        <v>Fail SO</v>
      </c>
      <c r="G285" s="1">
        <v>313</v>
      </c>
      <c r="H285" s="1" t="s">
        <v>57</v>
      </c>
      <c r="I285" s="13">
        <v>44300</v>
      </c>
      <c r="J285" s="35">
        <v>0.61875000000000002</v>
      </c>
      <c r="K285" s="35">
        <v>0.63263888888888886</v>
      </c>
      <c r="L285" s="14">
        <f t="shared" si="19"/>
        <v>1.388888888888884E-2</v>
      </c>
    </row>
    <row r="286" spans="1:12" x14ac:dyDescent="0.25">
      <c r="A286" s="9" t="s">
        <v>982</v>
      </c>
      <c r="B286" s="10">
        <v>44300.563194444447</v>
      </c>
      <c r="C286" s="9" t="str">
        <f t="shared" si="16"/>
        <v>UNI</v>
      </c>
      <c r="D286" s="11">
        <f t="shared" si="17"/>
        <v>44300.563194444447</v>
      </c>
      <c r="E286" s="9">
        <v>17721330</v>
      </c>
      <c r="F286" s="12" t="str">
        <f t="shared" si="18"/>
        <v>Fail SO</v>
      </c>
      <c r="G286" s="1">
        <v>313</v>
      </c>
      <c r="H286" s="1" t="s">
        <v>57</v>
      </c>
      <c r="I286" s="13">
        <v>44300</v>
      </c>
      <c r="J286" s="35">
        <v>0.63263888888888886</v>
      </c>
      <c r="K286" s="35">
        <v>0.6479166666666667</v>
      </c>
      <c r="L286" s="14">
        <f t="shared" si="19"/>
        <v>1.5277777777777835E-2</v>
      </c>
    </row>
    <row r="287" spans="1:12" x14ac:dyDescent="0.25">
      <c r="A287" s="9" t="s">
        <v>983</v>
      </c>
      <c r="B287" s="10">
        <v>44300.579861111109</v>
      </c>
      <c r="C287" s="9" t="str">
        <f t="shared" si="16"/>
        <v>UNI</v>
      </c>
      <c r="D287" s="11">
        <f t="shared" si="17"/>
        <v>44300.579861111109</v>
      </c>
      <c r="E287" s="9">
        <v>17721663</v>
      </c>
      <c r="F287" s="12" t="str">
        <f t="shared" si="18"/>
        <v>Fail SO</v>
      </c>
      <c r="G287" s="1">
        <v>313</v>
      </c>
      <c r="H287" s="1" t="s">
        <v>57</v>
      </c>
      <c r="I287" s="13">
        <v>44300</v>
      </c>
      <c r="J287" s="35">
        <v>0.6479166666666667</v>
      </c>
      <c r="K287" s="35">
        <v>0.66319444444444442</v>
      </c>
      <c r="L287" s="14">
        <f t="shared" si="19"/>
        <v>1.5277777777777724E-2</v>
      </c>
    </row>
    <row r="288" spans="1:12" x14ac:dyDescent="0.25">
      <c r="A288" s="9" t="s">
        <v>984</v>
      </c>
      <c r="B288" s="10">
        <v>44300.588888888888</v>
      </c>
      <c r="C288" s="9" t="str">
        <f t="shared" si="16"/>
        <v>UNI</v>
      </c>
      <c r="D288" s="11">
        <f t="shared" si="17"/>
        <v>44300.588888888888</v>
      </c>
      <c r="E288" s="9">
        <v>17722039</v>
      </c>
      <c r="F288" s="12" t="str">
        <f t="shared" si="18"/>
        <v>Fail SO</v>
      </c>
      <c r="G288" s="1">
        <v>313</v>
      </c>
      <c r="H288" s="1" t="s">
        <v>57</v>
      </c>
      <c r="I288" s="13">
        <v>44300</v>
      </c>
      <c r="J288" s="35">
        <v>0.66319444444444442</v>
      </c>
      <c r="K288" s="35">
        <v>0.6791666666666667</v>
      </c>
      <c r="L288" s="14">
        <f t="shared" si="19"/>
        <v>1.5972222222222276E-2</v>
      </c>
    </row>
    <row r="289" spans="1:12" x14ac:dyDescent="0.25">
      <c r="A289" s="9" t="s">
        <v>985</v>
      </c>
      <c r="B289" s="10">
        <v>44300.586805555555</v>
      </c>
      <c r="C289" s="9" t="str">
        <f t="shared" si="16"/>
        <v>DUP</v>
      </c>
      <c r="D289" s="11">
        <f t="shared" si="17"/>
        <v>44300.586805555555</v>
      </c>
      <c r="E289" s="9">
        <v>17722865</v>
      </c>
      <c r="F289" s="12" t="str">
        <f t="shared" si="18"/>
        <v>Fail SO</v>
      </c>
      <c r="G289" s="1">
        <v>313</v>
      </c>
      <c r="H289" s="1" t="s">
        <v>57</v>
      </c>
      <c r="I289" s="13">
        <v>44300</v>
      </c>
      <c r="J289" s="35">
        <v>0.69305555555555554</v>
      </c>
      <c r="K289" s="35">
        <v>0.71111111111111114</v>
      </c>
      <c r="L289" s="14">
        <f t="shared" si="19"/>
        <v>1.8055555555555602E-2</v>
      </c>
    </row>
    <row r="290" spans="1:12" x14ac:dyDescent="0.25">
      <c r="A290" s="9" t="s">
        <v>986</v>
      </c>
      <c r="B290" s="10">
        <v>44300.589583333334</v>
      </c>
      <c r="C290" s="9" t="str">
        <f t="shared" si="16"/>
        <v>UNI</v>
      </c>
      <c r="D290" s="11">
        <f t="shared" si="17"/>
        <v>44300.589583333334</v>
      </c>
      <c r="E290" s="9">
        <v>17723381</v>
      </c>
      <c r="F290" s="12" t="str">
        <f t="shared" si="18"/>
        <v>Fail SO</v>
      </c>
      <c r="G290" s="1">
        <v>313</v>
      </c>
      <c r="H290" s="1" t="s">
        <v>57</v>
      </c>
      <c r="I290" s="13">
        <v>44300</v>
      </c>
      <c r="J290" s="35">
        <v>0.71180555555555547</v>
      </c>
      <c r="K290" s="35">
        <v>0.72152777777777777</v>
      </c>
      <c r="L290" s="14">
        <f t="shared" si="19"/>
        <v>9.7222222222222987E-3</v>
      </c>
    </row>
    <row r="291" spans="1:12" x14ac:dyDescent="0.25">
      <c r="A291" s="9" t="s">
        <v>987</v>
      </c>
      <c r="B291" s="10">
        <v>44300.592361111114</v>
      </c>
      <c r="C291" s="9" t="str">
        <f t="shared" si="16"/>
        <v>UNI</v>
      </c>
      <c r="D291" s="11">
        <f t="shared" si="17"/>
        <v>44300.592361111114</v>
      </c>
      <c r="E291" s="9">
        <v>17723998</v>
      </c>
      <c r="F291" s="12" t="str">
        <f t="shared" si="18"/>
        <v>Fail SO</v>
      </c>
      <c r="G291" s="1">
        <v>313</v>
      </c>
      <c r="H291" s="1" t="s">
        <v>57</v>
      </c>
      <c r="I291" s="13">
        <v>44300</v>
      </c>
      <c r="J291" s="35">
        <v>0.72152777777777777</v>
      </c>
      <c r="K291" s="35">
        <v>0.72916666666666663</v>
      </c>
      <c r="L291" s="14">
        <f t="shared" si="19"/>
        <v>7.6388888888888618E-3</v>
      </c>
    </row>
    <row r="292" spans="1:12" x14ac:dyDescent="0.25">
      <c r="A292" s="19" t="s">
        <v>988</v>
      </c>
      <c r="B292" s="20">
        <v>44300.473611111112</v>
      </c>
      <c r="C292" s="19" t="str">
        <f t="shared" si="16"/>
        <v>UNI</v>
      </c>
      <c r="D292" s="41">
        <f t="shared" si="17"/>
        <v>44300.473611111112</v>
      </c>
      <c r="E292" s="19">
        <v>17719392</v>
      </c>
      <c r="F292" s="12" t="str">
        <f t="shared" si="18"/>
        <v>Deliver Approved</v>
      </c>
      <c r="G292" s="1">
        <v>319</v>
      </c>
      <c r="H292" s="1"/>
      <c r="I292" s="13">
        <v>44300</v>
      </c>
      <c r="J292" s="35">
        <v>0.52847222222222223</v>
      </c>
      <c r="K292" s="35">
        <v>0.54513888888888895</v>
      </c>
      <c r="L292" s="14">
        <f t="shared" si="19"/>
        <v>1.6666666666666718E-2</v>
      </c>
    </row>
    <row r="293" spans="1:12" x14ac:dyDescent="0.25">
      <c r="A293" s="9" t="s">
        <v>989</v>
      </c>
      <c r="B293" s="10">
        <v>44300.507638888892</v>
      </c>
      <c r="C293" s="9" t="str">
        <f t="shared" si="16"/>
        <v>UNI</v>
      </c>
      <c r="D293" s="11">
        <f t="shared" si="17"/>
        <v>44300.507638888892</v>
      </c>
      <c r="E293" s="9">
        <v>17724840</v>
      </c>
      <c r="F293" s="12" t="str">
        <f t="shared" si="18"/>
        <v>Deliver Approved</v>
      </c>
      <c r="G293" s="1">
        <v>319</v>
      </c>
      <c r="H293" s="1"/>
      <c r="I293" s="13">
        <v>44300</v>
      </c>
      <c r="J293" s="35">
        <v>0.73888888888888893</v>
      </c>
      <c r="K293" s="35">
        <v>0.75347222222222221</v>
      </c>
      <c r="L293" s="14">
        <f t="shared" si="19"/>
        <v>1.4583333333333282E-2</v>
      </c>
    </row>
    <row r="294" spans="1:12" x14ac:dyDescent="0.25">
      <c r="A294" s="9" t="s">
        <v>990</v>
      </c>
      <c r="B294" s="10">
        <v>44300.512499999997</v>
      </c>
      <c r="C294" s="9" t="str">
        <f t="shared" si="16"/>
        <v>UNI</v>
      </c>
      <c r="D294" s="11">
        <f t="shared" si="17"/>
        <v>44300.512499999997</v>
      </c>
      <c r="E294" s="9">
        <v>17725533</v>
      </c>
      <c r="F294" s="12" t="str">
        <f t="shared" si="18"/>
        <v>Deliver Approved</v>
      </c>
      <c r="G294" s="1">
        <v>319</v>
      </c>
      <c r="H294" s="1"/>
      <c r="I294" s="13">
        <v>44300</v>
      </c>
      <c r="J294" s="35">
        <v>0.75416666666666676</v>
      </c>
      <c r="K294" s="35">
        <v>0.77013888888888893</v>
      </c>
      <c r="L294" s="14">
        <f t="shared" si="19"/>
        <v>1.5972222222222165E-2</v>
      </c>
    </row>
    <row r="295" spans="1:12" x14ac:dyDescent="0.25">
      <c r="A295" s="9" t="s">
        <v>991</v>
      </c>
      <c r="B295" s="10">
        <v>44300.536805555559</v>
      </c>
      <c r="C295" s="9" t="str">
        <f t="shared" si="16"/>
        <v>UNI</v>
      </c>
      <c r="D295" s="11">
        <f t="shared" si="17"/>
        <v>44300.536805555559</v>
      </c>
      <c r="E295" s="9">
        <v>17726162</v>
      </c>
      <c r="F295" s="12" t="str">
        <f t="shared" si="18"/>
        <v>Deliver Approved</v>
      </c>
      <c r="G295" s="1">
        <v>319</v>
      </c>
      <c r="H295" s="1"/>
      <c r="I295" s="13">
        <v>44300</v>
      </c>
      <c r="J295" s="35">
        <v>0.77013888888888893</v>
      </c>
      <c r="K295" s="35">
        <v>0.81180555555555556</v>
      </c>
      <c r="L295" s="14">
        <f t="shared" si="19"/>
        <v>4.166666666666663E-2</v>
      </c>
    </row>
    <row r="296" spans="1:12" x14ac:dyDescent="0.25">
      <c r="A296" s="9" t="s">
        <v>992</v>
      </c>
      <c r="B296" s="10">
        <v>44300.533333333333</v>
      </c>
      <c r="C296" s="9" t="str">
        <f t="shared" si="16"/>
        <v>UNI</v>
      </c>
      <c r="D296" s="11">
        <f t="shared" si="17"/>
        <v>44300.533333333333</v>
      </c>
      <c r="E296" s="9">
        <v>17726520</v>
      </c>
      <c r="F296" s="12" t="str">
        <f t="shared" si="18"/>
        <v>Deliver Approved</v>
      </c>
      <c r="G296" s="1">
        <v>319</v>
      </c>
      <c r="H296" s="1"/>
      <c r="I296" s="13">
        <v>44300</v>
      </c>
      <c r="J296" s="35">
        <v>0.81527777777777777</v>
      </c>
      <c r="K296" s="35">
        <v>0.82916666666666661</v>
      </c>
      <c r="L296" s="14">
        <f t="shared" si="19"/>
        <v>1.388888888888884E-2</v>
      </c>
    </row>
    <row r="297" spans="1:12" x14ac:dyDescent="0.25">
      <c r="A297" s="9" t="s">
        <v>993</v>
      </c>
      <c r="B297" s="10">
        <v>44300.533333333333</v>
      </c>
      <c r="C297" s="9" t="str">
        <f t="shared" si="16"/>
        <v>UNI</v>
      </c>
      <c r="D297" s="11">
        <f t="shared" si="17"/>
        <v>44300.533333333333</v>
      </c>
      <c r="E297" s="9">
        <v>17726591</v>
      </c>
      <c r="F297" s="12" t="str">
        <f t="shared" si="18"/>
        <v>Deliver Approved</v>
      </c>
      <c r="G297" s="1">
        <v>319</v>
      </c>
      <c r="H297" s="1"/>
      <c r="I297" s="13">
        <v>44300</v>
      </c>
      <c r="J297" s="35">
        <v>0.82916666666666661</v>
      </c>
      <c r="K297" s="35">
        <v>0.84791666666666676</v>
      </c>
      <c r="L297" s="14">
        <f t="shared" si="19"/>
        <v>1.8750000000000155E-2</v>
      </c>
    </row>
    <row r="298" spans="1:12" x14ac:dyDescent="0.25">
      <c r="A298" s="9" t="s">
        <v>994</v>
      </c>
      <c r="B298" s="10">
        <v>44300.655555555553</v>
      </c>
      <c r="C298" s="9" t="str">
        <f t="shared" si="16"/>
        <v>UNI</v>
      </c>
      <c r="D298" s="11">
        <f t="shared" si="17"/>
        <v>44300.655555555553</v>
      </c>
      <c r="E298" s="9">
        <v>17726642</v>
      </c>
      <c r="F298" s="12" t="str">
        <f t="shared" si="18"/>
        <v>Deliver Approved</v>
      </c>
      <c r="G298" s="1">
        <v>319</v>
      </c>
      <c r="H298" s="1"/>
      <c r="I298" s="13">
        <v>44300</v>
      </c>
      <c r="J298" s="35">
        <v>0.84791666666666676</v>
      </c>
      <c r="K298" s="35">
        <v>0.86041666666666661</v>
      </c>
      <c r="L298" s="14">
        <f t="shared" si="19"/>
        <v>1.2499999999999845E-2</v>
      </c>
    </row>
    <row r="299" spans="1:12" x14ac:dyDescent="0.25">
      <c r="A299" s="19" t="s">
        <v>973</v>
      </c>
      <c r="B299" s="20">
        <v>44300.443055555559</v>
      </c>
      <c r="C299" s="19" t="str">
        <f t="shared" si="16"/>
        <v>DUP</v>
      </c>
      <c r="D299" s="41">
        <f t="shared" si="17"/>
        <v>44300.443055555559</v>
      </c>
      <c r="E299" s="19">
        <v>17718744</v>
      </c>
      <c r="F299" s="12" t="str">
        <f t="shared" si="18"/>
        <v>Tax-Cert</v>
      </c>
      <c r="G299" s="1">
        <v>320</v>
      </c>
      <c r="H299" s="1"/>
      <c r="I299" s="13">
        <v>44300</v>
      </c>
      <c r="J299" s="35">
        <v>0.49583333333333335</v>
      </c>
      <c r="K299" s="35">
        <v>0.50138888888888888</v>
      </c>
      <c r="L299" s="14">
        <f t="shared" si="19"/>
        <v>5.5555555555555358E-3</v>
      </c>
    </row>
    <row r="300" spans="1:12" x14ac:dyDescent="0.25">
      <c r="A300" s="9" t="s">
        <v>985</v>
      </c>
      <c r="B300" s="10">
        <v>44300.470138888886</v>
      </c>
      <c r="C300" s="9" t="str">
        <f t="shared" si="16"/>
        <v>DUP</v>
      </c>
      <c r="D300" s="11">
        <f t="shared" si="17"/>
        <v>44300.470138888886</v>
      </c>
      <c r="E300" s="9">
        <v>17718831</v>
      </c>
      <c r="F300" s="12" t="str">
        <f t="shared" si="18"/>
        <v>Tax-Cert</v>
      </c>
      <c r="G300" s="1">
        <v>320</v>
      </c>
      <c r="H300" s="1"/>
      <c r="I300" s="13">
        <v>44300</v>
      </c>
      <c r="J300" s="35">
        <v>0.50208333333333333</v>
      </c>
      <c r="K300" s="35">
        <v>0.50763888888888886</v>
      </c>
      <c r="L300" s="14">
        <f t="shared" si="19"/>
        <v>5.5555555555555358E-3</v>
      </c>
    </row>
    <row r="301" spans="1:12" x14ac:dyDescent="0.25">
      <c r="A301" s="19" t="s">
        <v>995</v>
      </c>
      <c r="B301" s="20">
        <v>44300.418055555558</v>
      </c>
      <c r="C301" s="19" t="str">
        <f t="shared" si="16"/>
        <v>UNI</v>
      </c>
      <c r="D301" s="41">
        <f t="shared" si="17"/>
        <v>44300.418055555558</v>
      </c>
      <c r="E301" s="19">
        <v>17718964</v>
      </c>
      <c r="F301" s="12" t="str">
        <f t="shared" si="18"/>
        <v>Tax-Cert</v>
      </c>
      <c r="G301" s="1">
        <v>320</v>
      </c>
      <c r="H301" s="1"/>
      <c r="I301" s="13">
        <v>44300</v>
      </c>
      <c r="J301" s="35">
        <v>0.5083333333333333</v>
      </c>
      <c r="K301" s="35">
        <v>0.51388888888888895</v>
      </c>
      <c r="L301" s="14">
        <f t="shared" si="19"/>
        <v>5.5555555555556468E-3</v>
      </c>
    </row>
    <row r="302" spans="1:12" x14ac:dyDescent="0.25">
      <c r="A302" s="9" t="s">
        <v>996</v>
      </c>
      <c r="B302" s="10">
        <v>44300.541666666664</v>
      </c>
      <c r="C302" s="9" t="str">
        <f t="shared" si="16"/>
        <v>UNI</v>
      </c>
      <c r="D302" s="11">
        <f t="shared" si="17"/>
        <v>44300.541666666664</v>
      </c>
      <c r="E302" s="9">
        <v>17720705</v>
      </c>
      <c r="F302" s="12" t="str">
        <f t="shared" si="18"/>
        <v>Tax-Cert</v>
      </c>
      <c r="G302" s="1">
        <v>320</v>
      </c>
      <c r="H302" s="1"/>
      <c r="I302" s="13">
        <v>44300</v>
      </c>
      <c r="J302" s="35">
        <v>0.60555555555555551</v>
      </c>
      <c r="K302" s="35">
        <v>0.60902777777777783</v>
      </c>
      <c r="L302" s="14">
        <f t="shared" si="19"/>
        <v>3.4722222222223209E-3</v>
      </c>
    </row>
    <row r="303" spans="1:12" x14ac:dyDescent="0.25">
      <c r="A303" s="9" t="s">
        <v>997</v>
      </c>
      <c r="B303" s="10">
        <v>44300.540277777778</v>
      </c>
      <c r="C303" s="9" t="str">
        <f t="shared" si="16"/>
        <v>UNI</v>
      </c>
      <c r="D303" s="11">
        <f t="shared" si="17"/>
        <v>44300.540277777778</v>
      </c>
      <c r="E303" s="9">
        <v>17720736</v>
      </c>
      <c r="F303" s="12" t="str">
        <f t="shared" si="18"/>
        <v>Tax-Cert</v>
      </c>
      <c r="G303" s="1">
        <v>320</v>
      </c>
      <c r="H303" s="1"/>
      <c r="I303" s="13">
        <v>44300</v>
      </c>
      <c r="J303" s="35">
        <v>0.60902777777777783</v>
      </c>
      <c r="K303" s="35">
        <v>0.61527777777777781</v>
      </c>
      <c r="L303" s="14">
        <f t="shared" si="19"/>
        <v>6.2499999999999778E-3</v>
      </c>
    </row>
    <row r="304" spans="1:12" x14ac:dyDescent="0.25">
      <c r="A304" s="9" t="s">
        <v>998</v>
      </c>
      <c r="B304" s="10">
        <v>44300.568055555559</v>
      </c>
      <c r="C304" s="9" t="str">
        <f t="shared" si="16"/>
        <v>UNI</v>
      </c>
      <c r="D304" s="11">
        <f t="shared" si="17"/>
        <v>44300.568055555559</v>
      </c>
      <c r="E304" s="9">
        <v>17720892</v>
      </c>
      <c r="F304" s="12" t="str">
        <f t="shared" si="18"/>
        <v>Tax-Cert</v>
      </c>
      <c r="G304" s="1">
        <v>320</v>
      </c>
      <c r="H304" s="1"/>
      <c r="I304" s="13">
        <v>44300</v>
      </c>
      <c r="J304" s="35">
        <v>0.61527777777777781</v>
      </c>
      <c r="K304" s="35">
        <v>0.61875000000000002</v>
      </c>
      <c r="L304" s="14">
        <f t="shared" si="19"/>
        <v>3.4722222222222099E-3</v>
      </c>
    </row>
    <row r="305" spans="1:12" x14ac:dyDescent="0.25">
      <c r="A305" s="9" t="s">
        <v>999</v>
      </c>
      <c r="B305" s="10">
        <v>44300.620138888888</v>
      </c>
      <c r="C305" s="9" t="str">
        <f t="shared" si="16"/>
        <v>UNI</v>
      </c>
      <c r="D305" s="11">
        <f t="shared" si="17"/>
        <v>44300.620138888888</v>
      </c>
      <c r="E305" s="9">
        <v>17722497</v>
      </c>
      <c r="F305" s="12" t="str">
        <f t="shared" si="18"/>
        <v>Tax-Cert</v>
      </c>
      <c r="G305" s="1">
        <v>320</v>
      </c>
      <c r="H305" s="1"/>
      <c r="I305" s="13">
        <v>44300</v>
      </c>
      <c r="J305" s="35">
        <v>0.67986111111111114</v>
      </c>
      <c r="K305" s="35">
        <v>0.68333333333333324</v>
      </c>
      <c r="L305" s="14">
        <f t="shared" si="19"/>
        <v>3.4722222222220989E-3</v>
      </c>
    </row>
    <row r="306" spans="1:12" x14ac:dyDescent="0.25">
      <c r="A306" s="9" t="s">
        <v>1000</v>
      </c>
      <c r="B306" s="10">
        <v>44300.624305555553</v>
      </c>
      <c r="C306" s="9" t="str">
        <f t="shared" si="16"/>
        <v>UNI</v>
      </c>
      <c r="D306" s="11">
        <f t="shared" si="17"/>
        <v>44300.624305555553</v>
      </c>
      <c r="E306" s="9">
        <v>17722547</v>
      </c>
      <c r="F306" s="12" t="str">
        <f t="shared" si="18"/>
        <v>Tax-Cert</v>
      </c>
      <c r="G306" s="1">
        <v>320</v>
      </c>
      <c r="H306" s="1"/>
      <c r="I306" s="13">
        <v>44300</v>
      </c>
      <c r="J306" s="35">
        <v>0.68333333333333324</v>
      </c>
      <c r="K306" s="35">
        <v>0.68819444444444444</v>
      </c>
      <c r="L306" s="14">
        <f t="shared" si="19"/>
        <v>4.8611111111112049E-3</v>
      </c>
    </row>
    <row r="307" spans="1:12" x14ac:dyDescent="0.25">
      <c r="A307" s="9" t="s">
        <v>1001</v>
      </c>
      <c r="B307" s="10">
        <v>44300.649305555555</v>
      </c>
      <c r="C307" s="9" t="str">
        <f t="shared" si="16"/>
        <v>UNI</v>
      </c>
      <c r="D307" s="11">
        <f t="shared" si="17"/>
        <v>44300.649305555555</v>
      </c>
      <c r="E307" s="9">
        <v>17722694</v>
      </c>
      <c r="F307" s="12" t="str">
        <f t="shared" si="18"/>
        <v>Tax-Cert</v>
      </c>
      <c r="G307" s="1">
        <v>320</v>
      </c>
      <c r="H307" s="1"/>
      <c r="I307" s="13">
        <v>44300</v>
      </c>
      <c r="J307" s="35">
        <v>0.68819444444444444</v>
      </c>
      <c r="K307" s="35">
        <v>0.69305555555555554</v>
      </c>
      <c r="L307" s="14">
        <f t="shared" si="19"/>
        <v>4.8611111111110938E-3</v>
      </c>
    </row>
    <row r="308" spans="1:12" x14ac:dyDescent="0.25">
      <c r="A308" s="9" t="s">
        <v>1002</v>
      </c>
      <c r="B308" s="10">
        <v>44300.645138888889</v>
      </c>
      <c r="C308" s="9" t="str">
        <f t="shared" si="16"/>
        <v>UNI</v>
      </c>
      <c r="D308" s="11">
        <f t="shared" si="17"/>
        <v>44300.645138888889</v>
      </c>
      <c r="E308" s="9">
        <v>17722834</v>
      </c>
      <c r="F308" s="12" t="str">
        <f t="shared" si="18"/>
        <v>Tax-Cert</v>
      </c>
      <c r="G308" s="1">
        <v>320</v>
      </c>
      <c r="H308" s="1"/>
      <c r="I308" s="13">
        <v>44300</v>
      </c>
      <c r="J308" s="35">
        <v>0.69305555555555554</v>
      </c>
      <c r="K308" s="35">
        <v>0.69652777777777775</v>
      </c>
      <c r="L308" s="14">
        <f t="shared" si="19"/>
        <v>3.4722222222222099E-3</v>
      </c>
    </row>
    <row r="309" spans="1:12" x14ac:dyDescent="0.25">
      <c r="A309" s="9" t="s">
        <v>1003</v>
      </c>
      <c r="B309" s="10">
        <v>44300.787499999999</v>
      </c>
      <c r="C309" s="9" t="str">
        <f t="shared" si="16"/>
        <v>UNI</v>
      </c>
      <c r="D309" s="11">
        <f t="shared" si="17"/>
        <v>44300.787499999999</v>
      </c>
      <c r="E309" s="9">
        <v>17726832</v>
      </c>
      <c r="F309" s="12" t="str">
        <f t="shared" si="18"/>
        <v>Tax-Cert</v>
      </c>
      <c r="G309" s="1">
        <v>320</v>
      </c>
      <c r="H309" s="1"/>
      <c r="I309" s="13">
        <v>44300</v>
      </c>
      <c r="J309" s="35">
        <v>0.86111111111111116</v>
      </c>
      <c r="K309" s="35">
        <v>0.86875000000000002</v>
      </c>
      <c r="L309" s="14">
        <f t="shared" si="19"/>
        <v>7.6388888888888618E-3</v>
      </c>
    </row>
    <row r="310" spans="1:12" x14ac:dyDescent="0.25">
      <c r="A310" s="9" t="s">
        <v>1004</v>
      </c>
      <c r="B310" s="10">
        <v>44300.784722222219</v>
      </c>
      <c r="C310" s="9" t="str">
        <f t="shared" si="16"/>
        <v>UNI</v>
      </c>
      <c r="D310" s="11">
        <f t="shared" si="17"/>
        <v>44300.784722222219</v>
      </c>
      <c r="E310" s="9">
        <v>17726851</v>
      </c>
      <c r="F310" s="12" t="str">
        <f t="shared" si="18"/>
        <v>Tax-Cert</v>
      </c>
      <c r="G310" s="1">
        <v>320</v>
      </c>
      <c r="H310" s="1"/>
      <c r="I310" s="13">
        <v>44300</v>
      </c>
      <c r="J310" s="35">
        <v>0.86875000000000002</v>
      </c>
      <c r="K310" s="35">
        <v>0.87222222222222223</v>
      </c>
      <c r="L310" s="14">
        <f t="shared" si="19"/>
        <v>3.4722222222222099E-3</v>
      </c>
    </row>
    <row r="311" spans="1:12" x14ac:dyDescent="0.25">
      <c r="A311" s="9" t="s">
        <v>1005</v>
      </c>
      <c r="B311" s="10">
        <v>44300.779861111114</v>
      </c>
      <c r="C311" s="9" t="str">
        <f t="shared" si="16"/>
        <v>UNI</v>
      </c>
      <c r="D311" s="11">
        <f t="shared" si="17"/>
        <v>44300.779861111114</v>
      </c>
      <c r="E311" s="9">
        <v>17726858</v>
      </c>
      <c r="F311" s="12" t="str">
        <f t="shared" si="18"/>
        <v>Tax-Cert</v>
      </c>
      <c r="G311" s="1">
        <v>320</v>
      </c>
      <c r="H311" s="1"/>
      <c r="I311" s="13">
        <v>44300</v>
      </c>
      <c r="J311" s="35">
        <v>0.87222222222222223</v>
      </c>
      <c r="K311" s="35">
        <v>0.87708333333333333</v>
      </c>
      <c r="L311" s="14">
        <f t="shared" si="19"/>
        <v>4.8611111111110938E-3</v>
      </c>
    </row>
    <row r="312" spans="1:12" x14ac:dyDescent="0.25">
      <c r="A312" s="9" t="s">
        <v>1006</v>
      </c>
      <c r="B312" s="10">
        <v>44300.759722222225</v>
      </c>
      <c r="C312" s="9" t="str">
        <f t="shared" si="16"/>
        <v>UNI</v>
      </c>
      <c r="D312" s="11">
        <f t="shared" si="17"/>
        <v>44300.759722222225</v>
      </c>
      <c r="E312" s="9">
        <v>17726869</v>
      </c>
      <c r="F312" s="12" t="str">
        <f t="shared" si="18"/>
        <v>Tax-Cert</v>
      </c>
      <c r="G312" s="1">
        <v>320</v>
      </c>
      <c r="H312" s="1"/>
      <c r="I312" s="13">
        <v>44300</v>
      </c>
      <c r="J312" s="35">
        <v>0.87708333333333333</v>
      </c>
      <c r="K312" s="35">
        <v>0.87986111111111109</v>
      </c>
      <c r="L312" s="14">
        <f t="shared" si="19"/>
        <v>2.7777777777777679E-3</v>
      </c>
    </row>
    <row r="313" spans="1:12" x14ac:dyDescent="0.25">
      <c r="A313" s="9" t="s">
        <v>1007</v>
      </c>
      <c r="B313" s="10">
        <v>44300.758333333331</v>
      </c>
      <c r="C313" s="9" t="str">
        <f t="shared" si="16"/>
        <v>UNI</v>
      </c>
      <c r="D313" s="11">
        <f t="shared" si="17"/>
        <v>44300.758333333331</v>
      </c>
      <c r="E313" s="9">
        <v>17726888</v>
      </c>
      <c r="F313" s="12" t="str">
        <f t="shared" si="18"/>
        <v>Tax-Cert</v>
      </c>
      <c r="G313" s="1">
        <v>320</v>
      </c>
      <c r="H313" s="1"/>
      <c r="I313" s="13">
        <v>44300</v>
      </c>
      <c r="J313" s="35">
        <v>0.87986111111111109</v>
      </c>
      <c r="K313" s="35">
        <v>0.88124999999999998</v>
      </c>
      <c r="L313" s="14">
        <f t="shared" si="19"/>
        <v>1.388888888888884E-3</v>
      </c>
    </row>
    <row r="314" spans="1:12" x14ac:dyDescent="0.25">
      <c r="A314" s="28" t="s">
        <v>1008</v>
      </c>
      <c r="B314" s="29">
        <v>44300.757638888892</v>
      </c>
      <c r="C314" s="28" t="str">
        <f t="shared" si="16"/>
        <v>UNI</v>
      </c>
      <c r="D314" s="30">
        <f t="shared" si="17"/>
        <v>44300.757638888892</v>
      </c>
      <c r="E314" s="28">
        <v>17748765</v>
      </c>
      <c r="F314" s="31" t="str">
        <f t="shared" si="18"/>
        <v>Tax-Cert</v>
      </c>
      <c r="G314" s="31">
        <v>320</v>
      </c>
      <c r="H314" s="31"/>
      <c r="I314" s="32">
        <v>44301</v>
      </c>
      <c r="J314" s="36">
        <v>0.82291666666666663</v>
      </c>
      <c r="K314" s="33">
        <v>0.82638888888888884</v>
      </c>
      <c r="L314" s="33">
        <f t="shared" si="19"/>
        <v>3.4722222222222099E-3</v>
      </c>
    </row>
    <row r="315" spans="1:12" x14ac:dyDescent="0.25">
      <c r="A315" s="9" t="s">
        <v>1009</v>
      </c>
      <c r="B315" s="10">
        <v>44300.756249999999</v>
      </c>
      <c r="C315" s="9" t="str">
        <f t="shared" si="16"/>
        <v>UNI</v>
      </c>
      <c r="D315" s="11">
        <f t="shared" si="17"/>
        <v>44300.756249999999</v>
      </c>
      <c r="E315" s="9">
        <v>17748916</v>
      </c>
      <c r="F315" s="12" t="str">
        <f t="shared" si="18"/>
        <v>Tax-Cert</v>
      </c>
      <c r="G315" s="1">
        <v>320</v>
      </c>
      <c r="H315" s="1"/>
      <c r="I315" s="13">
        <v>44301</v>
      </c>
      <c r="J315" s="35">
        <v>0.82638888888888884</v>
      </c>
      <c r="K315" s="35">
        <v>0.82986111111111116</v>
      </c>
      <c r="L315" s="14">
        <f t="shared" si="19"/>
        <v>3.4722222222223209E-3</v>
      </c>
    </row>
    <row r="316" spans="1:12" x14ac:dyDescent="0.25">
      <c r="A316" s="9" t="s">
        <v>1010</v>
      </c>
      <c r="B316" s="10">
        <v>44300.755555555559</v>
      </c>
      <c r="C316" s="9" t="str">
        <f t="shared" si="16"/>
        <v>UNI</v>
      </c>
      <c r="D316" s="11">
        <f t="shared" si="17"/>
        <v>44300.755555555559</v>
      </c>
      <c r="E316" s="9">
        <v>17749020</v>
      </c>
      <c r="F316" s="12" t="str">
        <f t="shared" si="18"/>
        <v>Tax-Cert</v>
      </c>
      <c r="G316" s="1">
        <v>320</v>
      </c>
      <c r="H316" s="1"/>
      <c r="I316" s="13">
        <v>44301</v>
      </c>
      <c r="J316" s="35">
        <v>0.82986111111111116</v>
      </c>
      <c r="K316" s="35">
        <v>0.83194444444444438</v>
      </c>
      <c r="L316" s="14">
        <f t="shared" si="19"/>
        <v>2.0833333333332149E-3</v>
      </c>
    </row>
    <row r="317" spans="1:12" x14ac:dyDescent="0.25">
      <c r="A317" s="9" t="s">
        <v>1011</v>
      </c>
      <c r="B317" s="10">
        <v>44301.430555555555</v>
      </c>
      <c r="C317" s="9" t="str">
        <f t="shared" si="16"/>
        <v>UNI</v>
      </c>
      <c r="D317" s="11">
        <f t="shared" si="17"/>
        <v>44301.430555555555</v>
      </c>
      <c r="E317" s="9">
        <v>17734491</v>
      </c>
      <c r="F317" s="12" t="str">
        <f t="shared" si="18"/>
        <v>Tax-Cert</v>
      </c>
      <c r="G317" s="1">
        <v>320</v>
      </c>
      <c r="H317" s="1"/>
      <c r="I317" s="13">
        <v>44301</v>
      </c>
      <c r="J317" s="35">
        <v>0.50624999999999998</v>
      </c>
      <c r="K317" s="35">
        <v>0.51041666666666663</v>
      </c>
      <c r="L317" s="14">
        <f t="shared" si="19"/>
        <v>4.1666666666666519E-3</v>
      </c>
    </row>
    <row r="318" spans="1:12" x14ac:dyDescent="0.25">
      <c r="A318" s="19" t="s">
        <v>1012</v>
      </c>
      <c r="B318" s="20">
        <v>44301.420138888891</v>
      </c>
      <c r="C318" s="19" t="str">
        <f t="shared" si="16"/>
        <v>UNI</v>
      </c>
      <c r="D318" s="41">
        <f t="shared" si="17"/>
        <v>44301.420138888891</v>
      </c>
      <c r="E318" s="19">
        <v>17734537</v>
      </c>
      <c r="F318" s="12" t="str">
        <f t="shared" si="18"/>
        <v>Tax-Cert</v>
      </c>
      <c r="G318" s="1">
        <v>320</v>
      </c>
      <c r="H318" s="1"/>
      <c r="I318" s="13">
        <v>44301</v>
      </c>
      <c r="J318" s="35">
        <v>0.51041666666666663</v>
      </c>
      <c r="K318" s="35">
        <v>0.51458333333333328</v>
      </c>
      <c r="L318" s="14">
        <f t="shared" si="19"/>
        <v>4.1666666666666519E-3</v>
      </c>
    </row>
    <row r="319" spans="1:12" x14ac:dyDescent="0.25">
      <c r="A319" s="9" t="s">
        <v>1013</v>
      </c>
      <c r="B319" s="10">
        <v>44301.561111111114</v>
      </c>
      <c r="C319" s="9" t="str">
        <f t="shared" si="16"/>
        <v>UNI</v>
      </c>
      <c r="D319" s="11">
        <f t="shared" si="17"/>
        <v>44301.561111111114</v>
      </c>
      <c r="E319" s="9">
        <v>17737516</v>
      </c>
      <c r="F319" s="12" t="str">
        <f t="shared" si="18"/>
        <v>Tax-Cert</v>
      </c>
      <c r="G319" s="1">
        <v>320</v>
      </c>
      <c r="H319" s="1"/>
      <c r="I319" s="13">
        <v>44301</v>
      </c>
      <c r="J319" s="35">
        <v>0.57777777777777783</v>
      </c>
      <c r="K319" s="35">
        <v>0.58680555555555558</v>
      </c>
      <c r="L319" s="14">
        <f t="shared" si="19"/>
        <v>9.0277777777777457E-3</v>
      </c>
    </row>
    <row r="320" spans="1:12" x14ac:dyDescent="0.25">
      <c r="A320" s="9" t="s">
        <v>1014</v>
      </c>
      <c r="B320" s="10">
        <v>44301.563194444447</v>
      </c>
      <c r="C320" s="9" t="str">
        <f t="shared" si="16"/>
        <v>UNI</v>
      </c>
      <c r="D320" s="11">
        <f t="shared" si="17"/>
        <v>44301.563194444447</v>
      </c>
      <c r="E320" s="9">
        <v>17737800</v>
      </c>
      <c r="F320" s="12" t="str">
        <f t="shared" si="18"/>
        <v>Tax-Cert</v>
      </c>
      <c r="G320" s="1">
        <v>320</v>
      </c>
      <c r="H320" s="1"/>
      <c r="I320" s="13">
        <v>44301</v>
      </c>
      <c r="J320" s="35">
        <v>0.58680555555555558</v>
      </c>
      <c r="K320" s="35">
        <v>0.59722222222222221</v>
      </c>
      <c r="L320" s="14">
        <f t="shared" si="19"/>
        <v>1.041666666666663E-2</v>
      </c>
    </row>
    <row r="321" spans="1:12" x14ac:dyDescent="0.25">
      <c r="A321" s="19" t="s">
        <v>1015</v>
      </c>
      <c r="B321" s="20">
        <v>44301.567361111112</v>
      </c>
      <c r="C321" s="19" t="str">
        <f t="shared" si="16"/>
        <v>UNI</v>
      </c>
      <c r="D321" s="41">
        <f t="shared" si="17"/>
        <v>44301.567361111112</v>
      </c>
      <c r="E321" s="19">
        <v>17738282</v>
      </c>
      <c r="F321" s="12" t="str">
        <f t="shared" si="18"/>
        <v>Tax-Cert</v>
      </c>
      <c r="G321" s="1">
        <v>320</v>
      </c>
      <c r="H321" s="1"/>
      <c r="I321" s="13">
        <v>44301</v>
      </c>
      <c r="J321" s="35">
        <v>0.59722222222222221</v>
      </c>
      <c r="K321" s="35">
        <v>0.60277777777777775</v>
      </c>
      <c r="L321" s="14">
        <f t="shared" si="19"/>
        <v>5.5555555555555358E-3</v>
      </c>
    </row>
    <row r="322" spans="1:12" x14ac:dyDescent="0.25">
      <c r="A322" s="9" t="s">
        <v>1016</v>
      </c>
      <c r="B322" s="10">
        <v>44301.573611111111</v>
      </c>
      <c r="C322" s="9" t="str">
        <f t="shared" si="16"/>
        <v>UNI</v>
      </c>
      <c r="D322" s="11">
        <f t="shared" si="17"/>
        <v>44301.573611111111</v>
      </c>
      <c r="E322" s="9">
        <v>17738640</v>
      </c>
      <c r="F322" s="12" t="str">
        <f t="shared" si="18"/>
        <v>Tax-Cert</v>
      </c>
      <c r="G322" s="1">
        <v>320</v>
      </c>
      <c r="H322" s="1"/>
      <c r="I322" s="13">
        <v>44301</v>
      </c>
      <c r="J322" s="35">
        <v>0.60347222222222219</v>
      </c>
      <c r="K322" s="35">
        <v>0.6069444444444444</v>
      </c>
      <c r="L322" s="14">
        <f t="shared" si="19"/>
        <v>3.4722222222222099E-3</v>
      </c>
    </row>
    <row r="323" spans="1:12" x14ac:dyDescent="0.25">
      <c r="A323" s="9" t="s">
        <v>1017</v>
      </c>
      <c r="B323" s="10">
        <v>44301.624305555553</v>
      </c>
      <c r="C323" s="9" t="str">
        <f t="shared" ref="C323:C386" si="20">IF(COUNTIF(A:A,A323)&gt;1,"DUP","UNI")</f>
        <v>UNI</v>
      </c>
      <c r="D323" s="11">
        <f t="shared" si="17"/>
        <v>44301.624305555553</v>
      </c>
      <c r="E323" s="9">
        <v>17741222</v>
      </c>
      <c r="F323" s="12" t="str">
        <f t="shared" si="18"/>
        <v>Tax-Cert</v>
      </c>
      <c r="G323" s="1">
        <v>320</v>
      </c>
      <c r="H323" s="1"/>
      <c r="I323" s="13">
        <v>44301</v>
      </c>
      <c r="J323" s="35">
        <v>0.66041666666666665</v>
      </c>
      <c r="K323" s="35">
        <v>0.66875000000000007</v>
      </c>
      <c r="L323" s="14">
        <f t="shared" si="19"/>
        <v>8.3333333333334147E-3</v>
      </c>
    </row>
    <row r="324" spans="1:12" x14ac:dyDescent="0.25">
      <c r="A324" s="9" t="s">
        <v>1018</v>
      </c>
      <c r="B324" s="10">
        <v>44301.490277777775</v>
      </c>
      <c r="C324" s="9" t="str">
        <f t="shared" si="20"/>
        <v>UNI</v>
      </c>
      <c r="D324" s="11">
        <f t="shared" si="17"/>
        <v>44301.490277777775</v>
      </c>
      <c r="E324" s="9">
        <v>17734309</v>
      </c>
      <c r="F324" s="12" t="str">
        <f t="shared" si="18"/>
        <v>Fail SO</v>
      </c>
      <c r="G324" s="1">
        <v>313</v>
      </c>
      <c r="H324" s="1" t="s">
        <v>57</v>
      </c>
      <c r="I324" s="13">
        <v>44301</v>
      </c>
      <c r="J324" s="35">
        <v>0.49236111111111108</v>
      </c>
      <c r="K324" s="35">
        <v>0.50624999999999998</v>
      </c>
      <c r="L324" s="14">
        <f t="shared" si="19"/>
        <v>1.3888888888888895E-2</v>
      </c>
    </row>
    <row r="325" spans="1:12" x14ac:dyDescent="0.25">
      <c r="A325" s="9" t="s">
        <v>1019</v>
      </c>
      <c r="B325" s="10">
        <v>44301.520833333336</v>
      </c>
      <c r="C325" s="9" t="str">
        <f t="shared" si="20"/>
        <v>UNI</v>
      </c>
      <c r="D325" s="11">
        <f t="shared" si="17"/>
        <v>44301.520833333336</v>
      </c>
      <c r="E325" s="9">
        <v>17735544</v>
      </c>
      <c r="F325" s="12" t="str">
        <f t="shared" si="18"/>
        <v>Fail SO</v>
      </c>
      <c r="G325" s="1">
        <v>313</v>
      </c>
      <c r="H325" s="1" t="s">
        <v>57</v>
      </c>
      <c r="I325" s="13">
        <v>44301</v>
      </c>
      <c r="J325" s="35">
        <v>0.53194444444444444</v>
      </c>
      <c r="K325" s="35">
        <v>0.55208333333333337</v>
      </c>
      <c r="L325" s="14">
        <f t="shared" si="19"/>
        <v>2.0138888888888928E-2</v>
      </c>
    </row>
    <row r="326" spans="1:12" x14ac:dyDescent="0.25">
      <c r="A326" s="19" t="s">
        <v>1020</v>
      </c>
      <c r="B326" s="20">
        <v>44301.537499999999</v>
      </c>
      <c r="C326" s="19" t="str">
        <f t="shared" si="20"/>
        <v>UNI</v>
      </c>
      <c r="D326" s="41">
        <f t="shared" ref="D326:D389" si="21">B326</f>
        <v>44301.537499999999</v>
      </c>
      <c r="E326" s="19">
        <v>17736322</v>
      </c>
      <c r="F326" s="12" t="str">
        <f t="shared" ref="F326:F389" si="22">IF(G326=313,"Fail SO",IF(G326=319,"Deliver Approved",IF(G326=320,"Tax-Cert",IF(G326=343,"Purchase",""))))</f>
        <v>Fail SO</v>
      </c>
      <c r="G326" s="1">
        <v>313</v>
      </c>
      <c r="H326" s="1" t="s">
        <v>57</v>
      </c>
      <c r="I326" s="13">
        <v>44301</v>
      </c>
      <c r="J326" s="35">
        <v>0.55208333333333337</v>
      </c>
      <c r="K326" s="35">
        <v>0.56736111111111109</v>
      </c>
      <c r="L326" s="14">
        <f t="shared" ref="L326:L389" si="23">K326-J326</f>
        <v>1.5277777777777724E-2</v>
      </c>
    </row>
    <row r="327" spans="1:12" x14ac:dyDescent="0.25">
      <c r="A327" s="9" t="s">
        <v>1021</v>
      </c>
      <c r="B327" s="10">
        <v>44301.545138888891</v>
      </c>
      <c r="C327" s="9" t="str">
        <f t="shared" si="20"/>
        <v>UNI</v>
      </c>
      <c r="D327" s="11">
        <f t="shared" si="21"/>
        <v>44301.545138888891</v>
      </c>
      <c r="E327" s="9">
        <v>17737047</v>
      </c>
      <c r="F327" s="12" t="str">
        <f t="shared" si="22"/>
        <v>Fail SO</v>
      </c>
      <c r="G327" s="1">
        <v>313</v>
      </c>
      <c r="H327" s="1" t="s">
        <v>57</v>
      </c>
      <c r="I327" s="13">
        <v>44301</v>
      </c>
      <c r="J327" s="35">
        <v>0.56736111111111109</v>
      </c>
      <c r="K327" s="35">
        <v>0.57777777777777783</v>
      </c>
      <c r="L327" s="14">
        <f t="shared" si="23"/>
        <v>1.0416666666666741E-2</v>
      </c>
    </row>
    <row r="328" spans="1:12" x14ac:dyDescent="0.25">
      <c r="A328" s="9" t="s">
        <v>1022</v>
      </c>
      <c r="B328" s="10">
        <v>44301.552777777775</v>
      </c>
      <c r="C328" s="9" t="str">
        <f t="shared" si="20"/>
        <v>UNI</v>
      </c>
      <c r="D328" s="11">
        <f t="shared" si="21"/>
        <v>44301.552777777775</v>
      </c>
      <c r="E328" s="9">
        <v>17738774</v>
      </c>
      <c r="F328" s="12" t="str">
        <f t="shared" si="22"/>
        <v>Fail SO</v>
      </c>
      <c r="G328" s="1">
        <v>313</v>
      </c>
      <c r="H328" s="1" t="s">
        <v>57</v>
      </c>
      <c r="I328" s="13">
        <v>44301</v>
      </c>
      <c r="J328" s="35">
        <v>0.6069444444444444</v>
      </c>
      <c r="K328" s="35">
        <v>0.62222222222222223</v>
      </c>
      <c r="L328" s="14">
        <f t="shared" si="23"/>
        <v>1.5277777777777835E-2</v>
      </c>
    </row>
    <row r="329" spans="1:12" x14ac:dyDescent="0.25">
      <c r="A329" s="9" t="s">
        <v>1023</v>
      </c>
      <c r="B329" s="10">
        <v>44301.554861111108</v>
      </c>
      <c r="C329" s="9" t="str">
        <f t="shared" si="20"/>
        <v>UNI</v>
      </c>
      <c r="D329" s="11">
        <f t="shared" si="21"/>
        <v>44301.554861111108</v>
      </c>
      <c r="E329" s="9">
        <v>17739370</v>
      </c>
      <c r="F329" s="12" t="str">
        <f t="shared" si="22"/>
        <v>Fail SO</v>
      </c>
      <c r="G329" s="1">
        <v>313</v>
      </c>
      <c r="H329" s="1" t="s">
        <v>57</v>
      </c>
      <c r="I329" s="13">
        <v>44301</v>
      </c>
      <c r="J329" s="35">
        <v>0.62222222222222223</v>
      </c>
      <c r="K329" s="35">
        <v>0.64236111111111105</v>
      </c>
      <c r="L329" s="14">
        <f t="shared" si="23"/>
        <v>2.0138888888888817E-2</v>
      </c>
    </row>
    <row r="330" spans="1:12" x14ac:dyDescent="0.25">
      <c r="A330" s="9" t="s">
        <v>1024</v>
      </c>
      <c r="B330" s="10">
        <v>44301.557638888888</v>
      </c>
      <c r="C330" s="9" t="str">
        <f t="shared" si="20"/>
        <v>UNI</v>
      </c>
      <c r="D330" s="11">
        <f t="shared" si="21"/>
        <v>44301.557638888888</v>
      </c>
      <c r="E330" s="9">
        <v>17740279</v>
      </c>
      <c r="F330" s="12" t="str">
        <f t="shared" si="22"/>
        <v>Fail SO</v>
      </c>
      <c r="G330" s="1">
        <v>313</v>
      </c>
      <c r="H330" s="1" t="s">
        <v>57</v>
      </c>
      <c r="I330" s="13">
        <v>44301</v>
      </c>
      <c r="J330" s="35">
        <v>0.64236111111111105</v>
      </c>
      <c r="K330" s="35">
        <v>0.65138888888888891</v>
      </c>
      <c r="L330" s="14">
        <f t="shared" si="23"/>
        <v>9.0277777777778567E-3</v>
      </c>
    </row>
    <row r="331" spans="1:12" x14ac:dyDescent="0.25">
      <c r="A331" s="9" t="s">
        <v>1025</v>
      </c>
      <c r="B331" s="10">
        <v>44301.551388888889</v>
      </c>
      <c r="C331" s="9" t="str">
        <f t="shared" si="20"/>
        <v>UNI</v>
      </c>
      <c r="D331" s="11">
        <f t="shared" si="21"/>
        <v>44301.551388888889</v>
      </c>
      <c r="E331" s="9">
        <v>17740844</v>
      </c>
      <c r="F331" s="12" t="str">
        <f t="shared" si="22"/>
        <v>Fail SO</v>
      </c>
      <c r="G331" s="1">
        <v>313</v>
      </c>
      <c r="H331" s="1" t="s">
        <v>57</v>
      </c>
      <c r="I331" s="13">
        <v>44301</v>
      </c>
      <c r="J331" s="35">
        <v>0.65138888888888891</v>
      </c>
      <c r="K331" s="35">
        <v>0.65972222222222221</v>
      </c>
      <c r="L331" s="14">
        <f t="shared" si="23"/>
        <v>8.3333333333333037E-3</v>
      </c>
    </row>
    <row r="332" spans="1:12" x14ac:dyDescent="0.25">
      <c r="A332" s="9" t="s">
        <v>1026</v>
      </c>
      <c r="B332" s="10">
        <v>44301.560416666667</v>
      </c>
      <c r="C332" s="9" t="str">
        <f t="shared" si="20"/>
        <v>UNI</v>
      </c>
      <c r="D332" s="11">
        <f t="shared" si="21"/>
        <v>44301.560416666667</v>
      </c>
      <c r="E332" s="9">
        <v>17741700</v>
      </c>
      <c r="F332" s="12" t="str">
        <f t="shared" si="22"/>
        <v>Fail SO</v>
      </c>
      <c r="G332" s="1">
        <v>313</v>
      </c>
      <c r="H332" s="1" t="s">
        <v>57</v>
      </c>
      <c r="I332" s="13">
        <v>44301</v>
      </c>
      <c r="J332" s="35">
        <v>0.66875000000000007</v>
      </c>
      <c r="K332" s="35">
        <v>0.68333333333333324</v>
      </c>
      <c r="L332" s="14">
        <f t="shared" si="23"/>
        <v>1.4583333333333171E-2</v>
      </c>
    </row>
    <row r="333" spans="1:12" x14ac:dyDescent="0.25">
      <c r="A333" s="19" t="s">
        <v>1027</v>
      </c>
      <c r="B333" s="20">
        <v>44301.570138888892</v>
      </c>
      <c r="C333" s="19" t="str">
        <f t="shared" si="20"/>
        <v>UNI</v>
      </c>
      <c r="D333" s="41">
        <f t="shared" si="21"/>
        <v>44301.570138888892</v>
      </c>
      <c r="E333" s="19">
        <v>17742248</v>
      </c>
      <c r="F333" s="12" t="str">
        <f t="shared" si="22"/>
        <v>Fail SO</v>
      </c>
      <c r="G333" s="1">
        <v>313</v>
      </c>
      <c r="H333" s="1" t="s">
        <v>57</v>
      </c>
      <c r="I333" s="13">
        <v>44301</v>
      </c>
      <c r="J333" s="35">
        <v>0.68333333333333324</v>
      </c>
      <c r="K333" s="35">
        <v>0.69374999999999998</v>
      </c>
      <c r="L333" s="14">
        <f t="shared" si="23"/>
        <v>1.0416666666666741E-2</v>
      </c>
    </row>
    <row r="334" spans="1:12" x14ac:dyDescent="0.25">
      <c r="A334" s="9" t="s">
        <v>1028</v>
      </c>
      <c r="B334" s="10">
        <v>44301.571527777778</v>
      </c>
      <c r="C334" s="9" t="str">
        <f t="shared" si="20"/>
        <v>UNI</v>
      </c>
      <c r="D334" s="11">
        <f t="shared" si="21"/>
        <v>44301.571527777778</v>
      </c>
      <c r="E334" s="9">
        <v>17742645</v>
      </c>
      <c r="F334" s="12" t="str">
        <f t="shared" si="22"/>
        <v>Fail SO</v>
      </c>
      <c r="G334" s="1">
        <v>313</v>
      </c>
      <c r="H334" s="1" t="s">
        <v>57</v>
      </c>
      <c r="I334" s="13">
        <v>44301</v>
      </c>
      <c r="J334" s="35">
        <v>0.69374999999999998</v>
      </c>
      <c r="K334" s="35">
        <v>0.7090277777777777</v>
      </c>
      <c r="L334" s="14">
        <f t="shared" si="23"/>
        <v>1.5277777777777724E-2</v>
      </c>
    </row>
    <row r="335" spans="1:12" x14ac:dyDescent="0.25">
      <c r="A335" s="9" t="s">
        <v>1029</v>
      </c>
      <c r="B335" s="10">
        <v>44301.594444444447</v>
      </c>
      <c r="C335" s="9" t="str">
        <f t="shared" si="20"/>
        <v>UNI</v>
      </c>
      <c r="D335" s="11">
        <f t="shared" si="21"/>
        <v>44301.594444444447</v>
      </c>
      <c r="E335" s="9">
        <v>17743387</v>
      </c>
      <c r="F335" s="12" t="str">
        <f t="shared" si="22"/>
        <v>Fail SO</v>
      </c>
      <c r="G335" s="1">
        <v>313</v>
      </c>
      <c r="H335" s="1" t="s">
        <v>57</v>
      </c>
      <c r="I335" s="13">
        <v>44301</v>
      </c>
      <c r="J335" s="35">
        <v>0.7090277777777777</v>
      </c>
      <c r="K335" s="35">
        <v>0.72083333333333333</v>
      </c>
      <c r="L335" s="14">
        <f t="shared" si="23"/>
        <v>1.1805555555555625E-2</v>
      </c>
    </row>
    <row r="336" spans="1:12" x14ac:dyDescent="0.25">
      <c r="A336" s="9" t="s">
        <v>1030</v>
      </c>
      <c r="B336" s="10">
        <v>44301.606249999997</v>
      </c>
      <c r="C336" s="9" t="str">
        <f t="shared" si="20"/>
        <v>UNI</v>
      </c>
      <c r="D336" s="11">
        <f t="shared" si="21"/>
        <v>44301.606249999997</v>
      </c>
      <c r="E336" s="9">
        <v>17744091</v>
      </c>
      <c r="F336" s="12" t="str">
        <f t="shared" si="22"/>
        <v>Fail SO</v>
      </c>
      <c r="G336" s="1">
        <v>313</v>
      </c>
      <c r="H336" s="1" t="s">
        <v>57</v>
      </c>
      <c r="I336" s="13">
        <v>44301</v>
      </c>
      <c r="J336" s="35">
        <v>0.72083333333333333</v>
      </c>
      <c r="K336" s="35">
        <v>0.74930555555555556</v>
      </c>
      <c r="L336" s="14">
        <f t="shared" si="23"/>
        <v>2.8472222222222232E-2</v>
      </c>
    </row>
    <row r="337" spans="1:12" x14ac:dyDescent="0.25">
      <c r="A337" s="9" t="s">
        <v>1031</v>
      </c>
      <c r="B337" s="10">
        <v>44301.607638888891</v>
      </c>
      <c r="C337" s="9" t="str">
        <f t="shared" si="20"/>
        <v>UNI</v>
      </c>
      <c r="D337" s="11">
        <f t="shared" si="21"/>
        <v>44301.607638888891</v>
      </c>
      <c r="E337" s="9">
        <v>17744934</v>
      </c>
      <c r="F337" s="12" t="str">
        <f t="shared" si="22"/>
        <v>Fail SO</v>
      </c>
      <c r="G337" s="1">
        <v>313</v>
      </c>
      <c r="H337" s="1" t="s">
        <v>57</v>
      </c>
      <c r="I337" s="13">
        <v>44301</v>
      </c>
      <c r="J337" s="35">
        <v>0.73819444444444438</v>
      </c>
      <c r="K337" s="35">
        <v>0.75208333333333333</v>
      </c>
      <c r="L337" s="14">
        <f t="shared" si="23"/>
        <v>1.3888888888888951E-2</v>
      </c>
    </row>
    <row r="338" spans="1:12" x14ac:dyDescent="0.25">
      <c r="A338" s="9" t="s">
        <v>1032</v>
      </c>
      <c r="B338" s="10">
        <v>44301.613194444442</v>
      </c>
      <c r="C338" s="9" t="str">
        <f t="shared" si="20"/>
        <v>UNI</v>
      </c>
      <c r="D338" s="11">
        <f t="shared" si="21"/>
        <v>44301.613194444442</v>
      </c>
      <c r="E338" s="9">
        <v>17745635</v>
      </c>
      <c r="F338" s="12" t="str">
        <f t="shared" si="22"/>
        <v>Fail SO</v>
      </c>
      <c r="G338" s="1">
        <v>313</v>
      </c>
      <c r="H338" s="1" t="s">
        <v>57</v>
      </c>
      <c r="I338" s="13">
        <v>44301</v>
      </c>
      <c r="J338" s="35">
        <v>0.75208333333333333</v>
      </c>
      <c r="K338" s="35">
        <v>0.7631944444444444</v>
      </c>
      <c r="L338" s="14">
        <f t="shared" si="23"/>
        <v>1.1111111111111072E-2</v>
      </c>
    </row>
    <row r="339" spans="1:12" x14ac:dyDescent="0.25">
      <c r="A339" s="9" t="s">
        <v>1033</v>
      </c>
      <c r="B339" s="10">
        <v>44301.637499999997</v>
      </c>
      <c r="C339" s="9" t="str">
        <f t="shared" si="20"/>
        <v>UNI</v>
      </c>
      <c r="D339" s="11">
        <f t="shared" si="21"/>
        <v>44301.637499999997</v>
      </c>
      <c r="E339" s="9">
        <v>17746218</v>
      </c>
      <c r="F339" s="12" t="str">
        <f t="shared" si="22"/>
        <v>Fail SO</v>
      </c>
      <c r="G339" s="1">
        <v>313</v>
      </c>
      <c r="H339" s="1" t="s">
        <v>57</v>
      </c>
      <c r="I339" s="13">
        <v>44301</v>
      </c>
      <c r="J339" s="35">
        <v>0.7631944444444444</v>
      </c>
      <c r="K339" s="35">
        <v>0.76944444444444438</v>
      </c>
      <c r="L339" s="14">
        <f t="shared" si="23"/>
        <v>6.2499999999999778E-3</v>
      </c>
    </row>
    <row r="340" spans="1:12" x14ac:dyDescent="0.25">
      <c r="A340" s="9" t="s">
        <v>1034</v>
      </c>
      <c r="B340" s="10">
        <v>44301.637499999997</v>
      </c>
      <c r="C340" s="9" t="str">
        <f t="shared" si="20"/>
        <v>UNI</v>
      </c>
      <c r="D340" s="11">
        <f t="shared" si="21"/>
        <v>44301.637499999997</v>
      </c>
      <c r="E340" s="9">
        <v>17747716</v>
      </c>
      <c r="F340" s="12" t="str">
        <f t="shared" si="22"/>
        <v>Fail SO</v>
      </c>
      <c r="G340" s="1">
        <v>313</v>
      </c>
      <c r="H340" s="1" t="s">
        <v>57</v>
      </c>
      <c r="I340" s="13">
        <v>44301</v>
      </c>
      <c r="J340" s="35">
        <v>0.79861111111111116</v>
      </c>
      <c r="K340" s="35">
        <v>0.8125</v>
      </c>
      <c r="L340" s="14">
        <f t="shared" si="23"/>
        <v>1.388888888888884E-2</v>
      </c>
    </row>
    <row r="341" spans="1:12" x14ac:dyDescent="0.25">
      <c r="A341" s="19" t="s">
        <v>1035</v>
      </c>
      <c r="B341" s="20">
        <v>44301.503472222219</v>
      </c>
      <c r="C341" s="19" t="str">
        <f t="shared" si="20"/>
        <v>UNI</v>
      </c>
      <c r="D341" s="41">
        <f t="shared" si="21"/>
        <v>44301.503472222219</v>
      </c>
      <c r="E341" s="19">
        <v>17734682</v>
      </c>
      <c r="F341" s="12" t="str">
        <f t="shared" si="22"/>
        <v>Deliver Approved</v>
      </c>
      <c r="G341" s="1">
        <v>319</v>
      </c>
      <c r="H341" s="1"/>
      <c r="I341" s="13">
        <v>44301</v>
      </c>
      <c r="J341" s="35">
        <v>0.51458333333333328</v>
      </c>
      <c r="K341" s="35">
        <v>0.53194444444444444</v>
      </c>
      <c r="L341" s="14">
        <f t="shared" si="23"/>
        <v>1.736111111111116E-2</v>
      </c>
    </row>
    <row r="342" spans="1:12" x14ac:dyDescent="0.25">
      <c r="A342" s="9" t="s">
        <v>1036</v>
      </c>
      <c r="B342" s="10">
        <v>44301.508333333331</v>
      </c>
      <c r="C342" s="9" t="str">
        <f t="shared" si="20"/>
        <v>UNI</v>
      </c>
      <c r="D342" s="11">
        <f t="shared" si="21"/>
        <v>44301.508333333331</v>
      </c>
      <c r="E342" s="9">
        <v>17746490</v>
      </c>
      <c r="F342" s="12" t="str">
        <f t="shared" si="22"/>
        <v>Deliver Approved</v>
      </c>
      <c r="G342" s="1">
        <v>319</v>
      </c>
      <c r="H342" s="1"/>
      <c r="I342" s="13">
        <v>44301</v>
      </c>
      <c r="J342" s="35">
        <v>0.76944444444444438</v>
      </c>
      <c r="K342" s="35">
        <v>0.79861111111111116</v>
      </c>
      <c r="L342" s="14">
        <f t="shared" si="23"/>
        <v>2.9166666666666785E-2</v>
      </c>
    </row>
    <row r="343" spans="1:12" x14ac:dyDescent="0.25">
      <c r="A343" s="9" t="s">
        <v>960</v>
      </c>
      <c r="B343" s="10">
        <v>44301.529166666667</v>
      </c>
      <c r="C343" s="9" t="str">
        <f t="shared" si="20"/>
        <v>DUP</v>
      </c>
      <c r="D343" s="11">
        <f t="shared" si="21"/>
        <v>44301.529166666667</v>
      </c>
      <c r="E343" s="9">
        <v>17748320</v>
      </c>
      <c r="F343" s="12" t="str">
        <f t="shared" si="22"/>
        <v>Deliver Approved</v>
      </c>
      <c r="G343" s="1">
        <v>319</v>
      </c>
      <c r="H343" s="1"/>
      <c r="I343" s="13">
        <v>44301</v>
      </c>
      <c r="J343" s="35">
        <v>0.8125</v>
      </c>
      <c r="K343" s="35">
        <v>0.82291666666666663</v>
      </c>
      <c r="L343" s="14">
        <f t="shared" si="23"/>
        <v>1.041666666666663E-2</v>
      </c>
    </row>
    <row r="344" spans="1:12" x14ac:dyDescent="0.25">
      <c r="A344" s="9" t="s">
        <v>1037</v>
      </c>
      <c r="B344" s="10">
        <v>44301.682638888888</v>
      </c>
      <c r="C344" s="9" t="str">
        <f t="shared" si="20"/>
        <v>UNI</v>
      </c>
      <c r="D344" s="11">
        <f t="shared" si="21"/>
        <v>44301.682638888888</v>
      </c>
      <c r="E344" s="9">
        <v>17749134</v>
      </c>
      <c r="F344" s="12" t="str">
        <f t="shared" si="22"/>
        <v>Deliver Approved</v>
      </c>
      <c r="G344" s="1">
        <v>319</v>
      </c>
      <c r="H344" s="1"/>
      <c r="I344" s="13">
        <v>44301</v>
      </c>
      <c r="J344" s="35">
        <v>0.83194444444444438</v>
      </c>
      <c r="K344" s="35">
        <v>0.85833333333333339</v>
      </c>
      <c r="L344" s="14">
        <f t="shared" si="23"/>
        <v>2.6388888888889017E-2</v>
      </c>
    </row>
    <row r="345" spans="1:12" x14ac:dyDescent="0.25">
      <c r="A345" s="28" t="s">
        <v>1038</v>
      </c>
      <c r="B345" s="29">
        <v>44302.586805555555</v>
      </c>
      <c r="C345" s="28" t="str">
        <f t="shared" si="20"/>
        <v>UNI</v>
      </c>
      <c r="D345" s="30">
        <f t="shared" si="21"/>
        <v>44302.586805555555</v>
      </c>
      <c r="E345" s="28">
        <v>17776914</v>
      </c>
      <c r="F345" s="31" t="str">
        <f t="shared" si="22"/>
        <v>Fail SO</v>
      </c>
      <c r="G345" s="31">
        <v>313</v>
      </c>
      <c r="H345" s="31" t="s">
        <v>57</v>
      </c>
      <c r="I345" s="32">
        <v>44302</v>
      </c>
      <c r="J345" s="36">
        <v>0.54305555555555551</v>
      </c>
      <c r="K345" s="33">
        <v>0.55555555555555558</v>
      </c>
      <c r="L345" s="33">
        <f t="shared" si="23"/>
        <v>1.2500000000000067E-2</v>
      </c>
    </row>
    <row r="346" spans="1:12" x14ac:dyDescent="0.25">
      <c r="A346" s="19" t="s">
        <v>1039</v>
      </c>
      <c r="B346" s="20">
        <v>44302.518750000003</v>
      </c>
      <c r="C346" s="19" t="str">
        <f t="shared" si="20"/>
        <v>UNI</v>
      </c>
      <c r="D346" s="41">
        <f t="shared" si="21"/>
        <v>44302.518750000003</v>
      </c>
      <c r="E346" s="19">
        <v>17777373</v>
      </c>
      <c r="F346" s="12" t="str">
        <f t="shared" si="22"/>
        <v>Fail SO</v>
      </c>
      <c r="G346" s="1">
        <v>313</v>
      </c>
      <c r="H346" s="1" t="s">
        <v>57</v>
      </c>
      <c r="I346" s="13">
        <v>44302</v>
      </c>
      <c r="J346" s="35">
        <v>0.55555555555555558</v>
      </c>
      <c r="K346" s="35">
        <v>0.57013888888888886</v>
      </c>
      <c r="L346" s="14">
        <f t="shared" si="23"/>
        <v>1.4583333333333282E-2</v>
      </c>
    </row>
    <row r="347" spans="1:12" x14ac:dyDescent="0.25">
      <c r="A347" s="9" t="s">
        <v>1040</v>
      </c>
      <c r="B347" s="10">
        <v>44302.530555555553</v>
      </c>
      <c r="C347" s="9" t="str">
        <f t="shared" si="20"/>
        <v>UNI</v>
      </c>
      <c r="D347" s="11">
        <f t="shared" si="21"/>
        <v>44302.530555555553</v>
      </c>
      <c r="E347" s="9">
        <v>17782398</v>
      </c>
      <c r="F347" s="12" t="str">
        <f t="shared" si="22"/>
        <v>Fail SO</v>
      </c>
      <c r="G347" s="1">
        <v>313</v>
      </c>
      <c r="H347" s="1" t="s">
        <v>57</v>
      </c>
      <c r="I347" s="13">
        <v>44302</v>
      </c>
      <c r="J347" s="35">
        <v>0.66736111111111107</v>
      </c>
      <c r="K347" s="35">
        <v>0.67986111111111114</v>
      </c>
      <c r="L347" s="14">
        <f t="shared" si="23"/>
        <v>1.2500000000000067E-2</v>
      </c>
    </row>
    <row r="348" spans="1:12" x14ac:dyDescent="0.25">
      <c r="A348" s="9" t="s">
        <v>1041</v>
      </c>
      <c r="B348" s="10">
        <v>44302.54583333333</v>
      </c>
      <c r="C348" s="9" t="str">
        <f t="shared" si="20"/>
        <v>UNI</v>
      </c>
      <c r="D348" s="11">
        <f t="shared" si="21"/>
        <v>44302.54583333333</v>
      </c>
      <c r="E348" s="9">
        <v>17782998</v>
      </c>
      <c r="F348" s="12" t="str">
        <f t="shared" si="22"/>
        <v>Fail SO</v>
      </c>
      <c r="G348" s="1">
        <v>313</v>
      </c>
      <c r="H348" s="1" t="s">
        <v>57</v>
      </c>
      <c r="I348" s="13">
        <v>44302</v>
      </c>
      <c r="J348" s="35">
        <v>0.67986111111111114</v>
      </c>
      <c r="K348" s="35">
        <v>0.69652777777777775</v>
      </c>
      <c r="L348" s="14">
        <f t="shared" si="23"/>
        <v>1.6666666666666607E-2</v>
      </c>
    </row>
    <row r="349" spans="1:12" x14ac:dyDescent="0.25">
      <c r="A349" s="9" t="s">
        <v>1042</v>
      </c>
      <c r="B349" s="10">
        <v>44302.54583333333</v>
      </c>
      <c r="C349" s="9" t="str">
        <f t="shared" si="20"/>
        <v>UNI</v>
      </c>
      <c r="D349" s="11">
        <f t="shared" si="21"/>
        <v>44302.54583333333</v>
      </c>
      <c r="E349" s="9">
        <v>17783808</v>
      </c>
      <c r="F349" s="12" t="str">
        <f t="shared" ref="F349:F350" si="24">IF(G353=313,"Fail SO",IF(G353=319,"Deliver Approved",IF(G353=320,"Tax-Cert",IF(G353=343,"Purchase",""))))</f>
        <v>Fail SO</v>
      </c>
      <c r="G349" s="1">
        <v>313</v>
      </c>
      <c r="H349" s="1" t="s">
        <v>57</v>
      </c>
      <c r="I349" s="13">
        <v>44302</v>
      </c>
      <c r="J349" s="35">
        <v>0.69652777777777775</v>
      </c>
      <c r="K349" s="35">
        <v>0.71875</v>
      </c>
      <c r="L349" s="14">
        <f t="shared" si="23"/>
        <v>2.2222222222222254E-2</v>
      </c>
    </row>
    <row r="350" spans="1:12" x14ac:dyDescent="0.25">
      <c r="A350" s="9" t="s">
        <v>1043</v>
      </c>
      <c r="B350" s="10">
        <v>44302.54791666667</v>
      </c>
      <c r="C350" s="9" t="str">
        <f t="shared" si="20"/>
        <v>UNI</v>
      </c>
      <c r="D350" s="11">
        <f t="shared" si="21"/>
        <v>44302.54791666667</v>
      </c>
      <c r="E350" s="9">
        <v>17784864</v>
      </c>
      <c r="F350" s="12" t="str">
        <f t="shared" si="24"/>
        <v>Fail SO</v>
      </c>
      <c r="G350" s="1">
        <v>313</v>
      </c>
      <c r="H350" s="1" t="s">
        <v>57</v>
      </c>
      <c r="I350" s="13">
        <v>44302</v>
      </c>
      <c r="J350" s="35">
        <v>0.71875</v>
      </c>
      <c r="K350" s="35">
        <v>0.73055555555555562</v>
      </c>
      <c r="L350" s="14">
        <f t="shared" si="23"/>
        <v>1.1805555555555625E-2</v>
      </c>
    </row>
    <row r="351" spans="1:12" x14ac:dyDescent="0.25">
      <c r="A351" s="9" t="s">
        <v>1044</v>
      </c>
      <c r="B351" s="10">
        <v>44302.555555555555</v>
      </c>
      <c r="C351" s="9" t="str">
        <f t="shared" si="20"/>
        <v>UNI</v>
      </c>
      <c r="D351" s="11">
        <f t="shared" si="21"/>
        <v>44302.555555555555</v>
      </c>
      <c r="E351" s="9">
        <v>17785550</v>
      </c>
      <c r="F351" s="12" t="str">
        <f t="shared" si="22"/>
        <v>Fail SO</v>
      </c>
      <c r="G351" s="1">
        <v>313</v>
      </c>
      <c r="H351" s="1" t="s">
        <v>57</v>
      </c>
      <c r="I351" s="13">
        <v>44302</v>
      </c>
      <c r="J351" s="35">
        <v>0.73055555555555562</v>
      </c>
      <c r="K351" s="35">
        <v>0.74444444444444446</v>
      </c>
      <c r="L351" s="14">
        <f t="shared" si="23"/>
        <v>1.388888888888884E-2</v>
      </c>
    </row>
    <row r="352" spans="1:12" x14ac:dyDescent="0.25">
      <c r="A352" s="9" t="s">
        <v>1045</v>
      </c>
      <c r="B352" s="10">
        <v>44302.5625</v>
      </c>
      <c r="C352" s="9" t="str">
        <f t="shared" si="20"/>
        <v>UNI</v>
      </c>
      <c r="D352" s="11">
        <f t="shared" si="21"/>
        <v>44302.5625</v>
      </c>
      <c r="E352" s="9">
        <v>17786242</v>
      </c>
      <c r="F352" s="12" t="str">
        <f t="shared" si="22"/>
        <v>Fail SO</v>
      </c>
      <c r="G352" s="1">
        <v>313</v>
      </c>
      <c r="H352" s="1" t="s">
        <v>57</v>
      </c>
      <c r="I352" s="13">
        <v>44302</v>
      </c>
      <c r="J352" s="35">
        <v>0.74444444444444446</v>
      </c>
      <c r="K352" s="35">
        <v>0.75416666666666676</v>
      </c>
      <c r="L352" s="14">
        <f t="shared" si="23"/>
        <v>9.7222222222222987E-3</v>
      </c>
    </row>
    <row r="353" spans="1:12" x14ac:dyDescent="0.25">
      <c r="A353" s="9" t="s">
        <v>1046</v>
      </c>
      <c r="B353" s="10">
        <v>44302.564583333333</v>
      </c>
      <c r="C353" s="9" t="str">
        <f t="shared" si="20"/>
        <v>UNI</v>
      </c>
      <c r="D353" s="11">
        <f t="shared" si="21"/>
        <v>44302.564583333333</v>
      </c>
      <c r="E353" s="9">
        <v>17786717</v>
      </c>
      <c r="F353" s="12" t="str">
        <f t="shared" si="22"/>
        <v>Fail SO</v>
      </c>
      <c r="G353" s="1">
        <v>313</v>
      </c>
      <c r="H353" s="1" t="s">
        <v>57</v>
      </c>
      <c r="I353" s="13">
        <v>44302</v>
      </c>
      <c r="J353" s="35">
        <v>0.75416666666666676</v>
      </c>
      <c r="K353" s="35">
        <v>0.76458333333333339</v>
      </c>
      <c r="L353" s="14">
        <f t="shared" si="23"/>
        <v>1.041666666666663E-2</v>
      </c>
    </row>
    <row r="354" spans="1:12" x14ac:dyDescent="0.25">
      <c r="A354" s="9" t="s">
        <v>1047</v>
      </c>
      <c r="B354" s="10">
        <v>44302.569444444445</v>
      </c>
      <c r="C354" s="9" t="str">
        <f t="shared" si="20"/>
        <v>UNI</v>
      </c>
      <c r="D354" s="11">
        <f t="shared" si="21"/>
        <v>44302.569444444445</v>
      </c>
      <c r="E354" s="9">
        <v>17787267</v>
      </c>
      <c r="F354" s="12" t="str">
        <f t="shared" si="22"/>
        <v>Fail SO</v>
      </c>
      <c r="G354" s="1">
        <v>313</v>
      </c>
      <c r="H354" s="1" t="s">
        <v>57</v>
      </c>
      <c r="I354" s="13">
        <v>44302</v>
      </c>
      <c r="J354" s="35">
        <v>0.76458333333333339</v>
      </c>
      <c r="K354" s="35">
        <v>0.76944444444444438</v>
      </c>
      <c r="L354" s="14">
        <f t="shared" si="23"/>
        <v>4.8611111111109828E-3</v>
      </c>
    </row>
    <row r="355" spans="1:12" x14ac:dyDescent="0.25">
      <c r="A355" s="9" t="s">
        <v>1048</v>
      </c>
      <c r="B355" s="10">
        <v>44302.488888888889</v>
      </c>
      <c r="C355" s="9" t="str">
        <f t="shared" si="20"/>
        <v>UNI</v>
      </c>
      <c r="D355" s="11">
        <f t="shared" si="21"/>
        <v>44302.488888888889</v>
      </c>
      <c r="E355" s="9">
        <v>17774857</v>
      </c>
      <c r="F355" s="12" t="str">
        <f t="shared" si="22"/>
        <v>Deliver Approved</v>
      </c>
      <c r="G355" s="1">
        <v>319</v>
      </c>
      <c r="H355" s="1"/>
      <c r="I355" s="13">
        <v>44302</v>
      </c>
      <c r="J355" s="35">
        <v>0.50069444444444444</v>
      </c>
      <c r="K355" s="35">
        <v>0.5131944444444444</v>
      </c>
      <c r="L355" s="14">
        <f t="shared" si="23"/>
        <v>1.2499999999999956E-2</v>
      </c>
    </row>
    <row r="356" spans="1:12" x14ac:dyDescent="0.25">
      <c r="A356" s="19" t="s">
        <v>1049</v>
      </c>
      <c r="B356" s="20">
        <v>44302.524305555555</v>
      </c>
      <c r="C356" s="19" t="str">
        <f t="shared" si="20"/>
        <v>UNI</v>
      </c>
      <c r="D356" s="41">
        <f t="shared" si="21"/>
        <v>44302.524305555555</v>
      </c>
      <c r="E356" s="19">
        <v>17778709</v>
      </c>
      <c r="F356" s="12" t="str">
        <f t="shared" si="22"/>
        <v>Deliver Approved</v>
      </c>
      <c r="G356" s="1">
        <v>319</v>
      </c>
      <c r="H356" s="1"/>
      <c r="I356" s="13">
        <v>44302</v>
      </c>
      <c r="J356" s="35">
        <v>0.58611111111111114</v>
      </c>
      <c r="K356" s="35">
        <v>0.60138888888888886</v>
      </c>
      <c r="L356" s="14">
        <f t="shared" si="23"/>
        <v>1.5277777777777724E-2</v>
      </c>
    </row>
    <row r="357" spans="1:12" x14ac:dyDescent="0.25">
      <c r="A357" s="9" t="s">
        <v>1050</v>
      </c>
      <c r="B357" s="10">
        <v>44302.59652777778</v>
      </c>
      <c r="C357" s="9" t="str">
        <f t="shared" si="20"/>
        <v>UNI</v>
      </c>
      <c r="D357" s="11">
        <f t="shared" si="21"/>
        <v>44302.59652777778</v>
      </c>
      <c r="E357" s="9">
        <v>17787506</v>
      </c>
      <c r="F357" s="12" t="str">
        <f t="shared" si="22"/>
        <v>Deliver Approved</v>
      </c>
      <c r="G357" s="1">
        <v>319</v>
      </c>
      <c r="H357" s="1"/>
      <c r="I357" s="13">
        <v>44302</v>
      </c>
      <c r="J357" s="35">
        <v>0.76944444444444438</v>
      </c>
      <c r="K357" s="35">
        <v>0.79791666666666661</v>
      </c>
      <c r="L357" s="14">
        <f t="shared" si="23"/>
        <v>2.8472222222222232E-2</v>
      </c>
    </row>
    <row r="358" spans="1:12" x14ac:dyDescent="0.25">
      <c r="A358" s="9" t="s">
        <v>1051</v>
      </c>
      <c r="B358" s="10">
        <v>44302.622916666667</v>
      </c>
      <c r="C358" s="9" t="str">
        <f t="shared" si="20"/>
        <v>UNI</v>
      </c>
      <c r="D358" s="11">
        <f t="shared" si="21"/>
        <v>44302.622916666667</v>
      </c>
      <c r="E358" s="9">
        <v>17788574</v>
      </c>
      <c r="F358" s="12" t="str">
        <f t="shared" si="22"/>
        <v>Deliver Approved</v>
      </c>
      <c r="G358" s="1">
        <v>319</v>
      </c>
      <c r="H358" s="1"/>
      <c r="I358" s="13">
        <v>44302</v>
      </c>
      <c r="J358" s="35">
        <v>0.79791666666666661</v>
      </c>
      <c r="K358" s="35">
        <v>0.81319444444444444</v>
      </c>
      <c r="L358" s="14">
        <f t="shared" si="23"/>
        <v>1.5277777777777835E-2</v>
      </c>
    </row>
    <row r="359" spans="1:12" x14ac:dyDescent="0.25">
      <c r="A359" s="9" t="s">
        <v>1052</v>
      </c>
      <c r="B359" s="10">
        <v>44302.635416666664</v>
      </c>
      <c r="C359" s="9" t="str">
        <f t="shared" si="20"/>
        <v>UNI</v>
      </c>
      <c r="D359" s="11">
        <f t="shared" si="21"/>
        <v>44302.635416666664</v>
      </c>
      <c r="E359" s="9">
        <v>17789179</v>
      </c>
      <c r="F359" s="12" t="str">
        <f t="shared" si="22"/>
        <v>Deliver Approved</v>
      </c>
      <c r="G359" s="1">
        <v>319</v>
      </c>
      <c r="H359" s="1"/>
      <c r="I359" s="13">
        <v>44302</v>
      </c>
      <c r="J359" s="35">
        <v>0.81388888888888899</v>
      </c>
      <c r="K359" s="35">
        <v>0.83194444444444438</v>
      </c>
      <c r="L359" s="14">
        <f t="shared" si="23"/>
        <v>1.805555555555538E-2</v>
      </c>
    </row>
    <row r="360" spans="1:12" x14ac:dyDescent="0.25">
      <c r="A360" s="9" t="s">
        <v>1053</v>
      </c>
      <c r="B360" s="10">
        <v>44302.665972222225</v>
      </c>
      <c r="C360" s="9" t="str">
        <f t="shared" si="20"/>
        <v>UNI</v>
      </c>
      <c r="D360" s="11">
        <f t="shared" si="21"/>
        <v>44302.665972222225</v>
      </c>
      <c r="E360" s="9">
        <v>17789785</v>
      </c>
      <c r="F360" s="12" t="str">
        <f t="shared" si="22"/>
        <v>Deliver Approved</v>
      </c>
      <c r="G360" s="1">
        <v>319</v>
      </c>
      <c r="H360" s="1"/>
      <c r="I360" s="13">
        <v>44302</v>
      </c>
      <c r="J360" s="35">
        <v>0.83194444444444438</v>
      </c>
      <c r="K360" s="35">
        <v>0.85555555555555562</v>
      </c>
      <c r="L360" s="14">
        <f t="shared" si="23"/>
        <v>2.3611111111111249E-2</v>
      </c>
    </row>
    <row r="361" spans="1:12" x14ac:dyDescent="0.25">
      <c r="A361" s="9" t="s">
        <v>1054</v>
      </c>
      <c r="B361" s="10">
        <v>44302.503472222219</v>
      </c>
      <c r="C361" s="9" t="str">
        <f t="shared" si="20"/>
        <v>UNI</v>
      </c>
      <c r="D361" s="11">
        <f t="shared" si="21"/>
        <v>44302.503472222219</v>
      </c>
      <c r="E361" s="9">
        <v>17775522</v>
      </c>
      <c r="F361" s="12" t="str">
        <f t="shared" si="22"/>
        <v>Tax-Cert</v>
      </c>
      <c r="G361" s="1">
        <v>320</v>
      </c>
      <c r="H361" s="1"/>
      <c r="I361" s="13">
        <v>44302</v>
      </c>
      <c r="J361" s="35">
        <v>0.5131944444444444</v>
      </c>
      <c r="K361" s="35">
        <v>0.51736111111111105</v>
      </c>
      <c r="L361" s="14">
        <f t="shared" si="23"/>
        <v>4.1666666666666519E-3</v>
      </c>
    </row>
    <row r="362" spans="1:12" x14ac:dyDescent="0.25">
      <c r="A362" s="9" t="s">
        <v>1055</v>
      </c>
      <c r="B362" s="10">
        <v>44302.432638888888</v>
      </c>
      <c r="C362" s="9" t="str">
        <f t="shared" si="20"/>
        <v>UNI</v>
      </c>
      <c r="D362" s="11">
        <f t="shared" si="21"/>
        <v>44302.432638888888</v>
      </c>
      <c r="E362" s="9">
        <v>17775650</v>
      </c>
      <c r="F362" s="12" t="str">
        <f t="shared" si="22"/>
        <v>Tax-Cert</v>
      </c>
      <c r="G362" s="1">
        <v>320</v>
      </c>
      <c r="H362" s="1"/>
      <c r="I362" s="13">
        <v>44302</v>
      </c>
      <c r="J362" s="35">
        <v>0.51736111111111105</v>
      </c>
      <c r="K362" s="35">
        <v>0.52083333333333337</v>
      </c>
      <c r="L362" s="14">
        <f t="shared" si="23"/>
        <v>3.4722222222223209E-3</v>
      </c>
    </row>
    <row r="363" spans="1:12" x14ac:dyDescent="0.25">
      <c r="A363" s="9" t="s">
        <v>1056</v>
      </c>
      <c r="B363" s="10">
        <v>44302.431944444441</v>
      </c>
      <c r="C363" s="9" t="str">
        <f t="shared" si="20"/>
        <v>UNI</v>
      </c>
      <c r="D363" s="11">
        <f t="shared" si="21"/>
        <v>44302.431944444441</v>
      </c>
      <c r="E363" s="9">
        <v>17775852</v>
      </c>
      <c r="F363" s="12" t="str">
        <f t="shared" si="22"/>
        <v>Tax-Cert</v>
      </c>
      <c r="G363" s="1">
        <v>320</v>
      </c>
      <c r="H363" s="1"/>
      <c r="I363" s="13">
        <v>44302</v>
      </c>
      <c r="J363" s="35">
        <v>0.52083333333333337</v>
      </c>
      <c r="K363" s="35">
        <v>0.52500000000000002</v>
      </c>
      <c r="L363" s="14">
        <f t="shared" si="23"/>
        <v>4.1666666666666519E-3</v>
      </c>
    </row>
    <row r="364" spans="1:12" x14ac:dyDescent="0.25">
      <c r="A364" s="9" t="s">
        <v>1057</v>
      </c>
      <c r="B364" s="10">
        <v>44302.430555555555</v>
      </c>
      <c r="C364" s="9" t="str">
        <f t="shared" si="20"/>
        <v>UNI</v>
      </c>
      <c r="D364" s="11">
        <f t="shared" si="21"/>
        <v>44302.430555555555</v>
      </c>
      <c r="E364" s="9">
        <v>17776079</v>
      </c>
      <c r="F364" s="12" t="str">
        <f t="shared" si="22"/>
        <v>Tax-Cert</v>
      </c>
      <c r="G364" s="1">
        <v>320</v>
      </c>
      <c r="H364" s="1"/>
      <c r="I364" s="13">
        <v>44302</v>
      </c>
      <c r="J364" s="35">
        <v>0.52500000000000002</v>
      </c>
      <c r="K364" s="35">
        <v>0.52847222222222223</v>
      </c>
      <c r="L364" s="14">
        <f t="shared" si="23"/>
        <v>3.4722222222222099E-3</v>
      </c>
    </row>
    <row r="365" spans="1:12" x14ac:dyDescent="0.25">
      <c r="A365" s="19" t="s">
        <v>1058</v>
      </c>
      <c r="B365" s="20">
        <v>44302.429861111108</v>
      </c>
      <c r="C365" s="19" t="str">
        <f t="shared" si="20"/>
        <v>UNI</v>
      </c>
      <c r="D365" s="41">
        <f t="shared" si="21"/>
        <v>44302.429861111108</v>
      </c>
      <c r="E365" s="19">
        <v>17776310</v>
      </c>
      <c r="F365" s="12" t="str">
        <f t="shared" si="22"/>
        <v>Tax-Cert</v>
      </c>
      <c r="G365" s="1">
        <v>320</v>
      </c>
      <c r="H365" s="1"/>
      <c r="I365" s="13">
        <v>44302</v>
      </c>
      <c r="J365" s="35">
        <v>0.52847222222222223</v>
      </c>
      <c r="K365" s="35">
        <v>0.53333333333333333</v>
      </c>
      <c r="L365" s="14">
        <f t="shared" si="23"/>
        <v>4.8611111111110938E-3</v>
      </c>
    </row>
    <row r="366" spans="1:12" x14ac:dyDescent="0.25">
      <c r="A366" s="9" t="s">
        <v>1059</v>
      </c>
      <c r="B366" s="10">
        <v>44302.429166666669</v>
      </c>
      <c r="C366" s="9" t="str">
        <f t="shared" si="20"/>
        <v>UNI</v>
      </c>
      <c r="D366" s="11">
        <f t="shared" si="21"/>
        <v>44302.429166666669</v>
      </c>
      <c r="E366" s="9">
        <v>17776525</v>
      </c>
      <c r="F366" s="12" t="str">
        <f t="shared" si="22"/>
        <v>Tax-Cert</v>
      </c>
      <c r="G366" s="1">
        <v>320</v>
      </c>
      <c r="H366" s="1"/>
      <c r="I366" s="13">
        <v>44302</v>
      </c>
      <c r="J366" s="35">
        <v>0.53333333333333333</v>
      </c>
      <c r="K366" s="35">
        <v>0.53888888888888886</v>
      </c>
      <c r="L366" s="14">
        <f t="shared" si="23"/>
        <v>5.5555555555555358E-3</v>
      </c>
    </row>
    <row r="367" spans="1:12" x14ac:dyDescent="0.25">
      <c r="A367" s="9" t="s">
        <v>1060</v>
      </c>
      <c r="B367" s="10">
        <v>44302.427777777775</v>
      </c>
      <c r="C367" s="9" t="str">
        <f t="shared" si="20"/>
        <v>UNI</v>
      </c>
      <c r="D367" s="11">
        <f t="shared" si="21"/>
        <v>44302.427777777775</v>
      </c>
      <c r="E367" s="9">
        <v>17776777</v>
      </c>
      <c r="F367" s="12" t="str">
        <f t="shared" si="22"/>
        <v>Tax-Cert</v>
      </c>
      <c r="G367" s="1">
        <v>320</v>
      </c>
      <c r="H367" s="1"/>
      <c r="I367" s="13">
        <v>44302</v>
      </c>
      <c r="J367" s="35">
        <v>0.53888888888888886</v>
      </c>
      <c r="K367" s="35">
        <v>0.54305555555555551</v>
      </c>
      <c r="L367" s="14">
        <f t="shared" si="23"/>
        <v>4.1666666666666519E-3</v>
      </c>
    </row>
    <row r="368" spans="1:12" x14ac:dyDescent="0.25">
      <c r="A368" s="9" t="s">
        <v>1061</v>
      </c>
      <c r="B368" s="10">
        <v>44302.543749999997</v>
      </c>
      <c r="C368" s="9" t="str">
        <f t="shared" si="20"/>
        <v>UNI</v>
      </c>
      <c r="D368" s="11">
        <f t="shared" si="21"/>
        <v>44302.543749999997</v>
      </c>
      <c r="E368" s="9">
        <v>17778046</v>
      </c>
      <c r="F368" s="12" t="str">
        <f t="shared" si="22"/>
        <v>Tax-Cert</v>
      </c>
      <c r="G368" s="1">
        <v>320</v>
      </c>
      <c r="H368" s="1"/>
      <c r="I368" s="13">
        <v>44302</v>
      </c>
      <c r="J368" s="35">
        <v>0.5708333333333333</v>
      </c>
      <c r="K368" s="35">
        <v>0.57916666666666672</v>
      </c>
      <c r="L368" s="14">
        <f t="shared" si="23"/>
        <v>8.3333333333334147E-3</v>
      </c>
    </row>
    <row r="369" spans="1:12" x14ac:dyDescent="0.25">
      <c r="A369" s="9" t="s">
        <v>1062</v>
      </c>
      <c r="B369" s="10">
        <v>44302.397222222222</v>
      </c>
      <c r="C369" s="9" t="str">
        <f t="shared" si="20"/>
        <v>UNI</v>
      </c>
      <c r="D369" s="11">
        <f t="shared" si="21"/>
        <v>44302.397222222222</v>
      </c>
      <c r="E369" s="9">
        <v>17778421</v>
      </c>
      <c r="F369" s="12" t="str">
        <f t="shared" si="22"/>
        <v>Tax-Cert</v>
      </c>
      <c r="G369" s="1">
        <v>320</v>
      </c>
      <c r="H369" s="1"/>
      <c r="I369" s="13">
        <v>44302</v>
      </c>
      <c r="J369" s="35">
        <v>0.57916666666666672</v>
      </c>
      <c r="K369" s="35">
        <v>0.5854166666666667</v>
      </c>
      <c r="L369" s="14">
        <f t="shared" si="23"/>
        <v>6.2499999999999778E-3</v>
      </c>
    </row>
    <row r="370" spans="1:12" x14ac:dyDescent="0.25">
      <c r="A370" s="9" t="s">
        <v>1063</v>
      </c>
      <c r="B370" s="10">
        <v>44302.59375</v>
      </c>
      <c r="C370" s="9" t="str">
        <f t="shared" si="20"/>
        <v>UNI</v>
      </c>
      <c r="D370" s="11">
        <f t="shared" si="21"/>
        <v>44302.59375</v>
      </c>
      <c r="E370" s="9">
        <v>17779851</v>
      </c>
      <c r="F370" s="12" t="str">
        <f t="shared" si="22"/>
        <v>Tax-Cert</v>
      </c>
      <c r="G370" s="1">
        <v>320</v>
      </c>
      <c r="H370" s="1"/>
      <c r="I370" s="13">
        <v>44302</v>
      </c>
      <c r="J370" s="35">
        <v>0.61319444444444449</v>
      </c>
      <c r="K370" s="35">
        <v>0.61597222222222225</v>
      </c>
      <c r="L370" s="14">
        <f t="shared" si="23"/>
        <v>2.7777777777777679E-3</v>
      </c>
    </row>
    <row r="371" spans="1:12" x14ac:dyDescent="0.25">
      <c r="A371" s="9" t="s">
        <v>1064</v>
      </c>
      <c r="B371" s="10">
        <v>44302.568055555559</v>
      </c>
      <c r="C371" s="9" t="str">
        <f t="shared" si="20"/>
        <v>UNI</v>
      </c>
      <c r="D371" s="11">
        <f t="shared" si="21"/>
        <v>44302.568055555559</v>
      </c>
      <c r="E371" s="9">
        <v>17780615</v>
      </c>
      <c r="F371" s="12" t="str">
        <f t="shared" si="22"/>
        <v>Fail SO</v>
      </c>
      <c r="G371" s="1">
        <v>313</v>
      </c>
      <c r="H371" s="1" t="s">
        <v>57</v>
      </c>
      <c r="I371" s="13">
        <v>44302</v>
      </c>
      <c r="J371" s="35">
        <v>0.63124999999999998</v>
      </c>
      <c r="K371" s="35">
        <v>0.64444444444444449</v>
      </c>
      <c r="L371" s="14">
        <f t="shared" si="23"/>
        <v>1.3194444444444509E-2</v>
      </c>
    </row>
    <row r="372" spans="1:12" x14ac:dyDescent="0.25">
      <c r="A372" s="9" t="s">
        <v>1065</v>
      </c>
      <c r="B372" s="10">
        <v>44302.572222222225</v>
      </c>
      <c r="C372" s="9" t="str">
        <f t="shared" si="20"/>
        <v>UNI</v>
      </c>
      <c r="D372" s="11">
        <f t="shared" si="21"/>
        <v>44302.572222222225</v>
      </c>
      <c r="E372" s="9">
        <v>17780003</v>
      </c>
      <c r="F372" s="12" t="str">
        <f t="shared" si="22"/>
        <v>Fail SO</v>
      </c>
      <c r="G372" s="1">
        <v>313</v>
      </c>
      <c r="H372" s="1" t="s">
        <v>57</v>
      </c>
      <c r="I372" s="13">
        <v>44302</v>
      </c>
      <c r="J372" s="35">
        <v>0.61597222222222225</v>
      </c>
      <c r="K372" s="35">
        <v>0.63124999999999998</v>
      </c>
      <c r="L372" s="14">
        <f t="shared" si="23"/>
        <v>1.5277777777777724E-2</v>
      </c>
    </row>
    <row r="373" spans="1:12" x14ac:dyDescent="0.25">
      <c r="A373" s="9" t="s">
        <v>1066</v>
      </c>
      <c r="B373" s="10">
        <v>44302.595833333333</v>
      </c>
      <c r="C373" s="9" t="str">
        <f t="shared" si="20"/>
        <v>UNI</v>
      </c>
      <c r="D373" s="11">
        <f t="shared" si="21"/>
        <v>44302.595833333333</v>
      </c>
      <c r="E373" s="9">
        <v>17779393</v>
      </c>
      <c r="F373" s="12" t="str">
        <f t="shared" si="22"/>
        <v>Fail SO</v>
      </c>
      <c r="G373" s="1">
        <v>313</v>
      </c>
      <c r="H373" s="1" t="s">
        <v>57</v>
      </c>
      <c r="I373" s="13">
        <v>44302</v>
      </c>
      <c r="J373" s="35">
        <v>0.60138888888888886</v>
      </c>
      <c r="K373" s="35">
        <v>0.61319444444444449</v>
      </c>
      <c r="L373" s="14">
        <f t="shared" si="23"/>
        <v>1.1805555555555625E-2</v>
      </c>
    </row>
    <row r="374" spans="1:12" x14ac:dyDescent="0.25">
      <c r="A374" s="9" t="s">
        <v>1067</v>
      </c>
      <c r="B374" s="10">
        <v>44302.613888888889</v>
      </c>
      <c r="C374" s="9" t="str">
        <f t="shared" si="20"/>
        <v>UNI</v>
      </c>
      <c r="D374" s="11">
        <f t="shared" si="21"/>
        <v>44302.613888888889</v>
      </c>
      <c r="E374" s="9">
        <v>17781222</v>
      </c>
      <c r="F374" s="12" t="str">
        <f t="shared" si="22"/>
        <v>Fail SO</v>
      </c>
      <c r="G374" s="1">
        <v>313</v>
      </c>
      <c r="H374" s="1" t="s">
        <v>57</v>
      </c>
      <c r="I374" s="13">
        <v>44302</v>
      </c>
      <c r="J374" s="35">
        <v>0.64444444444444449</v>
      </c>
      <c r="K374" s="35">
        <v>0.65625</v>
      </c>
      <c r="L374" s="14">
        <f t="shared" si="23"/>
        <v>1.1805555555555514E-2</v>
      </c>
    </row>
    <row r="375" spans="1:12" x14ac:dyDescent="0.25">
      <c r="A375" s="9" t="s">
        <v>1068</v>
      </c>
      <c r="B375" s="10">
        <v>44302.618055555555</v>
      </c>
      <c r="C375" s="9" t="str">
        <f t="shared" si="20"/>
        <v>UNI</v>
      </c>
      <c r="D375" s="11">
        <f t="shared" si="21"/>
        <v>44302.618055555555</v>
      </c>
      <c r="E375" s="9">
        <v>17781712</v>
      </c>
      <c r="F375" s="12" t="str">
        <f t="shared" si="22"/>
        <v>Fail SO</v>
      </c>
      <c r="G375" s="1">
        <v>313</v>
      </c>
      <c r="H375" s="1" t="s">
        <v>57</v>
      </c>
      <c r="I375" s="13">
        <v>44302</v>
      </c>
      <c r="J375" s="35">
        <v>0.65625</v>
      </c>
      <c r="K375" s="35">
        <v>0.66736111111111107</v>
      </c>
      <c r="L375" s="14">
        <f t="shared" si="23"/>
        <v>1.1111111111111072E-2</v>
      </c>
    </row>
    <row r="376" spans="1:12" x14ac:dyDescent="0.25">
      <c r="A376" s="4" t="s">
        <v>1069</v>
      </c>
      <c r="B376" s="44">
        <v>44305.505555555559</v>
      </c>
      <c r="C376" s="4" t="str">
        <f t="shared" si="20"/>
        <v>UNI</v>
      </c>
      <c r="D376" s="6">
        <f t="shared" si="21"/>
        <v>44305.505555555559</v>
      </c>
      <c r="E376" s="4">
        <v>17818490</v>
      </c>
      <c r="F376" s="31" t="str">
        <f t="shared" si="22"/>
        <v>Fail SO</v>
      </c>
      <c r="G376" s="31">
        <v>313</v>
      </c>
      <c r="H376" s="31" t="s">
        <v>57</v>
      </c>
      <c r="I376" s="32">
        <v>44305</v>
      </c>
      <c r="J376" s="36">
        <v>0.53888888888888886</v>
      </c>
      <c r="K376" s="33">
        <v>0.55208333333333337</v>
      </c>
      <c r="L376" s="33">
        <f t="shared" si="23"/>
        <v>1.3194444444444509E-2</v>
      </c>
    </row>
    <row r="377" spans="1:12" x14ac:dyDescent="0.25">
      <c r="A377" s="9" t="s">
        <v>1070</v>
      </c>
      <c r="B377" s="10">
        <v>44305.513194444444</v>
      </c>
      <c r="C377" s="9" t="str">
        <f t="shared" si="20"/>
        <v>UNI</v>
      </c>
      <c r="D377" s="11">
        <f t="shared" si="21"/>
        <v>44305.513194444444</v>
      </c>
      <c r="E377" s="9">
        <v>17818655</v>
      </c>
      <c r="F377" s="12" t="str">
        <f t="shared" si="22"/>
        <v>Fail SO</v>
      </c>
      <c r="G377" s="1">
        <v>313</v>
      </c>
      <c r="H377" s="1" t="s">
        <v>57</v>
      </c>
      <c r="I377" s="13">
        <v>44305</v>
      </c>
      <c r="J377" s="35">
        <v>0.55277777777777781</v>
      </c>
      <c r="K377" s="35">
        <v>0.56944444444444442</v>
      </c>
      <c r="L377" s="14">
        <f t="shared" si="23"/>
        <v>1.6666666666666607E-2</v>
      </c>
    </row>
    <row r="378" spans="1:12" x14ac:dyDescent="0.25">
      <c r="A378" s="9" t="s">
        <v>1071</v>
      </c>
      <c r="B378" s="10">
        <v>44305.537499999999</v>
      </c>
      <c r="C378" s="9" t="str">
        <f t="shared" si="20"/>
        <v>UNI</v>
      </c>
      <c r="D378" s="11">
        <f t="shared" si="21"/>
        <v>44305.537499999999</v>
      </c>
      <c r="E378" s="9">
        <v>17819256</v>
      </c>
      <c r="F378" s="12" t="str">
        <f t="shared" si="22"/>
        <v>Fail SO</v>
      </c>
      <c r="G378" s="1">
        <v>313</v>
      </c>
      <c r="H378" s="1" t="s">
        <v>57</v>
      </c>
      <c r="I378" s="13">
        <v>44305</v>
      </c>
      <c r="J378" s="35">
        <v>0.58263888888888882</v>
      </c>
      <c r="K378" s="35">
        <v>0.59791666666666665</v>
      </c>
      <c r="L378" s="14">
        <f t="shared" si="23"/>
        <v>1.5277777777777835E-2</v>
      </c>
    </row>
    <row r="379" spans="1:12" x14ac:dyDescent="0.25">
      <c r="A379" s="9" t="s">
        <v>1072</v>
      </c>
      <c r="B379" s="10">
        <v>44305.530555555553</v>
      </c>
      <c r="C379" s="9" t="str">
        <f t="shared" si="20"/>
        <v>UNI</v>
      </c>
      <c r="D379" s="11">
        <f t="shared" si="21"/>
        <v>44305.530555555553</v>
      </c>
      <c r="E379" s="9">
        <v>17819539</v>
      </c>
      <c r="F379" s="12" t="str">
        <f t="shared" si="22"/>
        <v>Fail SO</v>
      </c>
      <c r="G379" s="1">
        <v>313</v>
      </c>
      <c r="H379" s="1" t="s">
        <v>57</v>
      </c>
      <c r="I379" s="13">
        <v>44305</v>
      </c>
      <c r="J379" s="35">
        <v>0.59791666666666665</v>
      </c>
      <c r="K379" s="35">
        <v>0.61249999999999993</v>
      </c>
      <c r="L379" s="14">
        <f t="shared" si="23"/>
        <v>1.4583333333333282E-2</v>
      </c>
    </row>
    <row r="380" spans="1:12" x14ac:dyDescent="0.25">
      <c r="A380" s="9" t="s">
        <v>1073</v>
      </c>
      <c r="B380" s="10">
        <v>44305.558333333334</v>
      </c>
      <c r="C380" s="9" t="str">
        <f t="shared" si="20"/>
        <v>UNI</v>
      </c>
      <c r="D380" s="11">
        <f t="shared" si="21"/>
        <v>44305.558333333334</v>
      </c>
      <c r="E380" s="9">
        <v>17820216</v>
      </c>
      <c r="F380" s="12" t="str">
        <f t="shared" si="22"/>
        <v>Fail SO</v>
      </c>
      <c r="G380" s="1">
        <v>313</v>
      </c>
      <c r="H380" s="1" t="s">
        <v>57</v>
      </c>
      <c r="I380" s="13">
        <v>44305</v>
      </c>
      <c r="J380" s="35">
        <v>0.6381944444444444</v>
      </c>
      <c r="K380" s="35">
        <v>0.65138888888888891</v>
      </c>
      <c r="L380" s="14">
        <f t="shared" si="23"/>
        <v>1.3194444444444509E-2</v>
      </c>
    </row>
    <row r="381" spans="1:12" x14ac:dyDescent="0.25">
      <c r="A381" s="9" t="s">
        <v>1074</v>
      </c>
      <c r="B381" s="10">
        <v>44305.565972222219</v>
      </c>
      <c r="C381" s="9" t="str">
        <f t="shared" si="20"/>
        <v>UNI</v>
      </c>
      <c r="D381" s="11">
        <f t="shared" si="21"/>
        <v>44305.565972222219</v>
      </c>
      <c r="E381" s="9">
        <v>17820412</v>
      </c>
      <c r="F381" s="12" t="str">
        <f t="shared" si="22"/>
        <v>Fail SO</v>
      </c>
      <c r="G381" s="1">
        <v>313</v>
      </c>
      <c r="H381" s="1" t="s">
        <v>57</v>
      </c>
      <c r="I381" s="13">
        <v>44305</v>
      </c>
      <c r="J381" s="35">
        <v>0.65138888888888891</v>
      </c>
      <c r="K381" s="35">
        <v>0.6743055555555556</v>
      </c>
      <c r="L381" s="14">
        <f t="shared" si="23"/>
        <v>2.2916666666666696E-2</v>
      </c>
    </row>
    <row r="382" spans="1:12" x14ac:dyDescent="0.25">
      <c r="A382" s="9" t="s">
        <v>1075</v>
      </c>
      <c r="B382" s="10">
        <v>44305.569444444445</v>
      </c>
      <c r="C382" s="9" t="str">
        <f t="shared" si="20"/>
        <v>UNI</v>
      </c>
      <c r="D382" s="11">
        <f t="shared" si="21"/>
        <v>44305.569444444445</v>
      </c>
      <c r="E382" s="9">
        <v>17820842</v>
      </c>
      <c r="F382" s="12" t="str">
        <f t="shared" si="22"/>
        <v>Fail SO</v>
      </c>
      <c r="G382" s="1">
        <v>313</v>
      </c>
      <c r="H382" s="1" t="s">
        <v>57</v>
      </c>
      <c r="I382" s="13">
        <v>44305</v>
      </c>
      <c r="J382" s="35">
        <v>0.6743055555555556</v>
      </c>
      <c r="K382" s="35">
        <v>0.68472222222222223</v>
      </c>
      <c r="L382" s="14">
        <f t="shared" si="23"/>
        <v>1.041666666666663E-2</v>
      </c>
    </row>
    <row r="383" spans="1:12" x14ac:dyDescent="0.25">
      <c r="A383" s="9" t="s">
        <v>1076</v>
      </c>
      <c r="B383" s="10">
        <v>44305.566666666666</v>
      </c>
      <c r="C383" s="9" t="str">
        <f t="shared" si="20"/>
        <v>UNI</v>
      </c>
      <c r="D383" s="11">
        <f t="shared" si="21"/>
        <v>44305.566666666666</v>
      </c>
      <c r="E383" s="9">
        <v>17821038</v>
      </c>
      <c r="F383" s="12" t="str">
        <f t="shared" si="22"/>
        <v>Fail SO</v>
      </c>
      <c r="G383" s="1">
        <v>313</v>
      </c>
      <c r="H383" s="1" t="s">
        <v>57</v>
      </c>
      <c r="I383" s="13">
        <v>44305</v>
      </c>
      <c r="J383" s="35">
        <v>0.68472222222222223</v>
      </c>
      <c r="K383" s="35">
        <v>0.6958333333333333</v>
      </c>
      <c r="L383" s="14">
        <f t="shared" si="23"/>
        <v>1.1111111111111072E-2</v>
      </c>
    </row>
    <row r="384" spans="1:12" x14ac:dyDescent="0.25">
      <c r="A384" s="9" t="s">
        <v>1077</v>
      </c>
      <c r="B384" s="10">
        <v>44305.57708333333</v>
      </c>
      <c r="C384" s="9" t="str">
        <f t="shared" si="20"/>
        <v>UNI</v>
      </c>
      <c r="D384" s="11">
        <f t="shared" si="21"/>
        <v>44305.57708333333</v>
      </c>
      <c r="E384" s="9">
        <v>17821329</v>
      </c>
      <c r="F384" s="12" t="str">
        <f t="shared" si="22"/>
        <v>Fail SO</v>
      </c>
      <c r="G384" s="1">
        <v>313</v>
      </c>
      <c r="H384" s="1" t="s">
        <v>57</v>
      </c>
      <c r="I384" s="13">
        <v>44305</v>
      </c>
      <c r="J384" s="35">
        <v>0.6958333333333333</v>
      </c>
      <c r="K384" s="35">
        <v>0.7055555555555556</v>
      </c>
      <c r="L384" s="14">
        <f t="shared" si="23"/>
        <v>9.7222222222222987E-3</v>
      </c>
    </row>
    <row r="385" spans="1:12" x14ac:dyDescent="0.25">
      <c r="A385" s="9" t="s">
        <v>1078</v>
      </c>
      <c r="B385" s="10">
        <v>44305.597222222219</v>
      </c>
      <c r="C385" s="9" t="str">
        <f t="shared" si="20"/>
        <v>UNI</v>
      </c>
      <c r="D385" s="11">
        <f t="shared" si="21"/>
        <v>44305.597222222219</v>
      </c>
      <c r="E385" s="9">
        <v>17821599</v>
      </c>
      <c r="F385" s="12" t="str">
        <f t="shared" si="22"/>
        <v>Fail SO</v>
      </c>
      <c r="G385" s="1">
        <v>313</v>
      </c>
      <c r="H385" s="1" t="s">
        <v>57</v>
      </c>
      <c r="I385" s="13">
        <v>44305</v>
      </c>
      <c r="J385" s="35">
        <v>0.7055555555555556</v>
      </c>
      <c r="K385" s="35">
        <v>0.71388888888888891</v>
      </c>
      <c r="L385" s="14">
        <f t="shared" si="23"/>
        <v>8.3333333333333037E-3</v>
      </c>
    </row>
    <row r="386" spans="1:12" x14ac:dyDescent="0.25">
      <c r="A386" s="9" t="s">
        <v>1079</v>
      </c>
      <c r="B386" s="10">
        <v>44305.695138888892</v>
      </c>
      <c r="C386" s="9" t="str">
        <f t="shared" si="20"/>
        <v>UNI</v>
      </c>
      <c r="D386" s="11">
        <f t="shared" si="21"/>
        <v>44305.695138888892</v>
      </c>
      <c r="E386" s="9">
        <v>17817692</v>
      </c>
      <c r="F386" s="12" t="str">
        <f t="shared" si="22"/>
        <v>Deliver Approved</v>
      </c>
      <c r="G386" s="1">
        <v>319</v>
      </c>
      <c r="H386" s="1"/>
      <c r="I386" s="13">
        <v>44305</v>
      </c>
      <c r="J386" s="35">
        <v>0.49374999999999997</v>
      </c>
      <c r="K386" s="35">
        <v>0.50902777777777775</v>
      </c>
      <c r="L386" s="14">
        <f t="shared" si="23"/>
        <v>1.5277777777777779E-2</v>
      </c>
    </row>
    <row r="387" spans="1:12" x14ac:dyDescent="0.25">
      <c r="A387" s="19" t="s">
        <v>1080</v>
      </c>
      <c r="B387" s="20">
        <v>44305.505555555559</v>
      </c>
      <c r="C387" s="19" t="str">
        <f t="shared" ref="C387:C450" si="25">IF(COUNTIF(A:A,A387)&gt;1,"DUP","UNI")</f>
        <v>UNI</v>
      </c>
      <c r="D387" s="41">
        <f t="shared" si="21"/>
        <v>44305.505555555559</v>
      </c>
      <c r="E387" s="19">
        <v>17818273</v>
      </c>
      <c r="F387" s="12" t="str">
        <f t="shared" si="22"/>
        <v>Deliver Approved</v>
      </c>
      <c r="G387" s="1">
        <v>319</v>
      </c>
      <c r="H387" s="1"/>
      <c r="I387" s="13">
        <v>44305</v>
      </c>
      <c r="J387" s="35">
        <v>0.52222222222222225</v>
      </c>
      <c r="K387" s="35">
        <v>0.53888888888888886</v>
      </c>
      <c r="L387" s="14">
        <f t="shared" si="23"/>
        <v>1.6666666666666607E-2</v>
      </c>
    </row>
    <row r="388" spans="1:12" x14ac:dyDescent="0.25">
      <c r="A388" s="9" t="s">
        <v>1081</v>
      </c>
      <c r="B388" s="10">
        <v>44305.511805555558</v>
      </c>
      <c r="C388" s="9" t="str">
        <f t="shared" si="25"/>
        <v>UNI</v>
      </c>
      <c r="D388" s="11">
        <f t="shared" si="21"/>
        <v>44305.511805555558</v>
      </c>
      <c r="E388" s="9">
        <v>17822508</v>
      </c>
      <c r="F388" s="12" t="str">
        <f t="shared" si="22"/>
        <v>Deliver Approved</v>
      </c>
      <c r="G388" s="1">
        <v>319</v>
      </c>
      <c r="H388" s="1"/>
      <c r="I388" s="13">
        <v>44305</v>
      </c>
      <c r="J388" s="35">
        <v>0.7416666666666667</v>
      </c>
      <c r="K388" s="35">
        <v>0.7597222222222223</v>
      </c>
      <c r="L388" s="14">
        <f t="shared" si="23"/>
        <v>1.8055555555555602E-2</v>
      </c>
    </row>
    <row r="389" spans="1:12" x14ac:dyDescent="0.25">
      <c r="A389" s="9" t="s">
        <v>1082</v>
      </c>
      <c r="B389" s="10">
        <v>44305.754861111112</v>
      </c>
      <c r="C389" s="9" t="str">
        <f t="shared" si="25"/>
        <v>UNI</v>
      </c>
      <c r="D389" s="11">
        <f t="shared" si="21"/>
        <v>44305.754861111112</v>
      </c>
      <c r="E389" s="9">
        <v>17823883</v>
      </c>
      <c r="F389" s="12" t="str">
        <f t="shared" si="22"/>
        <v>Deliver Approved</v>
      </c>
      <c r="G389" s="1">
        <v>319</v>
      </c>
      <c r="H389" s="1"/>
      <c r="I389" s="13">
        <v>44305</v>
      </c>
      <c r="J389" s="35">
        <v>0.81944444444444453</v>
      </c>
      <c r="K389" s="35">
        <v>0.83611111111111114</v>
      </c>
      <c r="L389" s="14">
        <f t="shared" si="23"/>
        <v>1.6666666666666607E-2</v>
      </c>
    </row>
    <row r="390" spans="1:12" x14ac:dyDescent="0.25">
      <c r="A390" s="45" t="s">
        <v>1083</v>
      </c>
      <c r="B390" s="46">
        <v>44305.368750000001</v>
      </c>
      <c r="C390" s="45" t="str">
        <f t="shared" si="25"/>
        <v>UNI</v>
      </c>
      <c r="D390" s="47">
        <f t="shared" ref="D390:D453" si="26">B390</f>
        <v>44305.368750000001</v>
      </c>
      <c r="E390" s="48">
        <v>17324825</v>
      </c>
      <c r="F390" s="12" t="str">
        <f t="shared" ref="F390:F453" si="27">IF(G390=313,"Fail SO",IF(G390=319,"Deliver Approved",IF(G390=320,"Tax-Cert",IF(G390=343,"Purchase",""))))</f>
        <v>Deliver Approved</v>
      </c>
      <c r="G390" s="1">
        <v>319</v>
      </c>
      <c r="H390" s="1"/>
      <c r="I390" s="13">
        <v>44305</v>
      </c>
      <c r="J390" s="35"/>
      <c r="K390" s="35"/>
      <c r="L390" s="14">
        <f t="shared" ref="L390:L453" si="28">K390-J390</f>
        <v>0</v>
      </c>
    </row>
    <row r="391" spans="1:12" x14ac:dyDescent="0.25">
      <c r="A391" s="9" t="s">
        <v>1084</v>
      </c>
      <c r="B391" s="10">
        <v>44305.586111111108</v>
      </c>
      <c r="C391" s="9" t="str">
        <f t="shared" si="25"/>
        <v>UNI</v>
      </c>
      <c r="D391" s="11">
        <f t="shared" si="26"/>
        <v>44305.586111111108</v>
      </c>
      <c r="E391" s="9">
        <v>17822845</v>
      </c>
      <c r="F391" s="12" t="str">
        <f t="shared" si="27"/>
        <v>Deliver Approved</v>
      </c>
      <c r="G391" s="1">
        <v>319</v>
      </c>
      <c r="H391" s="1"/>
      <c r="I391" s="13">
        <v>44305</v>
      </c>
      <c r="J391" s="35">
        <v>0.7597222222222223</v>
      </c>
      <c r="K391" s="35">
        <v>0.78402777777777777</v>
      </c>
      <c r="L391" s="14">
        <f t="shared" si="28"/>
        <v>2.4305555555555469E-2</v>
      </c>
    </row>
    <row r="392" spans="1:12" x14ac:dyDescent="0.25">
      <c r="A392" s="9" t="s">
        <v>1085</v>
      </c>
      <c r="B392" s="10">
        <v>44305.599999999999</v>
      </c>
      <c r="C392" s="9" t="str">
        <f t="shared" si="25"/>
        <v>UNI</v>
      </c>
      <c r="D392" s="11">
        <f t="shared" si="26"/>
        <v>44305.599999999999</v>
      </c>
      <c r="E392" s="9">
        <v>17823271</v>
      </c>
      <c r="F392" s="12" t="str">
        <f t="shared" si="27"/>
        <v>Deliver Approved</v>
      </c>
      <c r="G392" s="1">
        <v>319</v>
      </c>
      <c r="H392" s="1"/>
      <c r="I392" s="13">
        <v>44305</v>
      </c>
      <c r="J392" s="35">
        <v>0.78402777777777777</v>
      </c>
      <c r="K392" s="35">
        <v>0.80902777777777779</v>
      </c>
      <c r="L392" s="14">
        <f t="shared" si="28"/>
        <v>2.5000000000000022E-2</v>
      </c>
    </row>
    <row r="393" spans="1:12" x14ac:dyDescent="0.25">
      <c r="A393" s="9" t="s">
        <v>1086</v>
      </c>
      <c r="B393" s="10">
        <v>44305.629166666666</v>
      </c>
      <c r="C393" s="9" t="str">
        <f t="shared" si="25"/>
        <v>UNI</v>
      </c>
      <c r="D393" s="11">
        <f t="shared" si="26"/>
        <v>44305.629166666666</v>
      </c>
      <c r="E393" s="9">
        <v>17823669</v>
      </c>
      <c r="F393" s="12" t="str">
        <f t="shared" si="27"/>
        <v>Deliver Approved</v>
      </c>
      <c r="G393" s="1">
        <v>319</v>
      </c>
      <c r="H393" s="1"/>
      <c r="I393" s="13">
        <v>44305</v>
      </c>
      <c r="J393" s="35">
        <v>0.80902777777777779</v>
      </c>
      <c r="K393" s="35">
        <v>0.82361111111111107</v>
      </c>
      <c r="L393" s="14">
        <f t="shared" si="28"/>
        <v>1.4583333333333282E-2</v>
      </c>
    </row>
    <row r="394" spans="1:12" x14ac:dyDescent="0.25">
      <c r="A394" s="9" t="s">
        <v>1087</v>
      </c>
      <c r="B394" s="10">
        <v>44305.681250000001</v>
      </c>
      <c r="C394" s="9" t="str">
        <f t="shared" si="25"/>
        <v>UNI</v>
      </c>
      <c r="D394" s="11">
        <f t="shared" si="26"/>
        <v>44305.681250000001</v>
      </c>
      <c r="E394" s="9">
        <v>17823983</v>
      </c>
      <c r="F394" s="12" t="str">
        <f t="shared" si="27"/>
        <v>Deliver Approved</v>
      </c>
      <c r="G394" s="1">
        <v>319</v>
      </c>
      <c r="H394" s="1"/>
      <c r="I394" s="13">
        <v>44305</v>
      </c>
      <c r="J394" s="35">
        <v>0.83611111111111114</v>
      </c>
      <c r="K394" s="35">
        <v>0.8534722222222223</v>
      </c>
      <c r="L394" s="14">
        <f t="shared" si="28"/>
        <v>1.736111111111116E-2</v>
      </c>
    </row>
    <row r="395" spans="1:12" x14ac:dyDescent="0.25">
      <c r="A395" s="19" t="s">
        <v>1088</v>
      </c>
      <c r="B395" s="20">
        <v>44305.429166666669</v>
      </c>
      <c r="C395" s="19" t="str">
        <f t="shared" si="25"/>
        <v>UNI</v>
      </c>
      <c r="D395" s="41">
        <f t="shared" si="26"/>
        <v>44305.429166666669</v>
      </c>
      <c r="E395" s="19">
        <v>17817988</v>
      </c>
      <c r="F395" s="12" t="str">
        <f t="shared" si="27"/>
        <v>Tax-Cert</v>
      </c>
      <c r="G395" s="1">
        <v>320</v>
      </c>
      <c r="H395" s="1"/>
      <c r="I395" s="13">
        <v>44305</v>
      </c>
      <c r="J395" s="35">
        <v>0.50902777777777775</v>
      </c>
      <c r="K395" s="35">
        <v>0.51458333333333328</v>
      </c>
      <c r="L395" s="14">
        <f t="shared" si="28"/>
        <v>5.5555555555555358E-3</v>
      </c>
    </row>
    <row r="396" spans="1:12" x14ac:dyDescent="0.25">
      <c r="A396" s="9" t="s">
        <v>1089</v>
      </c>
      <c r="B396" s="10">
        <v>44305.428472222222</v>
      </c>
      <c r="C396" s="9" t="str">
        <f t="shared" si="25"/>
        <v>DUP</v>
      </c>
      <c r="D396" s="11">
        <f t="shared" si="26"/>
        <v>44305.428472222222</v>
      </c>
      <c r="E396" s="9">
        <v>17818134</v>
      </c>
      <c r="F396" s="12" t="str">
        <f t="shared" si="27"/>
        <v>Tax-Cert</v>
      </c>
      <c r="G396" s="1">
        <v>320</v>
      </c>
      <c r="H396" s="1"/>
      <c r="I396" s="13">
        <v>44305</v>
      </c>
      <c r="J396" s="35">
        <v>0.51458333333333328</v>
      </c>
      <c r="K396" s="35">
        <v>0.51944444444444449</v>
      </c>
      <c r="L396" s="14">
        <f t="shared" si="28"/>
        <v>4.8611111111112049E-3</v>
      </c>
    </row>
    <row r="397" spans="1:12" x14ac:dyDescent="0.25">
      <c r="A397" s="9" t="s">
        <v>1090</v>
      </c>
      <c r="B397" s="10">
        <v>44305.427777777775</v>
      </c>
      <c r="C397" s="9" t="str">
        <f t="shared" si="25"/>
        <v>UNI</v>
      </c>
      <c r="D397" s="11">
        <f t="shared" si="26"/>
        <v>44305.427777777775</v>
      </c>
      <c r="E397" s="9">
        <v>17819030</v>
      </c>
      <c r="F397" s="12" t="str">
        <f t="shared" si="27"/>
        <v>Tax-Cert</v>
      </c>
      <c r="G397" s="1">
        <v>320</v>
      </c>
      <c r="H397" s="1"/>
      <c r="I397" s="13">
        <v>44305</v>
      </c>
      <c r="J397" s="35">
        <v>0.57013888888888886</v>
      </c>
      <c r="K397" s="35">
        <v>0.57916666666666672</v>
      </c>
      <c r="L397" s="14">
        <f t="shared" si="28"/>
        <v>9.0277777777778567E-3</v>
      </c>
    </row>
    <row r="398" spans="1:12" x14ac:dyDescent="0.25">
      <c r="A398" s="9" t="s">
        <v>1091</v>
      </c>
      <c r="B398" s="10">
        <v>44305.564583333333</v>
      </c>
      <c r="C398" s="9" t="str">
        <f t="shared" si="25"/>
        <v>UNI</v>
      </c>
      <c r="D398" s="11">
        <f t="shared" si="26"/>
        <v>44305.564583333333</v>
      </c>
      <c r="E398" s="9">
        <v>17819200</v>
      </c>
      <c r="F398" s="12" t="str">
        <f t="shared" si="27"/>
        <v>Tax-Cert</v>
      </c>
      <c r="G398" s="1">
        <v>320</v>
      </c>
      <c r="H398" s="1"/>
      <c r="I398" s="13">
        <v>44305</v>
      </c>
      <c r="J398" s="35">
        <v>0.57916666666666672</v>
      </c>
      <c r="K398" s="35">
        <v>0.58263888888888882</v>
      </c>
      <c r="L398" s="14">
        <f t="shared" si="28"/>
        <v>3.4722222222220989E-3</v>
      </c>
    </row>
    <row r="399" spans="1:12" x14ac:dyDescent="0.25">
      <c r="A399" s="9" t="s">
        <v>1092</v>
      </c>
      <c r="B399" s="10">
        <v>44305.5625</v>
      </c>
      <c r="C399" s="9" t="str">
        <f t="shared" si="25"/>
        <v>UNI</v>
      </c>
      <c r="D399" s="11">
        <f t="shared" si="26"/>
        <v>44305.5625</v>
      </c>
      <c r="E399" s="9">
        <v>17819731</v>
      </c>
      <c r="F399" s="12" t="str">
        <f t="shared" si="27"/>
        <v>Tax-Cert</v>
      </c>
      <c r="G399" s="1">
        <v>320</v>
      </c>
      <c r="H399" s="1"/>
      <c r="I399" s="13">
        <v>44305</v>
      </c>
      <c r="J399" s="35">
        <v>0.61249999999999993</v>
      </c>
      <c r="K399" s="35">
        <v>0.62013888888888891</v>
      </c>
      <c r="L399" s="14">
        <f t="shared" si="28"/>
        <v>7.6388888888889728E-3</v>
      </c>
    </row>
    <row r="400" spans="1:12" x14ac:dyDescent="0.25">
      <c r="A400" s="9" t="s">
        <v>1093</v>
      </c>
      <c r="B400" s="10">
        <v>44305.560416666667</v>
      </c>
      <c r="C400" s="9" t="str">
        <f t="shared" si="25"/>
        <v>UNI</v>
      </c>
      <c r="D400" s="11">
        <f t="shared" si="26"/>
        <v>44305.560416666667</v>
      </c>
      <c r="E400" s="9">
        <v>17819874</v>
      </c>
      <c r="F400" s="12" t="str">
        <f t="shared" si="27"/>
        <v>Tax-Cert</v>
      </c>
      <c r="G400" s="1">
        <v>320</v>
      </c>
      <c r="H400" s="1"/>
      <c r="I400" s="13">
        <v>44305</v>
      </c>
      <c r="J400" s="35">
        <v>0.62013888888888891</v>
      </c>
      <c r="K400" s="35">
        <v>0.62638888888888888</v>
      </c>
      <c r="L400" s="14">
        <f t="shared" si="28"/>
        <v>6.2499999999999778E-3</v>
      </c>
    </row>
    <row r="401" spans="1:12" x14ac:dyDescent="0.25">
      <c r="A401" s="9" t="s">
        <v>1094</v>
      </c>
      <c r="B401" s="10">
        <v>44305.59375</v>
      </c>
      <c r="C401" s="9" t="str">
        <f t="shared" si="25"/>
        <v>DUP</v>
      </c>
      <c r="D401" s="11">
        <f t="shared" si="26"/>
        <v>44305.59375</v>
      </c>
      <c r="E401" s="9">
        <v>17820022</v>
      </c>
      <c r="F401" s="12" t="str">
        <f t="shared" si="27"/>
        <v>Tax-Cert</v>
      </c>
      <c r="G401" s="1">
        <v>320</v>
      </c>
      <c r="H401" s="1"/>
      <c r="I401" s="13">
        <v>44305</v>
      </c>
      <c r="J401" s="35">
        <v>0.62638888888888888</v>
      </c>
      <c r="K401" s="35">
        <v>0.63263888888888886</v>
      </c>
      <c r="L401" s="14">
        <f t="shared" si="28"/>
        <v>6.2499999999999778E-3</v>
      </c>
    </row>
    <row r="402" spans="1:12" x14ac:dyDescent="0.25">
      <c r="A402" s="9" t="s">
        <v>1095</v>
      </c>
      <c r="B402" s="10">
        <v>44305.591666666667</v>
      </c>
      <c r="C402" s="9" t="str">
        <f t="shared" si="25"/>
        <v>UNI</v>
      </c>
      <c r="D402" s="11">
        <f t="shared" si="26"/>
        <v>44305.591666666667</v>
      </c>
      <c r="E402" s="9">
        <v>17820082</v>
      </c>
      <c r="F402" s="12" t="str">
        <f t="shared" si="27"/>
        <v>Tax-Cert</v>
      </c>
      <c r="G402" s="1">
        <v>320</v>
      </c>
      <c r="H402" s="1"/>
      <c r="I402" s="13">
        <v>44305</v>
      </c>
      <c r="J402" s="35">
        <v>0.63263888888888886</v>
      </c>
      <c r="K402" s="35">
        <v>0.63750000000000007</v>
      </c>
      <c r="L402" s="14">
        <f t="shared" si="28"/>
        <v>4.8611111111112049E-3</v>
      </c>
    </row>
    <row r="403" spans="1:12" x14ac:dyDescent="0.25">
      <c r="A403" s="9" t="s">
        <v>1096</v>
      </c>
      <c r="B403" s="10">
        <v>44305.644444444442</v>
      </c>
      <c r="C403" s="9" t="str">
        <f t="shared" si="25"/>
        <v>UNI</v>
      </c>
      <c r="D403" s="11">
        <f t="shared" si="26"/>
        <v>44305.644444444442</v>
      </c>
      <c r="E403" s="9">
        <v>17821862</v>
      </c>
      <c r="F403" s="12" t="str">
        <f t="shared" si="27"/>
        <v>Tax-Cert</v>
      </c>
      <c r="G403" s="1">
        <v>320</v>
      </c>
      <c r="H403" s="1"/>
      <c r="I403" s="13">
        <v>44305</v>
      </c>
      <c r="J403" s="35">
        <v>0.71458333333333324</v>
      </c>
      <c r="K403" s="35">
        <v>0.71875</v>
      </c>
      <c r="L403" s="14">
        <f t="shared" si="28"/>
        <v>4.1666666666667629E-3</v>
      </c>
    </row>
    <row r="404" spans="1:12" x14ac:dyDescent="0.25">
      <c r="A404" s="9" t="s">
        <v>1097</v>
      </c>
      <c r="B404" s="10">
        <v>44305.665972222225</v>
      </c>
      <c r="C404" s="9" t="str">
        <f t="shared" si="25"/>
        <v>UNI</v>
      </c>
      <c r="D404" s="11">
        <f t="shared" si="26"/>
        <v>44305.665972222225</v>
      </c>
      <c r="E404" s="9">
        <v>17821896</v>
      </c>
      <c r="F404" s="12" t="str">
        <f t="shared" si="27"/>
        <v>Tax-Cert</v>
      </c>
      <c r="G404" s="1">
        <v>320</v>
      </c>
      <c r="H404" s="1"/>
      <c r="I404" s="13">
        <v>44305</v>
      </c>
      <c r="J404" s="35">
        <v>0.71875</v>
      </c>
      <c r="K404" s="35">
        <v>0.72291666666666676</v>
      </c>
      <c r="L404" s="14">
        <f t="shared" si="28"/>
        <v>4.1666666666667629E-3</v>
      </c>
    </row>
    <row r="405" spans="1:12" x14ac:dyDescent="0.25">
      <c r="A405" s="9" t="s">
        <v>1098</v>
      </c>
      <c r="B405" s="10">
        <v>44305.697222222225</v>
      </c>
      <c r="C405" s="9" t="str">
        <f t="shared" si="25"/>
        <v>UNI</v>
      </c>
      <c r="D405" s="11">
        <f t="shared" si="26"/>
        <v>44305.697222222225</v>
      </c>
      <c r="E405" s="9">
        <v>17822021</v>
      </c>
      <c r="F405" s="12" t="str">
        <f t="shared" si="27"/>
        <v>Fail SO</v>
      </c>
      <c r="G405" s="1">
        <v>313</v>
      </c>
      <c r="H405" s="1"/>
      <c r="I405" s="13">
        <v>44305</v>
      </c>
      <c r="J405" s="35">
        <v>0.72291666666666676</v>
      </c>
      <c r="K405" s="35">
        <v>0.73125000000000007</v>
      </c>
      <c r="L405" s="14">
        <f t="shared" si="28"/>
        <v>8.3333333333333037E-3</v>
      </c>
    </row>
    <row r="406" spans="1:12" x14ac:dyDescent="0.25">
      <c r="A406" s="9" t="s">
        <v>1099</v>
      </c>
      <c r="B406" s="10">
        <v>44305.70208333333</v>
      </c>
      <c r="C406" s="9" t="str">
        <f t="shared" si="25"/>
        <v>UNI</v>
      </c>
      <c r="D406" s="11">
        <f t="shared" si="26"/>
        <v>44305.70208333333</v>
      </c>
      <c r="E406" s="9">
        <v>17822194</v>
      </c>
      <c r="F406" s="12" t="str">
        <f t="shared" si="27"/>
        <v>Fail SO</v>
      </c>
      <c r="G406" s="1">
        <v>313</v>
      </c>
      <c r="H406" s="1"/>
      <c r="I406" s="13">
        <v>44305</v>
      </c>
      <c r="J406" s="35">
        <v>0.73125000000000007</v>
      </c>
      <c r="K406" s="35">
        <v>0.74236111111111114</v>
      </c>
      <c r="L406" s="14">
        <f t="shared" si="28"/>
        <v>1.1111111111111072E-2</v>
      </c>
    </row>
    <row r="407" spans="1:12" x14ac:dyDescent="0.25">
      <c r="A407" s="28" t="s">
        <v>1100</v>
      </c>
      <c r="B407" s="29">
        <v>44305.64166666667</v>
      </c>
      <c r="C407" s="28" t="str">
        <f t="shared" si="25"/>
        <v>UNI</v>
      </c>
      <c r="D407" s="30">
        <f t="shared" si="26"/>
        <v>44305.64166666667</v>
      </c>
      <c r="E407" s="28">
        <v>17832892</v>
      </c>
      <c r="F407" s="31" t="str">
        <f t="shared" si="27"/>
        <v>Fail SO</v>
      </c>
      <c r="G407" s="31">
        <v>313</v>
      </c>
      <c r="H407" s="31" t="s">
        <v>132</v>
      </c>
      <c r="I407" s="32">
        <v>44306</v>
      </c>
      <c r="J407" s="36">
        <v>0.49236111111111108</v>
      </c>
      <c r="K407" s="33">
        <v>0.50624999999999998</v>
      </c>
      <c r="L407" s="33">
        <f t="shared" si="28"/>
        <v>1.3888888888888895E-2</v>
      </c>
    </row>
    <row r="408" spans="1:12" x14ac:dyDescent="0.25">
      <c r="A408" s="9" t="s">
        <v>1101</v>
      </c>
      <c r="B408" s="10">
        <v>44306.504861111112</v>
      </c>
      <c r="C408" s="9" t="str">
        <f t="shared" si="25"/>
        <v>UNI</v>
      </c>
      <c r="D408" s="11">
        <f t="shared" si="26"/>
        <v>44306.504861111112</v>
      </c>
      <c r="E408" s="9">
        <v>17833964</v>
      </c>
      <c r="F408" s="12" t="str">
        <f t="shared" si="27"/>
        <v>Fail SO</v>
      </c>
      <c r="G408" s="1">
        <v>313</v>
      </c>
      <c r="H408" s="1" t="s">
        <v>57</v>
      </c>
      <c r="I408" s="13">
        <v>44306</v>
      </c>
      <c r="J408" s="35">
        <v>0.56041666666666667</v>
      </c>
      <c r="K408" s="35">
        <v>0.57291666666666663</v>
      </c>
      <c r="L408" s="14">
        <f t="shared" si="28"/>
        <v>1.2499999999999956E-2</v>
      </c>
    </row>
    <row r="409" spans="1:12" x14ac:dyDescent="0.25">
      <c r="A409" s="9" t="s">
        <v>1089</v>
      </c>
      <c r="B409" s="10">
        <v>44306.506944444445</v>
      </c>
      <c r="C409" s="9" t="str">
        <f t="shared" si="25"/>
        <v>DUP</v>
      </c>
      <c r="D409" s="11">
        <f t="shared" si="26"/>
        <v>44306.506944444445</v>
      </c>
      <c r="E409" s="9">
        <v>17834287</v>
      </c>
      <c r="F409" s="12" t="str">
        <f t="shared" si="27"/>
        <v>Fail SO</v>
      </c>
      <c r="G409" s="1">
        <v>313</v>
      </c>
      <c r="H409" s="1" t="s">
        <v>57</v>
      </c>
      <c r="I409" s="13">
        <v>44306</v>
      </c>
      <c r="J409" s="35">
        <v>0.57291666666666663</v>
      </c>
      <c r="K409" s="35">
        <v>0.58611111111111114</v>
      </c>
      <c r="L409" s="14">
        <f t="shared" si="28"/>
        <v>1.3194444444444509E-2</v>
      </c>
    </row>
    <row r="410" spans="1:12" x14ac:dyDescent="0.25">
      <c r="A410" s="19" t="s">
        <v>1102</v>
      </c>
      <c r="B410" s="20">
        <v>44306.513194444444</v>
      </c>
      <c r="C410" s="19" t="str">
        <f t="shared" si="25"/>
        <v>UNI</v>
      </c>
      <c r="D410" s="41">
        <f t="shared" si="26"/>
        <v>44306.513194444444</v>
      </c>
      <c r="E410" s="19">
        <v>17834487</v>
      </c>
      <c r="F410" s="12" t="str">
        <f t="shared" si="27"/>
        <v>Fail SO</v>
      </c>
      <c r="G410" s="1">
        <v>313</v>
      </c>
      <c r="H410" s="1" t="s">
        <v>57</v>
      </c>
      <c r="I410" s="13">
        <v>44306</v>
      </c>
      <c r="J410" s="35">
        <v>0.58611111111111114</v>
      </c>
      <c r="K410" s="35">
        <v>0.59722222222222221</v>
      </c>
      <c r="L410" s="14">
        <f t="shared" si="28"/>
        <v>1.1111111111111072E-2</v>
      </c>
    </row>
    <row r="411" spans="1:12" x14ac:dyDescent="0.25">
      <c r="A411" s="9" t="s">
        <v>1094</v>
      </c>
      <c r="B411" s="10">
        <v>44306.524305555555</v>
      </c>
      <c r="C411" s="9" t="str">
        <f t="shared" si="25"/>
        <v>DUP</v>
      </c>
      <c r="D411" s="11">
        <f t="shared" si="26"/>
        <v>44306.524305555555</v>
      </c>
      <c r="E411" s="9">
        <v>17835084</v>
      </c>
      <c r="F411" s="12" t="str">
        <f t="shared" si="27"/>
        <v>Fail SO</v>
      </c>
      <c r="G411" s="1">
        <v>313</v>
      </c>
      <c r="H411" s="1" t="s">
        <v>57</v>
      </c>
      <c r="I411" s="13">
        <v>44306</v>
      </c>
      <c r="J411" s="35">
        <v>0.60416666666666663</v>
      </c>
      <c r="K411" s="35">
        <v>0.61805555555555558</v>
      </c>
      <c r="L411" s="14">
        <f t="shared" si="28"/>
        <v>1.3888888888888951E-2</v>
      </c>
    </row>
    <row r="412" spans="1:12" x14ac:dyDescent="0.25">
      <c r="A412" s="9" t="s">
        <v>1103</v>
      </c>
      <c r="B412" s="10">
        <v>44306.525694444441</v>
      </c>
      <c r="C412" s="9" t="str">
        <f t="shared" si="25"/>
        <v>UNI</v>
      </c>
      <c r="D412" s="11">
        <f t="shared" si="26"/>
        <v>44306.525694444441</v>
      </c>
      <c r="E412" s="9">
        <v>17835371</v>
      </c>
      <c r="F412" s="12" t="str">
        <f t="shared" si="27"/>
        <v>Fail SO</v>
      </c>
      <c r="G412" s="1">
        <v>313</v>
      </c>
      <c r="H412" s="1" t="s">
        <v>57</v>
      </c>
      <c r="I412" s="13">
        <v>44306</v>
      </c>
      <c r="J412" s="35">
        <v>0.61805555555555558</v>
      </c>
      <c r="K412" s="35">
        <v>0.62708333333333333</v>
      </c>
      <c r="L412" s="14">
        <f t="shared" si="28"/>
        <v>9.0277777777777457E-3</v>
      </c>
    </row>
    <row r="413" spans="1:12" x14ac:dyDescent="0.25">
      <c r="A413" s="19" t="s">
        <v>1104</v>
      </c>
      <c r="B413" s="20">
        <v>44306.529861111114</v>
      </c>
      <c r="C413" s="19" t="str">
        <f t="shared" si="25"/>
        <v>UNI</v>
      </c>
      <c r="D413" s="41">
        <f t="shared" si="26"/>
        <v>44306.529861111114</v>
      </c>
      <c r="E413" s="19">
        <v>17835789</v>
      </c>
      <c r="F413" s="12" t="str">
        <f t="shared" si="27"/>
        <v>Fail SO</v>
      </c>
      <c r="G413" s="1">
        <v>313</v>
      </c>
      <c r="H413" s="1" t="s">
        <v>57</v>
      </c>
      <c r="I413" s="13">
        <v>44306</v>
      </c>
      <c r="J413" s="35">
        <v>0.62708333333333333</v>
      </c>
      <c r="K413" s="35">
        <v>0.63958333333333328</v>
      </c>
      <c r="L413" s="14">
        <f t="shared" si="28"/>
        <v>1.2499999999999956E-2</v>
      </c>
    </row>
    <row r="414" spans="1:12" x14ac:dyDescent="0.25">
      <c r="A414" s="9" t="s">
        <v>1105</v>
      </c>
      <c r="B414" s="10">
        <v>44306.533333333333</v>
      </c>
      <c r="C414" s="9" t="str">
        <f t="shared" si="25"/>
        <v>UNI</v>
      </c>
      <c r="D414" s="11">
        <f t="shared" si="26"/>
        <v>44306.533333333333</v>
      </c>
      <c r="E414" s="9">
        <v>17836249</v>
      </c>
      <c r="F414" s="12" t="str">
        <f t="shared" si="27"/>
        <v>Fail SO</v>
      </c>
      <c r="G414" s="1">
        <v>313</v>
      </c>
      <c r="H414" s="1" t="s">
        <v>57</v>
      </c>
      <c r="I414" s="13">
        <v>44306</v>
      </c>
      <c r="J414" s="35">
        <v>0.63958333333333328</v>
      </c>
      <c r="K414" s="35">
        <v>0.65138888888888891</v>
      </c>
      <c r="L414" s="14">
        <f t="shared" si="28"/>
        <v>1.1805555555555625E-2</v>
      </c>
    </row>
    <row r="415" spans="1:12" x14ac:dyDescent="0.25">
      <c r="A415" s="9" t="s">
        <v>1106</v>
      </c>
      <c r="B415" s="10">
        <v>44306.535416666666</v>
      </c>
      <c r="C415" s="9" t="str">
        <f t="shared" si="25"/>
        <v>DUP</v>
      </c>
      <c r="D415" s="11">
        <f t="shared" si="26"/>
        <v>44306.535416666666</v>
      </c>
      <c r="E415" s="9">
        <v>17836564</v>
      </c>
      <c r="F415" s="12" t="str">
        <f t="shared" si="27"/>
        <v>Fail SO</v>
      </c>
      <c r="G415" s="1">
        <v>313</v>
      </c>
      <c r="H415" s="1" t="s">
        <v>57</v>
      </c>
      <c r="I415" s="13">
        <v>44306</v>
      </c>
      <c r="J415" s="35">
        <v>0.65208333333333335</v>
      </c>
      <c r="K415" s="35">
        <v>0.66180555555555554</v>
      </c>
      <c r="L415" s="14">
        <f t="shared" si="28"/>
        <v>9.7222222222221877E-3</v>
      </c>
    </row>
    <row r="416" spans="1:12" x14ac:dyDescent="0.25">
      <c r="A416" s="9" t="s">
        <v>1107</v>
      </c>
      <c r="B416" s="10">
        <v>44306.543055555558</v>
      </c>
      <c r="C416" s="9" t="str">
        <f t="shared" si="25"/>
        <v>UNI</v>
      </c>
      <c r="D416" s="11">
        <f t="shared" si="26"/>
        <v>44306.543055555558</v>
      </c>
      <c r="E416" s="9">
        <v>17836962</v>
      </c>
      <c r="F416" s="12" t="str">
        <f t="shared" si="27"/>
        <v>Fail SO</v>
      </c>
      <c r="G416" s="1">
        <v>313</v>
      </c>
      <c r="H416" s="1" t="s">
        <v>57</v>
      </c>
      <c r="I416" s="13">
        <v>44306</v>
      </c>
      <c r="J416" s="35">
        <v>0.66249999999999998</v>
      </c>
      <c r="K416" s="35">
        <v>0.6791666666666667</v>
      </c>
      <c r="L416" s="14">
        <f t="shared" si="28"/>
        <v>1.6666666666666718E-2</v>
      </c>
    </row>
    <row r="417" spans="1:12" x14ac:dyDescent="0.25">
      <c r="A417" s="9" t="s">
        <v>1108</v>
      </c>
      <c r="B417" s="10">
        <v>44306.560416666667</v>
      </c>
      <c r="C417" s="9" t="str">
        <f t="shared" si="25"/>
        <v>UNI</v>
      </c>
      <c r="D417" s="11">
        <f t="shared" si="26"/>
        <v>44306.560416666667</v>
      </c>
      <c r="E417" s="9">
        <v>17838285</v>
      </c>
      <c r="F417" s="12" t="str">
        <f t="shared" si="27"/>
        <v>Deliver Approved</v>
      </c>
      <c r="G417" s="1">
        <v>319</v>
      </c>
      <c r="H417" s="1"/>
      <c r="I417" s="13">
        <v>44306</v>
      </c>
      <c r="J417" s="35">
        <v>0.73958333333333337</v>
      </c>
      <c r="K417" s="35">
        <v>0.75416666666666676</v>
      </c>
      <c r="L417" s="14">
        <f t="shared" si="28"/>
        <v>1.4583333333333393E-2</v>
      </c>
    </row>
    <row r="418" spans="1:12" x14ac:dyDescent="0.25">
      <c r="A418" s="9" t="s">
        <v>1109</v>
      </c>
      <c r="B418" s="10">
        <v>44306.568055555559</v>
      </c>
      <c r="C418" s="9" t="str">
        <f t="shared" si="25"/>
        <v>UNI</v>
      </c>
      <c r="D418" s="11">
        <f t="shared" si="26"/>
        <v>44306.568055555559</v>
      </c>
      <c r="E418" s="9">
        <v>17838460</v>
      </c>
      <c r="F418" s="12" t="str">
        <f t="shared" si="27"/>
        <v>Deliver Approved</v>
      </c>
      <c r="G418" s="1">
        <v>319</v>
      </c>
      <c r="H418" s="1"/>
      <c r="I418" s="13">
        <v>44306</v>
      </c>
      <c r="J418" s="35">
        <v>0.75416666666666676</v>
      </c>
      <c r="K418" s="35">
        <v>0.77222222222222225</v>
      </c>
      <c r="L418" s="14">
        <f t="shared" si="28"/>
        <v>1.8055555555555491E-2</v>
      </c>
    </row>
    <row r="419" spans="1:12" x14ac:dyDescent="0.25">
      <c r="A419" s="9" t="s">
        <v>1110</v>
      </c>
      <c r="B419" s="10">
        <v>44306.577777777777</v>
      </c>
      <c r="C419" s="9" t="str">
        <f t="shared" si="25"/>
        <v>UNI</v>
      </c>
      <c r="D419" s="11">
        <f t="shared" si="26"/>
        <v>44306.577777777777</v>
      </c>
      <c r="E419" s="9">
        <v>17838570</v>
      </c>
      <c r="F419" s="12" t="str">
        <f t="shared" si="27"/>
        <v>Deliver Approved</v>
      </c>
      <c r="G419" s="1">
        <v>319</v>
      </c>
      <c r="H419" s="1"/>
      <c r="I419" s="13">
        <v>44306</v>
      </c>
      <c r="J419" s="35">
        <v>0.77222222222222225</v>
      </c>
      <c r="K419" s="35">
        <v>0.8041666666666667</v>
      </c>
      <c r="L419" s="14">
        <f t="shared" si="28"/>
        <v>3.1944444444444442E-2</v>
      </c>
    </row>
    <row r="420" spans="1:12" x14ac:dyDescent="0.25">
      <c r="A420" s="9" t="s">
        <v>1111</v>
      </c>
      <c r="B420" s="10">
        <v>44306.597916666666</v>
      </c>
      <c r="C420" s="9" t="str">
        <f t="shared" si="25"/>
        <v>UNI</v>
      </c>
      <c r="D420" s="11">
        <f t="shared" si="26"/>
        <v>44306.597916666666</v>
      </c>
      <c r="E420" s="9">
        <v>17839311</v>
      </c>
      <c r="F420" s="12" t="str">
        <f t="shared" si="27"/>
        <v>Deliver Approved</v>
      </c>
      <c r="G420" s="1">
        <v>319</v>
      </c>
      <c r="H420" s="1"/>
      <c r="I420" s="13">
        <v>44306</v>
      </c>
      <c r="J420" s="35">
        <v>0.8041666666666667</v>
      </c>
      <c r="K420" s="35">
        <v>0.81805555555555554</v>
      </c>
      <c r="L420" s="14">
        <f t="shared" si="28"/>
        <v>1.388888888888884E-2</v>
      </c>
    </row>
    <row r="421" spans="1:12" x14ac:dyDescent="0.25">
      <c r="A421" s="9" t="s">
        <v>1112</v>
      </c>
      <c r="B421" s="10">
        <v>44306.644444444442</v>
      </c>
      <c r="C421" s="9" t="str">
        <f t="shared" si="25"/>
        <v>UNI</v>
      </c>
      <c r="D421" s="11">
        <f t="shared" si="26"/>
        <v>44306.644444444442</v>
      </c>
      <c r="E421" s="9">
        <v>17839766</v>
      </c>
      <c r="F421" s="12" t="str">
        <f t="shared" si="27"/>
        <v>Deliver Approved</v>
      </c>
      <c r="G421" s="1">
        <v>319</v>
      </c>
      <c r="H421" s="1"/>
      <c r="I421" s="13">
        <v>44306</v>
      </c>
      <c r="J421" s="35">
        <v>0.81805555555555554</v>
      </c>
      <c r="K421" s="35">
        <v>0.83750000000000002</v>
      </c>
      <c r="L421" s="14">
        <f t="shared" si="28"/>
        <v>1.9444444444444486E-2</v>
      </c>
    </row>
    <row r="422" spans="1:12" x14ac:dyDescent="0.25">
      <c r="A422" s="9" t="s">
        <v>1113</v>
      </c>
      <c r="B422" s="10">
        <v>44306.729166666664</v>
      </c>
      <c r="C422" s="9" t="str">
        <f t="shared" si="25"/>
        <v>UNI</v>
      </c>
      <c r="D422" s="11">
        <f t="shared" si="26"/>
        <v>44306.729166666664</v>
      </c>
      <c r="E422" s="9">
        <v>17840476</v>
      </c>
      <c r="F422" s="12" t="str">
        <f t="shared" si="27"/>
        <v>Deliver Approved</v>
      </c>
      <c r="G422" s="1">
        <v>319</v>
      </c>
      <c r="H422" s="1"/>
      <c r="I422" s="13">
        <v>44306</v>
      </c>
      <c r="J422" s="35">
        <v>0.83750000000000002</v>
      </c>
      <c r="K422" s="35">
        <v>0.85277777777777775</v>
      </c>
      <c r="L422" s="14">
        <f t="shared" si="28"/>
        <v>1.5277777777777724E-2</v>
      </c>
    </row>
    <row r="423" spans="1:12" x14ac:dyDescent="0.25">
      <c r="A423" s="9" t="s">
        <v>1114</v>
      </c>
      <c r="B423" s="10">
        <v>44306.976388888892</v>
      </c>
      <c r="C423" s="9" t="str">
        <f t="shared" si="25"/>
        <v>UNI</v>
      </c>
      <c r="D423" s="11">
        <f t="shared" si="26"/>
        <v>44306.976388888892</v>
      </c>
      <c r="E423" s="9">
        <v>17833123</v>
      </c>
      <c r="F423" s="12" t="str">
        <f t="shared" si="27"/>
        <v>Tax-Cert</v>
      </c>
      <c r="G423" s="1">
        <v>320</v>
      </c>
      <c r="H423" s="1"/>
      <c r="I423" s="13">
        <v>44306</v>
      </c>
      <c r="J423" s="35">
        <v>0.50624999999999998</v>
      </c>
      <c r="K423" s="35">
        <v>0.51458333333333328</v>
      </c>
      <c r="L423" s="14">
        <f t="shared" si="28"/>
        <v>8.3333333333333037E-3</v>
      </c>
    </row>
    <row r="424" spans="1:12" x14ac:dyDescent="0.25">
      <c r="A424" s="9" t="s">
        <v>1115</v>
      </c>
      <c r="B424" s="10">
        <v>44306.975694444445</v>
      </c>
      <c r="C424" s="9" t="str">
        <f t="shared" si="25"/>
        <v>UNI</v>
      </c>
      <c r="D424" s="11">
        <f t="shared" si="26"/>
        <v>44306.975694444445</v>
      </c>
      <c r="E424" s="9">
        <v>17833216</v>
      </c>
      <c r="F424" s="12" t="str">
        <f t="shared" si="27"/>
        <v>Tax-Cert</v>
      </c>
      <c r="G424" s="1">
        <v>320</v>
      </c>
      <c r="H424" s="1"/>
      <c r="I424" s="13">
        <v>44306</v>
      </c>
      <c r="J424" s="35">
        <v>0.51458333333333328</v>
      </c>
      <c r="K424" s="35">
        <v>0.52083333333333337</v>
      </c>
      <c r="L424" s="14">
        <f t="shared" si="28"/>
        <v>6.2500000000000888E-3</v>
      </c>
    </row>
    <row r="425" spans="1:12" x14ac:dyDescent="0.25">
      <c r="A425" s="9" t="s">
        <v>1116</v>
      </c>
      <c r="B425" s="10">
        <v>44306.459722222222</v>
      </c>
      <c r="C425" s="9" t="str">
        <f t="shared" si="25"/>
        <v>UNI</v>
      </c>
      <c r="D425" s="11">
        <f t="shared" si="26"/>
        <v>44306.459722222222</v>
      </c>
      <c r="E425" s="9">
        <v>17833315</v>
      </c>
      <c r="F425" s="12" t="str">
        <f t="shared" si="27"/>
        <v>Tax-Cert</v>
      </c>
      <c r="G425" s="1">
        <v>320</v>
      </c>
      <c r="H425" s="1"/>
      <c r="I425" s="13">
        <v>44306</v>
      </c>
      <c r="J425" s="35">
        <v>0.52083333333333337</v>
      </c>
      <c r="K425" s="35">
        <v>0.52777777777777779</v>
      </c>
      <c r="L425" s="14">
        <f t="shared" si="28"/>
        <v>6.9444444444444198E-3</v>
      </c>
    </row>
    <row r="426" spans="1:12" x14ac:dyDescent="0.25">
      <c r="A426" s="9" t="s">
        <v>1117</v>
      </c>
      <c r="B426" s="10">
        <v>44306.504861111112</v>
      </c>
      <c r="C426" s="9" t="str">
        <f t="shared" si="25"/>
        <v>UNI</v>
      </c>
      <c r="D426" s="11">
        <f t="shared" si="26"/>
        <v>44306.504861111112</v>
      </c>
      <c r="E426" s="9">
        <v>17833392</v>
      </c>
      <c r="F426" s="12" t="str">
        <f t="shared" si="27"/>
        <v>Tax-Cert</v>
      </c>
      <c r="G426" s="1">
        <v>320</v>
      </c>
      <c r="H426" s="1"/>
      <c r="I426" s="13">
        <v>44306</v>
      </c>
      <c r="J426" s="35">
        <v>0.52777777777777779</v>
      </c>
      <c r="K426" s="35">
        <v>0.53402777777777777</v>
      </c>
      <c r="L426" s="14">
        <f t="shared" si="28"/>
        <v>6.2499999999999778E-3</v>
      </c>
    </row>
    <row r="427" spans="1:12" x14ac:dyDescent="0.25">
      <c r="A427" s="9" t="s">
        <v>1106</v>
      </c>
      <c r="B427" s="10">
        <v>44306.460416666669</v>
      </c>
      <c r="C427" s="9" t="str">
        <f t="shared" si="25"/>
        <v>DUP</v>
      </c>
      <c r="D427" s="11">
        <f t="shared" si="26"/>
        <v>44306.460416666669</v>
      </c>
      <c r="E427" s="9">
        <v>17833462</v>
      </c>
      <c r="F427" s="12" t="str">
        <f t="shared" si="27"/>
        <v>Tax-Cert</v>
      </c>
      <c r="G427" s="1">
        <v>320</v>
      </c>
      <c r="H427" s="1"/>
      <c r="I427" s="13">
        <v>44306</v>
      </c>
      <c r="J427" s="35">
        <v>0.53402777777777777</v>
      </c>
      <c r="K427" s="35">
        <v>0.54166666666666663</v>
      </c>
      <c r="L427" s="14">
        <f t="shared" si="28"/>
        <v>7.6388888888888618E-3</v>
      </c>
    </row>
    <row r="428" spans="1:12" x14ac:dyDescent="0.25">
      <c r="A428" s="9" t="s">
        <v>1118</v>
      </c>
      <c r="B428" s="10">
        <v>44306.461805555555</v>
      </c>
      <c r="C428" s="9" t="str">
        <f t="shared" si="25"/>
        <v>UNI</v>
      </c>
      <c r="D428" s="11">
        <f t="shared" si="26"/>
        <v>44306.461805555555</v>
      </c>
      <c r="E428" s="9">
        <v>17833610</v>
      </c>
      <c r="F428" s="12" t="str">
        <f t="shared" si="27"/>
        <v>Tax-Cert</v>
      </c>
      <c r="G428" s="1">
        <v>320</v>
      </c>
      <c r="H428" s="1"/>
      <c r="I428" s="13">
        <v>44306</v>
      </c>
      <c r="J428" s="35">
        <v>0.54166666666666663</v>
      </c>
      <c r="K428" s="35">
        <v>0.54791666666666672</v>
      </c>
      <c r="L428" s="14">
        <f t="shared" si="28"/>
        <v>6.2500000000000888E-3</v>
      </c>
    </row>
    <row r="429" spans="1:12" x14ac:dyDescent="0.25">
      <c r="A429" s="9" t="s">
        <v>1119</v>
      </c>
      <c r="B429" s="10">
        <v>44306.476388888892</v>
      </c>
      <c r="C429" s="9" t="str">
        <f t="shared" si="25"/>
        <v>UNI</v>
      </c>
      <c r="D429" s="11">
        <f t="shared" si="26"/>
        <v>44306.476388888892</v>
      </c>
      <c r="E429" s="9">
        <v>17833754</v>
      </c>
      <c r="F429" s="12" t="str">
        <f t="shared" si="27"/>
        <v>Tax-Cert</v>
      </c>
      <c r="G429" s="1">
        <v>320</v>
      </c>
      <c r="H429" s="1"/>
      <c r="I429" s="13">
        <v>44306</v>
      </c>
      <c r="J429" s="35">
        <v>0.54791666666666672</v>
      </c>
      <c r="K429" s="35">
        <v>0.55555555555555558</v>
      </c>
      <c r="L429" s="14">
        <f t="shared" si="28"/>
        <v>7.6388888888888618E-3</v>
      </c>
    </row>
    <row r="430" spans="1:12" x14ac:dyDescent="0.25">
      <c r="A430" s="9" t="s">
        <v>1120</v>
      </c>
      <c r="B430" s="10">
        <v>44306.493750000001</v>
      </c>
      <c r="C430" s="9" t="str">
        <f t="shared" si="25"/>
        <v>UNI</v>
      </c>
      <c r="D430" s="11">
        <f t="shared" si="26"/>
        <v>44306.493750000001</v>
      </c>
      <c r="E430" s="9">
        <v>17833925</v>
      </c>
      <c r="F430" s="12" t="str">
        <f t="shared" si="27"/>
        <v>Tax-Cert</v>
      </c>
      <c r="G430" s="1">
        <v>320</v>
      </c>
      <c r="H430" s="1"/>
      <c r="I430" s="13">
        <v>44306</v>
      </c>
      <c r="J430" s="35">
        <v>0.55555555555555558</v>
      </c>
      <c r="K430" s="35">
        <v>0.56041666666666667</v>
      </c>
      <c r="L430" s="14">
        <f t="shared" si="28"/>
        <v>4.8611111111110938E-3</v>
      </c>
    </row>
    <row r="431" spans="1:12" x14ac:dyDescent="0.25">
      <c r="A431" s="9" t="s">
        <v>1121</v>
      </c>
      <c r="B431" s="10">
        <v>44306.556944444441</v>
      </c>
      <c r="C431" s="9" t="str">
        <f t="shared" si="25"/>
        <v>UNI</v>
      </c>
      <c r="D431" s="11">
        <f t="shared" si="26"/>
        <v>44306.556944444441</v>
      </c>
      <c r="E431" s="9">
        <v>17834830</v>
      </c>
      <c r="F431" s="12" t="str">
        <f t="shared" si="27"/>
        <v>Tax-Cert</v>
      </c>
      <c r="G431" s="1">
        <v>320</v>
      </c>
      <c r="H431" s="1"/>
      <c r="I431" s="13">
        <v>44306</v>
      </c>
      <c r="J431" s="35">
        <v>0.59722222222222221</v>
      </c>
      <c r="K431" s="35">
        <v>0.60069444444444442</v>
      </c>
      <c r="L431" s="14">
        <f t="shared" si="28"/>
        <v>3.4722222222222099E-3</v>
      </c>
    </row>
    <row r="432" spans="1:12" x14ac:dyDescent="0.25">
      <c r="A432" s="19" t="s">
        <v>1122</v>
      </c>
      <c r="B432" s="20">
        <v>44306.551388888889</v>
      </c>
      <c r="C432" s="19" t="str">
        <f t="shared" si="25"/>
        <v>UNI</v>
      </c>
      <c r="D432" s="41">
        <f t="shared" si="26"/>
        <v>44306.551388888889</v>
      </c>
      <c r="E432" s="19">
        <v>17834963</v>
      </c>
      <c r="F432" s="12" t="str">
        <f t="shared" si="27"/>
        <v>Tax-Cert</v>
      </c>
      <c r="G432" s="1">
        <v>320</v>
      </c>
      <c r="H432" s="1"/>
      <c r="I432" s="13">
        <v>44306</v>
      </c>
      <c r="J432" s="35">
        <v>0.60069444444444442</v>
      </c>
      <c r="K432" s="35">
        <v>0.60416666666666663</v>
      </c>
      <c r="L432" s="14">
        <f t="shared" si="28"/>
        <v>3.4722222222222099E-3</v>
      </c>
    </row>
    <row r="433" spans="1:12" x14ac:dyDescent="0.25">
      <c r="A433" s="9" t="s">
        <v>1123</v>
      </c>
      <c r="B433" s="10">
        <v>44306.540972222225</v>
      </c>
      <c r="C433" s="9" t="str">
        <f t="shared" si="25"/>
        <v>UNI</v>
      </c>
      <c r="D433" s="11">
        <f t="shared" si="26"/>
        <v>44306.540972222225</v>
      </c>
      <c r="E433" s="9">
        <v>17837398</v>
      </c>
      <c r="F433" s="12" t="str">
        <f t="shared" si="27"/>
        <v>Fail SO</v>
      </c>
      <c r="G433" s="1">
        <v>313</v>
      </c>
      <c r="H433" s="1" t="s">
        <v>57</v>
      </c>
      <c r="I433" s="13">
        <v>44306</v>
      </c>
      <c r="J433" s="35">
        <v>0.6791666666666667</v>
      </c>
      <c r="K433" s="35">
        <v>0.69166666666666676</v>
      </c>
      <c r="L433" s="14">
        <f t="shared" si="28"/>
        <v>1.2500000000000067E-2</v>
      </c>
    </row>
    <row r="434" spans="1:12" x14ac:dyDescent="0.25">
      <c r="A434" s="9" t="s">
        <v>1124</v>
      </c>
      <c r="B434" s="10">
        <v>44306.547222222223</v>
      </c>
      <c r="C434" s="9" t="str">
        <f t="shared" si="25"/>
        <v>UNI</v>
      </c>
      <c r="D434" s="11">
        <f t="shared" si="26"/>
        <v>44306.547222222223</v>
      </c>
      <c r="E434" s="9">
        <v>17837530</v>
      </c>
      <c r="F434" s="12" t="str">
        <f t="shared" si="27"/>
        <v>Fail SO</v>
      </c>
      <c r="G434" s="1">
        <v>313</v>
      </c>
      <c r="H434" s="1" t="s">
        <v>57</v>
      </c>
      <c r="I434" s="13">
        <v>44306</v>
      </c>
      <c r="J434" s="35">
        <v>0.69166666666666676</v>
      </c>
      <c r="K434" s="35">
        <v>0.7006944444444444</v>
      </c>
      <c r="L434" s="14">
        <f t="shared" si="28"/>
        <v>9.0277777777776347E-3</v>
      </c>
    </row>
    <row r="435" spans="1:12" x14ac:dyDescent="0.25">
      <c r="A435" s="9" t="s">
        <v>1125</v>
      </c>
      <c r="B435" s="10">
        <v>44306.549305555556</v>
      </c>
      <c r="C435" s="9" t="str">
        <f t="shared" si="25"/>
        <v>UNI</v>
      </c>
      <c r="D435" s="11">
        <f t="shared" si="26"/>
        <v>44306.549305555556</v>
      </c>
      <c r="E435" s="9">
        <v>17837793</v>
      </c>
      <c r="F435" s="12" t="str">
        <f t="shared" si="27"/>
        <v>Fail SO</v>
      </c>
      <c r="G435" s="1">
        <v>313</v>
      </c>
      <c r="H435" s="1" t="s">
        <v>57</v>
      </c>
      <c r="I435" s="13">
        <v>44306</v>
      </c>
      <c r="J435" s="35">
        <v>0.7006944444444444</v>
      </c>
      <c r="K435" s="35">
        <v>0.71250000000000002</v>
      </c>
      <c r="L435" s="14">
        <f t="shared" si="28"/>
        <v>1.1805555555555625E-2</v>
      </c>
    </row>
    <row r="436" spans="1:12" x14ac:dyDescent="0.25">
      <c r="A436" s="9" t="s">
        <v>1126</v>
      </c>
      <c r="B436" s="10">
        <v>44306.551388888889</v>
      </c>
      <c r="C436" s="9" t="str">
        <f t="shared" si="25"/>
        <v>UNI</v>
      </c>
      <c r="D436" s="11">
        <f t="shared" si="26"/>
        <v>44306.551388888889</v>
      </c>
      <c r="E436" s="9">
        <v>17837990</v>
      </c>
      <c r="F436" s="12" t="str">
        <f t="shared" si="27"/>
        <v>Fail SO</v>
      </c>
      <c r="G436" s="1">
        <v>313</v>
      </c>
      <c r="H436" s="1" t="s">
        <v>57</v>
      </c>
      <c r="I436" s="13">
        <v>44306</v>
      </c>
      <c r="J436" s="35">
        <v>0.71319444444444446</v>
      </c>
      <c r="K436" s="35">
        <v>0.72222222222222221</v>
      </c>
      <c r="L436" s="14">
        <f t="shared" si="28"/>
        <v>9.0277777777777457E-3</v>
      </c>
    </row>
    <row r="437" spans="1:12" x14ac:dyDescent="0.25">
      <c r="A437" s="9" t="s">
        <v>1127</v>
      </c>
      <c r="B437" s="10">
        <v>44306.6</v>
      </c>
      <c r="C437" s="9" t="str">
        <f t="shared" si="25"/>
        <v>UNI</v>
      </c>
      <c r="D437" s="11">
        <f t="shared" si="26"/>
        <v>44306.6</v>
      </c>
      <c r="E437" s="9">
        <v>17838136</v>
      </c>
      <c r="F437" s="12" t="str">
        <f t="shared" si="27"/>
        <v>Fail SO</v>
      </c>
      <c r="G437" s="1">
        <v>313</v>
      </c>
      <c r="H437" s="1" t="s">
        <v>57</v>
      </c>
      <c r="I437" s="13">
        <v>44306</v>
      </c>
      <c r="J437" s="35">
        <v>0.72222222222222221</v>
      </c>
      <c r="K437" s="35">
        <v>0.73958333333333337</v>
      </c>
      <c r="L437" s="14">
        <f t="shared" si="28"/>
        <v>1.736111111111116E-2</v>
      </c>
    </row>
    <row r="438" spans="1:12" x14ac:dyDescent="0.25">
      <c r="A438" s="28" t="s">
        <v>1128</v>
      </c>
      <c r="B438" s="29">
        <v>44307.484722222223</v>
      </c>
      <c r="C438" s="28" t="str">
        <f t="shared" si="25"/>
        <v>UNI</v>
      </c>
      <c r="D438" s="30">
        <f t="shared" si="26"/>
        <v>44307.484722222223</v>
      </c>
      <c r="E438" s="28">
        <v>17851468</v>
      </c>
      <c r="F438" s="31" t="str">
        <f t="shared" si="27"/>
        <v>Fail SO</v>
      </c>
      <c r="G438" s="31">
        <v>313</v>
      </c>
      <c r="H438" s="31" t="s">
        <v>57</v>
      </c>
      <c r="I438" s="32">
        <v>44307</v>
      </c>
      <c r="J438" s="36">
        <v>0.48680555555555555</v>
      </c>
      <c r="K438" s="33">
        <v>0.50069444444444444</v>
      </c>
      <c r="L438" s="33">
        <f t="shared" si="28"/>
        <v>1.3888888888888895E-2</v>
      </c>
    </row>
    <row r="439" spans="1:12" x14ac:dyDescent="0.25">
      <c r="A439" s="9" t="s">
        <v>1129</v>
      </c>
      <c r="B439" s="10">
        <v>44307.504166666666</v>
      </c>
      <c r="C439" s="9" t="str">
        <f t="shared" si="25"/>
        <v>UNI</v>
      </c>
      <c r="D439" s="11">
        <f t="shared" si="26"/>
        <v>44307.504166666666</v>
      </c>
      <c r="E439" s="9">
        <v>17853319</v>
      </c>
      <c r="F439" s="12" t="str">
        <f t="shared" si="27"/>
        <v>Fail SO</v>
      </c>
      <c r="G439" s="1">
        <v>313</v>
      </c>
      <c r="H439" s="1" t="s">
        <v>57</v>
      </c>
      <c r="I439" s="13">
        <v>44307</v>
      </c>
      <c r="J439" s="35">
        <v>0.54722222222222217</v>
      </c>
      <c r="K439" s="35">
        <v>0.56111111111111112</v>
      </c>
      <c r="L439" s="14">
        <f t="shared" si="28"/>
        <v>1.3888888888888951E-2</v>
      </c>
    </row>
    <row r="440" spans="1:12" x14ac:dyDescent="0.25">
      <c r="A440" s="9" t="s">
        <v>1130</v>
      </c>
      <c r="B440" s="10">
        <v>44307.522222222222</v>
      </c>
      <c r="C440" s="9" t="str">
        <f t="shared" si="25"/>
        <v>UNI</v>
      </c>
      <c r="D440" s="11">
        <f t="shared" si="26"/>
        <v>44307.522222222222</v>
      </c>
      <c r="E440" s="9">
        <v>17854115</v>
      </c>
      <c r="F440" s="12" t="str">
        <f t="shared" si="27"/>
        <v>Fail SO</v>
      </c>
      <c r="G440" s="1">
        <v>313</v>
      </c>
      <c r="H440" s="1" t="s">
        <v>57</v>
      </c>
      <c r="I440" s="13">
        <v>44307</v>
      </c>
      <c r="J440" s="35">
        <v>0.59097222222222223</v>
      </c>
      <c r="K440" s="35">
        <v>0.60347222222222219</v>
      </c>
      <c r="L440" s="14">
        <f t="shared" si="28"/>
        <v>1.2499999999999956E-2</v>
      </c>
    </row>
    <row r="441" spans="1:12" x14ac:dyDescent="0.25">
      <c r="A441" s="9" t="s">
        <v>1131</v>
      </c>
      <c r="B441" s="10">
        <v>44307.522222222222</v>
      </c>
      <c r="C441" s="9" t="str">
        <f t="shared" si="25"/>
        <v>UNI</v>
      </c>
      <c r="D441" s="11">
        <f t="shared" si="26"/>
        <v>44307.522222222222</v>
      </c>
      <c r="E441" s="9">
        <v>17854268</v>
      </c>
      <c r="F441" s="12" t="str">
        <f t="shared" si="27"/>
        <v>Fail SO</v>
      </c>
      <c r="G441" s="1">
        <v>313</v>
      </c>
      <c r="H441" s="1" t="s">
        <v>57</v>
      </c>
      <c r="I441" s="13">
        <v>44307</v>
      </c>
      <c r="J441" s="35">
        <v>0.60347222222222219</v>
      </c>
      <c r="K441" s="35">
        <v>0.61944444444444446</v>
      </c>
      <c r="L441" s="14">
        <f t="shared" si="28"/>
        <v>1.5972222222222276E-2</v>
      </c>
    </row>
    <row r="442" spans="1:12" x14ac:dyDescent="0.25">
      <c r="A442" s="9" t="s">
        <v>1132</v>
      </c>
      <c r="B442" s="10">
        <v>44307.574999999997</v>
      </c>
      <c r="C442" s="9" t="str">
        <f t="shared" si="25"/>
        <v>UNI</v>
      </c>
      <c r="D442" s="11">
        <f t="shared" si="26"/>
        <v>44307.574999999997</v>
      </c>
      <c r="E442" s="9">
        <v>17854554</v>
      </c>
      <c r="F442" s="12" t="str">
        <f t="shared" si="27"/>
        <v>Fail SO</v>
      </c>
      <c r="G442" s="1">
        <v>313</v>
      </c>
      <c r="H442" s="1" t="s">
        <v>57</v>
      </c>
      <c r="I442" s="13">
        <v>44307</v>
      </c>
      <c r="J442" s="35">
        <v>0.61944444444444446</v>
      </c>
      <c r="K442" s="35">
        <v>0.63124999999999998</v>
      </c>
      <c r="L442" s="14">
        <f t="shared" si="28"/>
        <v>1.1805555555555514E-2</v>
      </c>
    </row>
    <row r="443" spans="1:12" x14ac:dyDescent="0.25">
      <c r="A443" s="9" t="s">
        <v>1133</v>
      </c>
      <c r="B443" s="10">
        <v>44307.582638888889</v>
      </c>
      <c r="C443" s="9" t="str">
        <f t="shared" si="25"/>
        <v>UNI</v>
      </c>
      <c r="D443" s="11">
        <f t="shared" si="26"/>
        <v>44307.582638888889</v>
      </c>
      <c r="E443" s="9">
        <v>17854717</v>
      </c>
      <c r="F443" s="12" t="str">
        <f t="shared" si="27"/>
        <v>Fail SO</v>
      </c>
      <c r="G443" s="1">
        <v>313</v>
      </c>
      <c r="H443" s="1" t="s">
        <v>57</v>
      </c>
      <c r="I443" s="13">
        <v>44307</v>
      </c>
      <c r="J443" s="35">
        <v>0.63124999999999998</v>
      </c>
      <c r="K443" s="35">
        <v>0.64027777777777783</v>
      </c>
      <c r="L443" s="14">
        <f t="shared" si="28"/>
        <v>9.0277777777778567E-3</v>
      </c>
    </row>
    <row r="444" spans="1:12" x14ac:dyDescent="0.25">
      <c r="A444" s="9" t="s">
        <v>1134</v>
      </c>
      <c r="B444" s="10">
        <v>44307.588194444441</v>
      </c>
      <c r="C444" s="9" t="str">
        <f t="shared" si="25"/>
        <v>UNI</v>
      </c>
      <c r="D444" s="11">
        <f t="shared" si="26"/>
        <v>44307.588194444441</v>
      </c>
      <c r="E444" s="9">
        <v>17854839</v>
      </c>
      <c r="F444" s="12" t="str">
        <f t="shared" si="27"/>
        <v>Fail SO</v>
      </c>
      <c r="G444" s="1">
        <v>313</v>
      </c>
      <c r="H444" s="1" t="s">
        <v>57</v>
      </c>
      <c r="I444" s="13">
        <v>44307</v>
      </c>
      <c r="J444" s="35">
        <v>0.64027777777777783</v>
      </c>
      <c r="K444" s="35">
        <v>0.65347222222222223</v>
      </c>
      <c r="L444" s="14">
        <f t="shared" si="28"/>
        <v>1.3194444444444398E-2</v>
      </c>
    </row>
    <row r="445" spans="1:12" x14ac:dyDescent="0.25">
      <c r="A445" s="9" t="s">
        <v>1135</v>
      </c>
      <c r="B445" s="10">
        <v>44307.597222222219</v>
      </c>
      <c r="C445" s="9" t="str">
        <f t="shared" si="25"/>
        <v>UNI</v>
      </c>
      <c r="D445" s="11">
        <f t="shared" si="26"/>
        <v>44307.597222222219</v>
      </c>
      <c r="E445" s="9">
        <v>17855150</v>
      </c>
      <c r="F445" s="12" t="str">
        <f t="shared" si="27"/>
        <v>Fail SO</v>
      </c>
      <c r="G445" s="1">
        <v>313</v>
      </c>
      <c r="H445" s="1" t="s">
        <v>57</v>
      </c>
      <c r="I445" s="13">
        <v>44307</v>
      </c>
      <c r="J445" s="35">
        <v>0.65347222222222223</v>
      </c>
      <c r="K445" s="35">
        <v>0.6645833333333333</v>
      </c>
      <c r="L445" s="14">
        <f t="shared" si="28"/>
        <v>1.1111111111111072E-2</v>
      </c>
    </row>
    <row r="446" spans="1:12" x14ac:dyDescent="0.25">
      <c r="A446" s="19" t="s">
        <v>1136</v>
      </c>
      <c r="B446" s="20">
        <v>44307.611805555556</v>
      </c>
      <c r="C446" s="19" t="str">
        <f t="shared" si="25"/>
        <v>UNI</v>
      </c>
      <c r="D446" s="41">
        <f t="shared" si="26"/>
        <v>44307.611805555556</v>
      </c>
      <c r="E446" s="19">
        <v>17855617</v>
      </c>
      <c r="F446" s="12" t="str">
        <f t="shared" si="27"/>
        <v>Fail SO</v>
      </c>
      <c r="G446" s="1">
        <v>313</v>
      </c>
      <c r="H446" s="1" t="s">
        <v>57</v>
      </c>
      <c r="I446" s="13">
        <v>44307</v>
      </c>
      <c r="J446" s="35">
        <v>0.66597222222222219</v>
      </c>
      <c r="K446" s="35">
        <v>0.6791666666666667</v>
      </c>
      <c r="L446" s="14">
        <f t="shared" si="28"/>
        <v>1.3194444444444509E-2</v>
      </c>
    </row>
    <row r="447" spans="1:12" x14ac:dyDescent="0.25">
      <c r="A447" s="9" t="s">
        <v>1137</v>
      </c>
      <c r="B447" s="10">
        <v>44307.61041666667</v>
      </c>
      <c r="C447" s="9" t="str">
        <f t="shared" si="25"/>
        <v>UNI</v>
      </c>
      <c r="D447" s="11">
        <f t="shared" si="26"/>
        <v>44307.61041666667</v>
      </c>
      <c r="E447" s="9">
        <v>17855873</v>
      </c>
      <c r="F447" s="12" t="str">
        <f t="shared" si="27"/>
        <v>Fail SO</v>
      </c>
      <c r="G447" s="1">
        <v>313</v>
      </c>
      <c r="H447" s="1" t="s">
        <v>57</v>
      </c>
      <c r="I447" s="13">
        <v>44307</v>
      </c>
      <c r="J447" s="35">
        <v>0.6791666666666667</v>
      </c>
      <c r="K447" s="35">
        <v>0.69027777777777777</v>
      </c>
      <c r="L447" s="14">
        <f t="shared" si="28"/>
        <v>1.1111111111111072E-2</v>
      </c>
    </row>
    <row r="448" spans="1:12" x14ac:dyDescent="0.25">
      <c r="A448" s="19" t="s">
        <v>1138</v>
      </c>
      <c r="B448" s="20">
        <v>44307.532638888886</v>
      </c>
      <c r="C448" s="19" t="str">
        <f t="shared" si="25"/>
        <v>UNI</v>
      </c>
      <c r="D448" s="41">
        <f t="shared" si="26"/>
        <v>44307.532638888886</v>
      </c>
      <c r="E448" s="19">
        <v>17853611</v>
      </c>
      <c r="F448" s="12" t="str">
        <f t="shared" si="27"/>
        <v>Deliver Approved</v>
      </c>
      <c r="G448" s="1">
        <v>319</v>
      </c>
      <c r="H448" s="1"/>
      <c r="I448" s="13">
        <v>44307</v>
      </c>
      <c r="J448" s="35">
        <v>0.56111111111111112</v>
      </c>
      <c r="K448" s="35">
        <v>0.57708333333333328</v>
      </c>
      <c r="L448" s="14">
        <f t="shared" si="28"/>
        <v>1.5972222222222165E-2</v>
      </c>
    </row>
    <row r="449" spans="1:12" x14ac:dyDescent="0.25">
      <c r="A449" s="9" t="s">
        <v>1139</v>
      </c>
      <c r="B449" s="10">
        <v>44307.536111111112</v>
      </c>
      <c r="C449" s="9" t="str">
        <f t="shared" si="25"/>
        <v>UNI</v>
      </c>
      <c r="D449" s="11">
        <f t="shared" si="26"/>
        <v>44307.536111111112</v>
      </c>
      <c r="E449" s="9">
        <v>17857045</v>
      </c>
      <c r="F449" s="12" t="str">
        <f t="shared" si="27"/>
        <v>Deliver Approved</v>
      </c>
      <c r="G449" s="1">
        <v>319</v>
      </c>
      <c r="H449" s="1"/>
      <c r="I449" s="13">
        <v>44307</v>
      </c>
      <c r="J449" s="35">
        <v>0.75694444444444453</v>
      </c>
      <c r="K449" s="35">
        <v>0.7715277777777777</v>
      </c>
      <c r="L449" s="14">
        <f t="shared" si="28"/>
        <v>1.4583333333333171E-2</v>
      </c>
    </row>
    <row r="450" spans="1:12" x14ac:dyDescent="0.25">
      <c r="A450" s="9" t="s">
        <v>1140</v>
      </c>
      <c r="B450" s="10">
        <v>44307.536111111112</v>
      </c>
      <c r="C450" s="9" t="str">
        <f t="shared" si="25"/>
        <v>UNI</v>
      </c>
      <c r="D450" s="11">
        <f t="shared" si="26"/>
        <v>44307.536111111112</v>
      </c>
      <c r="E450" s="9">
        <v>17857199</v>
      </c>
      <c r="F450" s="12" t="str">
        <f t="shared" si="27"/>
        <v>Deliver Approved</v>
      </c>
      <c r="G450" s="1">
        <v>319</v>
      </c>
      <c r="H450" s="1"/>
      <c r="I450" s="13">
        <v>44307</v>
      </c>
      <c r="J450" s="35">
        <v>0.7715277777777777</v>
      </c>
      <c r="K450" s="35">
        <v>0.7993055555555556</v>
      </c>
      <c r="L450" s="14">
        <f t="shared" si="28"/>
        <v>2.7777777777777901E-2</v>
      </c>
    </row>
    <row r="451" spans="1:12" x14ac:dyDescent="0.25">
      <c r="A451" s="9" t="s">
        <v>1141</v>
      </c>
      <c r="B451" s="10">
        <v>44307.561805555553</v>
      </c>
      <c r="C451" s="9" t="str">
        <f t="shared" ref="C451:C486" si="29">IF(COUNTIF(A:A,A451)&gt;1,"DUP","UNI")</f>
        <v>UNI</v>
      </c>
      <c r="D451" s="11">
        <f t="shared" si="26"/>
        <v>44307.561805555553</v>
      </c>
      <c r="E451" s="9">
        <v>17857403</v>
      </c>
      <c r="F451" s="12" t="str">
        <f t="shared" si="27"/>
        <v>Deliver Approved</v>
      </c>
      <c r="G451" s="1">
        <v>319</v>
      </c>
      <c r="H451" s="1"/>
      <c r="I451" s="13">
        <v>44307</v>
      </c>
      <c r="J451" s="35">
        <v>0.7993055555555556</v>
      </c>
      <c r="K451" s="35">
        <v>0.81944444444444453</v>
      </c>
      <c r="L451" s="14">
        <f t="shared" si="28"/>
        <v>2.0138888888888928E-2</v>
      </c>
    </row>
    <row r="452" spans="1:12" x14ac:dyDescent="0.25">
      <c r="A452" s="9" t="s">
        <v>1142</v>
      </c>
      <c r="B452" s="10">
        <v>44307.588888888888</v>
      </c>
      <c r="C452" s="9" t="str">
        <f t="shared" si="29"/>
        <v>UNI</v>
      </c>
      <c r="D452" s="11">
        <f t="shared" si="26"/>
        <v>44307.588888888888</v>
      </c>
      <c r="E452" s="9">
        <v>17857528</v>
      </c>
      <c r="F452" s="12" t="str">
        <f t="shared" si="27"/>
        <v>Deliver Approved</v>
      </c>
      <c r="G452" s="1">
        <v>319</v>
      </c>
      <c r="H452" s="1"/>
      <c r="I452" s="13">
        <v>44307</v>
      </c>
      <c r="J452" s="35">
        <v>0.81944444444444453</v>
      </c>
      <c r="K452" s="35"/>
      <c r="L452" s="14">
        <f t="shared" si="28"/>
        <v>-0.81944444444444453</v>
      </c>
    </row>
    <row r="453" spans="1:12" x14ac:dyDescent="0.25">
      <c r="A453" s="9" t="s">
        <v>1143</v>
      </c>
      <c r="B453" s="10">
        <v>44307.633333333331</v>
      </c>
      <c r="C453" s="9" t="str">
        <f t="shared" si="29"/>
        <v>UNI</v>
      </c>
      <c r="D453" s="11">
        <f t="shared" si="26"/>
        <v>44307.633333333331</v>
      </c>
      <c r="E453" s="9"/>
      <c r="F453" s="12" t="str">
        <f t="shared" si="27"/>
        <v>Deliver Approved</v>
      </c>
      <c r="G453" s="1">
        <v>319</v>
      </c>
      <c r="H453" s="1"/>
      <c r="I453" s="13">
        <v>44307</v>
      </c>
      <c r="J453" s="35"/>
      <c r="K453" s="35"/>
      <c r="L453" s="14">
        <f t="shared" si="28"/>
        <v>0</v>
      </c>
    </row>
    <row r="454" spans="1:12" x14ac:dyDescent="0.25">
      <c r="A454" s="9" t="s">
        <v>1144</v>
      </c>
      <c r="B454" s="10">
        <v>44307.484722222223</v>
      </c>
      <c r="C454" s="9" t="str">
        <f t="shared" si="29"/>
        <v>UNI</v>
      </c>
      <c r="D454" s="11">
        <f t="shared" ref="D454:D517" si="30">B454</f>
        <v>44307.484722222223</v>
      </c>
      <c r="E454" s="9">
        <v>17851855</v>
      </c>
      <c r="F454" s="12" t="str">
        <f t="shared" ref="F454:F517" si="31">IF(G454=313,"Fail SO",IF(G454=319,"Deliver Approved",IF(G454=320,"Tax-Cert",IF(G454=343,"Purchase",""))))</f>
        <v>Tax-Cert</v>
      </c>
      <c r="G454" s="1">
        <v>320</v>
      </c>
      <c r="H454" s="1"/>
      <c r="I454" s="13">
        <v>44307</v>
      </c>
      <c r="J454" s="35">
        <v>0.50069444444444444</v>
      </c>
      <c r="K454" s="35">
        <v>0.50902777777777775</v>
      </c>
      <c r="L454" s="14">
        <f t="shared" ref="L454:L517" si="32">K454-J454</f>
        <v>8.3333333333333037E-3</v>
      </c>
    </row>
    <row r="455" spans="1:12" x14ac:dyDescent="0.25">
      <c r="A455" s="49" t="s">
        <v>1145</v>
      </c>
      <c r="B455" s="50">
        <v>44307.464583333334</v>
      </c>
      <c r="C455" s="9" t="str">
        <f t="shared" si="29"/>
        <v>UNI</v>
      </c>
      <c r="D455" s="11">
        <f t="shared" si="30"/>
        <v>44307.464583333334</v>
      </c>
      <c r="E455" s="9"/>
      <c r="F455" s="12" t="str">
        <f t="shared" si="31"/>
        <v>Tax-Cert</v>
      </c>
      <c r="G455" s="1">
        <v>320</v>
      </c>
      <c r="H455" s="1"/>
      <c r="I455" s="13">
        <v>44307</v>
      </c>
      <c r="J455" s="35"/>
      <c r="K455" s="35"/>
      <c r="L455" s="14">
        <f t="shared" si="32"/>
        <v>0</v>
      </c>
    </row>
    <row r="456" spans="1:12" x14ac:dyDescent="0.25">
      <c r="A456" s="9" t="s">
        <v>1146</v>
      </c>
      <c r="B456" s="10">
        <v>44307.45208333333</v>
      </c>
      <c r="C456" s="9" t="str">
        <f t="shared" si="29"/>
        <v>UNI</v>
      </c>
      <c r="D456" s="11">
        <f t="shared" si="30"/>
        <v>44307.45208333333</v>
      </c>
      <c r="E456" s="9">
        <v>17852049</v>
      </c>
      <c r="F456" s="12" t="str">
        <f t="shared" si="31"/>
        <v>Tax-Cert</v>
      </c>
      <c r="G456" s="1">
        <v>320</v>
      </c>
      <c r="H456" s="1"/>
      <c r="I456" s="13">
        <v>44307</v>
      </c>
      <c r="J456" s="35">
        <v>0.50902777777777775</v>
      </c>
      <c r="K456" s="35">
        <v>0.51458333333333328</v>
      </c>
      <c r="L456" s="14">
        <f t="shared" si="32"/>
        <v>5.5555555555555358E-3</v>
      </c>
    </row>
    <row r="457" spans="1:12" x14ac:dyDescent="0.25">
      <c r="A457" s="9" t="s">
        <v>1147</v>
      </c>
      <c r="B457" s="10">
        <v>44307.445833333331</v>
      </c>
      <c r="C457" s="9" t="str">
        <f t="shared" si="29"/>
        <v>UNI</v>
      </c>
      <c r="D457" s="11">
        <f t="shared" si="30"/>
        <v>44307.445833333331</v>
      </c>
      <c r="E457" s="9">
        <v>17852233</v>
      </c>
      <c r="F457" s="12" t="str">
        <f t="shared" si="31"/>
        <v>Tax-Cert</v>
      </c>
      <c r="G457" s="1">
        <v>320</v>
      </c>
      <c r="H457" s="1"/>
      <c r="I457" s="13">
        <v>44307</v>
      </c>
      <c r="J457" s="35">
        <v>0.51458333333333328</v>
      </c>
      <c r="K457" s="35">
        <v>0.52013888888888882</v>
      </c>
      <c r="L457" s="14">
        <f t="shared" si="32"/>
        <v>5.5555555555555358E-3</v>
      </c>
    </row>
    <row r="458" spans="1:12" x14ac:dyDescent="0.25">
      <c r="A458" s="9" t="s">
        <v>1148</v>
      </c>
      <c r="B458" s="10">
        <v>44307.4375</v>
      </c>
      <c r="C458" s="9" t="str">
        <f t="shared" si="29"/>
        <v>UNI</v>
      </c>
      <c r="D458" s="11">
        <f t="shared" si="30"/>
        <v>44307.4375</v>
      </c>
      <c r="E458" s="9">
        <v>17852369</v>
      </c>
      <c r="F458" s="12" t="str">
        <f t="shared" si="31"/>
        <v>Tax-Cert</v>
      </c>
      <c r="G458" s="1">
        <v>320</v>
      </c>
      <c r="H458" s="1"/>
      <c r="I458" s="13">
        <v>44307</v>
      </c>
      <c r="J458" s="35">
        <v>0.52013888888888882</v>
      </c>
      <c r="K458" s="35">
        <v>0.52638888888888891</v>
      </c>
      <c r="L458" s="14">
        <f t="shared" si="32"/>
        <v>6.2500000000000888E-3</v>
      </c>
    </row>
    <row r="459" spans="1:12" x14ac:dyDescent="0.25">
      <c r="A459" s="19" t="s">
        <v>1149</v>
      </c>
      <c r="B459" s="20">
        <v>44307.441666666666</v>
      </c>
      <c r="C459" s="19" t="str">
        <f t="shared" si="29"/>
        <v>UNI</v>
      </c>
      <c r="D459" s="41">
        <f t="shared" si="30"/>
        <v>44307.441666666666</v>
      </c>
      <c r="E459" s="19">
        <v>17852577</v>
      </c>
      <c r="F459" s="12" t="str">
        <f t="shared" si="31"/>
        <v>Tax-Cert</v>
      </c>
      <c r="G459" s="1">
        <v>320</v>
      </c>
      <c r="H459" s="1"/>
      <c r="I459" s="13">
        <v>44307</v>
      </c>
      <c r="J459" s="35">
        <v>0.52638888888888891</v>
      </c>
      <c r="K459" s="35">
        <v>0.53055555555555556</v>
      </c>
      <c r="L459" s="14">
        <f t="shared" si="32"/>
        <v>4.1666666666666519E-3</v>
      </c>
    </row>
    <row r="460" spans="1:12" x14ac:dyDescent="0.25">
      <c r="A460" s="9" t="s">
        <v>1150</v>
      </c>
      <c r="B460" s="10">
        <v>44307.431944444441</v>
      </c>
      <c r="C460" s="9" t="str">
        <f t="shared" si="29"/>
        <v>UNI</v>
      </c>
      <c r="D460" s="11">
        <f t="shared" si="30"/>
        <v>44307.431944444441</v>
      </c>
      <c r="E460" s="9">
        <v>17852724</v>
      </c>
      <c r="F460" s="12" t="str">
        <f t="shared" si="31"/>
        <v>Tax-Cert</v>
      </c>
      <c r="G460" s="1">
        <v>320</v>
      </c>
      <c r="H460" s="1"/>
      <c r="I460" s="13">
        <v>44307</v>
      </c>
      <c r="J460" s="35">
        <v>0.53055555555555556</v>
      </c>
      <c r="K460" s="35">
        <v>0.54097222222222219</v>
      </c>
      <c r="L460" s="14">
        <f t="shared" si="32"/>
        <v>1.041666666666663E-2</v>
      </c>
    </row>
    <row r="461" spans="1:12" x14ac:dyDescent="0.25">
      <c r="A461" s="9" t="s">
        <v>1151</v>
      </c>
      <c r="B461" s="10">
        <v>44307.433333333334</v>
      </c>
      <c r="C461" s="9" t="str">
        <f t="shared" si="29"/>
        <v>UNI</v>
      </c>
      <c r="D461" s="11">
        <f t="shared" si="30"/>
        <v>44307.433333333334</v>
      </c>
      <c r="E461" s="9">
        <v>17853218</v>
      </c>
      <c r="F461" s="12" t="str">
        <f t="shared" si="31"/>
        <v>Tax-Cert</v>
      </c>
      <c r="G461" s="1">
        <v>320</v>
      </c>
      <c r="H461" s="1"/>
      <c r="I461" s="13">
        <v>44307</v>
      </c>
      <c r="J461" s="35">
        <v>0.54097222222222219</v>
      </c>
      <c r="K461" s="35">
        <v>0.54722222222222217</v>
      </c>
      <c r="L461" s="14">
        <f t="shared" si="32"/>
        <v>6.2499999999999778E-3</v>
      </c>
    </row>
    <row r="462" spans="1:12" x14ac:dyDescent="0.25">
      <c r="A462" s="9" t="s">
        <v>1152</v>
      </c>
      <c r="B462" s="10">
        <v>44307.497916666667</v>
      </c>
      <c r="C462" s="9" t="str">
        <f t="shared" si="29"/>
        <v>UNI</v>
      </c>
      <c r="D462" s="11">
        <f t="shared" si="30"/>
        <v>44307.497916666667</v>
      </c>
      <c r="E462" s="9">
        <v>17853888</v>
      </c>
      <c r="F462" s="12" t="str">
        <f t="shared" si="31"/>
        <v>Tax-Cert</v>
      </c>
      <c r="G462" s="1">
        <v>320</v>
      </c>
      <c r="H462" s="1"/>
      <c r="I462" s="13">
        <v>44307</v>
      </c>
      <c r="J462" s="35">
        <v>0.57708333333333328</v>
      </c>
      <c r="K462" s="35">
        <v>0.58402777777777781</v>
      </c>
      <c r="L462" s="14">
        <f t="shared" si="32"/>
        <v>6.9444444444445308E-3</v>
      </c>
    </row>
    <row r="463" spans="1:12" x14ac:dyDescent="0.25">
      <c r="A463" s="9" t="s">
        <v>1153</v>
      </c>
      <c r="B463" s="10">
        <v>44307.52847222222</v>
      </c>
      <c r="C463" s="9" t="str">
        <f t="shared" si="29"/>
        <v>UNI</v>
      </c>
      <c r="D463" s="11">
        <f t="shared" si="30"/>
        <v>44307.52847222222</v>
      </c>
      <c r="E463" s="9">
        <v>17854047</v>
      </c>
      <c r="F463" s="12" t="str">
        <f t="shared" si="31"/>
        <v>Tax-Cert</v>
      </c>
      <c r="G463" s="1">
        <v>320</v>
      </c>
      <c r="H463" s="1"/>
      <c r="I463" s="13">
        <v>44307</v>
      </c>
      <c r="J463" s="35">
        <v>0.58402777777777781</v>
      </c>
      <c r="K463" s="35">
        <v>0.59097222222222223</v>
      </c>
      <c r="L463" s="14">
        <f t="shared" si="32"/>
        <v>6.9444444444444198E-3</v>
      </c>
    </row>
    <row r="464" spans="1:12" x14ac:dyDescent="0.25">
      <c r="A464" s="9" t="s">
        <v>1154</v>
      </c>
      <c r="B464" s="10">
        <v>44307.527083333334</v>
      </c>
      <c r="C464" s="9" t="str">
        <f t="shared" si="29"/>
        <v>UNI</v>
      </c>
      <c r="D464" s="11">
        <f t="shared" si="30"/>
        <v>44307.527083333334</v>
      </c>
      <c r="E464" s="9">
        <v>17855982</v>
      </c>
      <c r="F464" s="12" t="str">
        <f t="shared" si="31"/>
        <v>Fail SO</v>
      </c>
      <c r="G464" s="1">
        <v>313</v>
      </c>
      <c r="H464" s="1" t="s">
        <v>57</v>
      </c>
      <c r="I464" s="13">
        <v>44307</v>
      </c>
      <c r="J464" s="35">
        <v>0.69027777777777777</v>
      </c>
      <c r="K464" s="35">
        <v>0.7090277777777777</v>
      </c>
      <c r="L464" s="14">
        <f t="shared" si="32"/>
        <v>1.8749999999999933E-2</v>
      </c>
    </row>
    <row r="465" spans="1:12" x14ac:dyDescent="0.25">
      <c r="A465" s="9" t="s">
        <v>1155</v>
      </c>
      <c r="B465" s="10">
        <v>44307.614583333336</v>
      </c>
      <c r="C465" s="9" t="str">
        <f t="shared" si="29"/>
        <v>UNI</v>
      </c>
      <c r="D465" s="11">
        <f t="shared" si="30"/>
        <v>44307.614583333336</v>
      </c>
      <c r="E465" s="9">
        <v>17856436</v>
      </c>
      <c r="F465" s="12" t="str">
        <f t="shared" si="31"/>
        <v>Fail SO</v>
      </c>
      <c r="G465" s="1">
        <v>313</v>
      </c>
      <c r="H465" s="1" t="s">
        <v>57</v>
      </c>
      <c r="I465" s="13">
        <v>44307</v>
      </c>
      <c r="J465" s="35">
        <v>0.7090277777777777</v>
      </c>
      <c r="K465" s="35">
        <v>0.72152777777777777</v>
      </c>
      <c r="L465" s="14">
        <f t="shared" si="32"/>
        <v>1.2500000000000067E-2</v>
      </c>
    </row>
    <row r="466" spans="1:12" x14ac:dyDescent="0.25">
      <c r="A466" s="9" t="s">
        <v>1156</v>
      </c>
      <c r="B466" s="10">
        <v>44307.616666666669</v>
      </c>
      <c r="C466" s="9" t="str">
        <f t="shared" si="29"/>
        <v>UNI</v>
      </c>
      <c r="D466" s="11">
        <f t="shared" si="30"/>
        <v>44307.616666666669</v>
      </c>
      <c r="E466" s="9">
        <v>17856647</v>
      </c>
      <c r="F466" s="12" t="str">
        <f t="shared" si="31"/>
        <v>Fail SO</v>
      </c>
      <c r="G466" s="1">
        <v>313</v>
      </c>
      <c r="H466" s="1" t="s">
        <v>57</v>
      </c>
      <c r="I466" s="13">
        <v>44307</v>
      </c>
      <c r="J466" s="35">
        <v>0.72152777777777777</v>
      </c>
      <c r="K466" s="35">
        <v>0.73402777777777783</v>
      </c>
      <c r="L466" s="14">
        <f t="shared" si="32"/>
        <v>1.2500000000000067E-2</v>
      </c>
    </row>
    <row r="467" spans="1:12" x14ac:dyDescent="0.25">
      <c r="A467" s="9" t="s">
        <v>1157</v>
      </c>
      <c r="B467" s="10">
        <v>44307.615972222222</v>
      </c>
      <c r="C467" s="9" t="str">
        <f t="shared" si="29"/>
        <v>UNI</v>
      </c>
      <c r="D467" s="11">
        <f t="shared" si="30"/>
        <v>44307.615972222222</v>
      </c>
      <c r="E467" s="9">
        <v>17856803</v>
      </c>
      <c r="F467" s="12" t="str">
        <f t="shared" si="31"/>
        <v>Fail SO</v>
      </c>
      <c r="G467" s="1">
        <v>313</v>
      </c>
      <c r="H467" s="1" t="s">
        <v>57</v>
      </c>
      <c r="I467" s="13">
        <v>44307</v>
      </c>
      <c r="J467" s="35">
        <v>0.73402777777777783</v>
      </c>
      <c r="K467" s="35">
        <v>0.74583333333333324</v>
      </c>
      <c r="L467" s="14">
        <f t="shared" si="32"/>
        <v>1.1805555555555403E-2</v>
      </c>
    </row>
    <row r="468" spans="1:12" x14ac:dyDescent="0.25">
      <c r="A468" s="9" t="s">
        <v>1158</v>
      </c>
      <c r="B468" s="10">
        <v>44307.629166666666</v>
      </c>
      <c r="C468" s="9" t="str">
        <f t="shared" si="29"/>
        <v>UNI</v>
      </c>
      <c r="D468" s="11">
        <f t="shared" si="30"/>
        <v>44307.629166666666</v>
      </c>
      <c r="E468" s="9">
        <v>17856864</v>
      </c>
      <c r="F468" s="12" t="str">
        <f t="shared" si="31"/>
        <v>Fail SO</v>
      </c>
      <c r="G468" s="1">
        <v>313</v>
      </c>
      <c r="H468" s="1" t="s">
        <v>57</v>
      </c>
      <c r="I468" s="13">
        <v>44307</v>
      </c>
      <c r="J468" s="35">
        <v>0.74583333333333324</v>
      </c>
      <c r="K468" s="35">
        <v>0.75694444444444453</v>
      </c>
      <c r="L468" s="14">
        <f t="shared" si="32"/>
        <v>1.1111111111111294E-2</v>
      </c>
    </row>
    <row r="469" spans="1:12" x14ac:dyDescent="0.25">
      <c r="A469" s="28" t="s">
        <v>1159</v>
      </c>
      <c r="B469" s="29">
        <v>44308.506944444445</v>
      </c>
      <c r="C469" s="28" t="str">
        <f t="shared" si="29"/>
        <v>UNI</v>
      </c>
      <c r="D469" s="30">
        <f t="shared" si="30"/>
        <v>44308.506944444445</v>
      </c>
      <c r="E469" s="28">
        <v>17865746</v>
      </c>
      <c r="F469" s="31" t="str">
        <f t="shared" si="31"/>
        <v>Fail SO</v>
      </c>
      <c r="G469" s="31">
        <v>313</v>
      </c>
      <c r="H469" s="31" t="s">
        <v>57</v>
      </c>
      <c r="I469" s="32">
        <v>44308</v>
      </c>
      <c r="J469" s="36">
        <v>0.51458333333333328</v>
      </c>
      <c r="K469" s="33">
        <v>0.52708333333333335</v>
      </c>
      <c r="L469" s="33">
        <f t="shared" si="32"/>
        <v>1.2500000000000067E-2</v>
      </c>
    </row>
    <row r="470" spans="1:12" x14ac:dyDescent="0.25">
      <c r="A470" s="9" t="s">
        <v>1160</v>
      </c>
      <c r="B470" s="10">
        <v>44308.506944444445</v>
      </c>
      <c r="C470" s="9" t="str">
        <f t="shared" si="29"/>
        <v>UNI</v>
      </c>
      <c r="D470" s="11">
        <f t="shared" si="30"/>
        <v>44308.506944444445</v>
      </c>
      <c r="E470" s="9">
        <v>17869156</v>
      </c>
      <c r="F470" s="12" t="str">
        <f t="shared" si="31"/>
        <v>Fail SO</v>
      </c>
      <c r="G470" s="1">
        <v>313</v>
      </c>
      <c r="H470" s="1" t="s">
        <v>57</v>
      </c>
      <c r="I470" s="13">
        <v>44308</v>
      </c>
      <c r="J470" s="35">
        <v>0.65625</v>
      </c>
      <c r="K470" s="35">
        <v>0.67222222222222217</v>
      </c>
      <c r="L470" s="14">
        <f t="shared" si="32"/>
        <v>1.5972222222222165E-2</v>
      </c>
    </row>
    <row r="471" spans="1:12" x14ac:dyDescent="0.25">
      <c r="A471" s="9" t="s">
        <v>1161</v>
      </c>
      <c r="B471" s="10">
        <v>44308.487500000003</v>
      </c>
      <c r="C471" s="9" t="str">
        <f t="shared" si="29"/>
        <v>UNI</v>
      </c>
      <c r="D471" s="11">
        <f t="shared" si="30"/>
        <v>44308.487500000003</v>
      </c>
      <c r="E471" s="9">
        <v>17868941</v>
      </c>
      <c r="F471" s="12" t="str">
        <f t="shared" si="31"/>
        <v>Fail SO</v>
      </c>
      <c r="G471" s="1">
        <v>313</v>
      </c>
      <c r="H471" s="1" t="s">
        <v>57</v>
      </c>
      <c r="I471" s="13">
        <v>44308</v>
      </c>
      <c r="J471" s="35">
        <v>0.64583333333333337</v>
      </c>
      <c r="K471" s="35">
        <v>0.65625</v>
      </c>
      <c r="L471" s="14">
        <f t="shared" si="32"/>
        <v>1.041666666666663E-2</v>
      </c>
    </row>
    <row r="472" spans="1:12" x14ac:dyDescent="0.25">
      <c r="A472" s="9" t="s">
        <v>1162</v>
      </c>
      <c r="B472" s="10">
        <v>44308.481944444444</v>
      </c>
      <c r="C472" s="9" t="str">
        <f t="shared" si="29"/>
        <v>UNI</v>
      </c>
      <c r="D472" s="11">
        <f t="shared" si="30"/>
        <v>44308.481944444444</v>
      </c>
      <c r="E472" s="9">
        <v>17868325</v>
      </c>
      <c r="F472" s="12" t="str">
        <f t="shared" si="31"/>
        <v>Fail SO</v>
      </c>
      <c r="G472" s="1">
        <v>313</v>
      </c>
      <c r="H472" s="1" t="s">
        <v>57</v>
      </c>
      <c r="I472" s="13">
        <v>44308</v>
      </c>
      <c r="J472" s="35">
        <v>0.63194444444444442</v>
      </c>
      <c r="K472" s="35">
        <v>0.64583333333333337</v>
      </c>
      <c r="L472" s="14">
        <f t="shared" si="32"/>
        <v>1.3888888888888951E-2</v>
      </c>
    </row>
    <row r="473" spans="1:12" x14ac:dyDescent="0.25">
      <c r="A473" s="9" t="s">
        <v>1163</v>
      </c>
      <c r="B473" s="10">
        <v>44308.481249999997</v>
      </c>
      <c r="C473" s="9" t="str">
        <f t="shared" si="29"/>
        <v>UNI</v>
      </c>
      <c r="D473" s="11">
        <f t="shared" si="30"/>
        <v>44308.481249999997</v>
      </c>
      <c r="E473" s="9">
        <v>17865875</v>
      </c>
      <c r="F473" s="12" t="str">
        <f t="shared" si="31"/>
        <v>Fail SO</v>
      </c>
      <c r="G473" s="1">
        <v>313</v>
      </c>
      <c r="H473" s="1" t="s">
        <v>57</v>
      </c>
      <c r="I473" s="13">
        <v>44308</v>
      </c>
      <c r="J473" s="35">
        <v>0.52777777777777779</v>
      </c>
      <c r="K473" s="35">
        <v>0.5444444444444444</v>
      </c>
      <c r="L473" s="14">
        <f t="shared" si="32"/>
        <v>1.6666666666666607E-2</v>
      </c>
    </row>
    <row r="474" spans="1:12" x14ac:dyDescent="0.25">
      <c r="A474" s="19" t="s">
        <v>1164</v>
      </c>
      <c r="B474" s="20">
        <v>44308.480555555558</v>
      </c>
      <c r="C474" s="19" t="str">
        <f t="shared" si="29"/>
        <v>UNI</v>
      </c>
      <c r="D474" s="41">
        <f t="shared" si="30"/>
        <v>44308.480555555558</v>
      </c>
      <c r="E474" s="19">
        <v>17866454</v>
      </c>
      <c r="F474" s="12" t="str">
        <f t="shared" si="31"/>
        <v>Fail SO</v>
      </c>
      <c r="G474" s="1">
        <v>313</v>
      </c>
      <c r="H474" s="1" t="s">
        <v>57</v>
      </c>
      <c r="I474" s="13">
        <v>44308</v>
      </c>
      <c r="J474" s="35">
        <v>0.55833333333333335</v>
      </c>
      <c r="K474" s="35">
        <v>0.57500000000000007</v>
      </c>
      <c r="L474" s="14">
        <f t="shared" si="32"/>
        <v>1.6666666666666718E-2</v>
      </c>
    </row>
    <row r="475" spans="1:12" x14ac:dyDescent="0.25">
      <c r="A475" s="9" t="s">
        <v>1165</v>
      </c>
      <c r="B475" s="10">
        <v>44308.479166666664</v>
      </c>
      <c r="C475" s="9" t="str">
        <f t="shared" si="29"/>
        <v>UNI</v>
      </c>
      <c r="D475" s="11">
        <f t="shared" si="30"/>
        <v>44308.479166666664</v>
      </c>
      <c r="E475" s="9">
        <v>17866845</v>
      </c>
      <c r="F475" s="12" t="str">
        <f t="shared" si="31"/>
        <v>Fail SO</v>
      </c>
      <c r="G475" s="1">
        <v>313</v>
      </c>
      <c r="H475" s="1" t="s">
        <v>57</v>
      </c>
      <c r="I475" s="13">
        <v>44308</v>
      </c>
      <c r="J475" s="35">
        <v>0.5756944444444444</v>
      </c>
      <c r="K475" s="35">
        <v>0.58958333333333335</v>
      </c>
      <c r="L475" s="14">
        <f t="shared" si="32"/>
        <v>1.3888888888888951E-2</v>
      </c>
    </row>
    <row r="476" spans="1:12" x14ac:dyDescent="0.25">
      <c r="A476" s="9" t="s">
        <v>1166</v>
      </c>
      <c r="B476" s="10">
        <v>44308.472222222219</v>
      </c>
      <c r="C476" s="9" t="str">
        <f t="shared" si="29"/>
        <v>UNI</v>
      </c>
      <c r="D476" s="11">
        <f t="shared" si="30"/>
        <v>44308.472222222219</v>
      </c>
      <c r="E476" s="9">
        <v>17869794</v>
      </c>
      <c r="F476" s="12" t="str">
        <f t="shared" si="31"/>
        <v>Fail SO</v>
      </c>
      <c r="G476" s="1">
        <v>313</v>
      </c>
      <c r="H476" s="1" t="s">
        <v>57</v>
      </c>
      <c r="I476" s="13">
        <v>44308</v>
      </c>
      <c r="J476" s="35">
        <v>0.68472222222222223</v>
      </c>
      <c r="K476" s="35">
        <v>0.7006944444444444</v>
      </c>
      <c r="L476" s="14">
        <f t="shared" si="32"/>
        <v>1.5972222222222165E-2</v>
      </c>
    </row>
    <row r="477" spans="1:12" x14ac:dyDescent="0.25">
      <c r="A477" s="9" t="s">
        <v>1167</v>
      </c>
      <c r="B477" s="10">
        <v>44308.524305555555</v>
      </c>
      <c r="C477" s="9" t="str">
        <f t="shared" si="29"/>
        <v>UNI</v>
      </c>
      <c r="D477" s="11">
        <f t="shared" si="30"/>
        <v>44308.524305555555</v>
      </c>
      <c r="E477" s="9">
        <v>17870087</v>
      </c>
      <c r="F477" s="12" t="str">
        <f t="shared" si="31"/>
        <v>Fail SO</v>
      </c>
      <c r="G477" s="1">
        <v>313</v>
      </c>
      <c r="H477" s="1" t="s">
        <v>57</v>
      </c>
      <c r="I477" s="13">
        <v>44308</v>
      </c>
      <c r="J477" s="35">
        <v>0.69374999999999998</v>
      </c>
      <c r="K477" s="35">
        <v>0.70486111111111116</v>
      </c>
      <c r="L477" s="14">
        <f t="shared" si="32"/>
        <v>1.1111111111111183E-2</v>
      </c>
    </row>
    <row r="478" spans="1:12" x14ac:dyDescent="0.25">
      <c r="A478" s="9" t="s">
        <v>1168</v>
      </c>
      <c r="B478" s="10">
        <v>44308.524305555555</v>
      </c>
      <c r="C478" s="9" t="str">
        <f t="shared" si="29"/>
        <v>UNI</v>
      </c>
      <c r="D478" s="11">
        <f t="shared" si="30"/>
        <v>44308.524305555555</v>
      </c>
      <c r="E478" s="9">
        <v>17871260</v>
      </c>
      <c r="F478" s="12" t="str">
        <f t="shared" si="31"/>
        <v>Fail SO</v>
      </c>
      <c r="G478" s="1">
        <v>313</v>
      </c>
      <c r="H478" s="1" t="s">
        <v>57</v>
      </c>
      <c r="I478" s="13">
        <v>44308</v>
      </c>
      <c r="J478" s="35">
        <v>0.74513888888888891</v>
      </c>
      <c r="K478" s="35">
        <v>0.76250000000000007</v>
      </c>
      <c r="L478" s="14">
        <f t="shared" si="32"/>
        <v>1.736111111111116E-2</v>
      </c>
    </row>
    <row r="479" spans="1:12" x14ac:dyDescent="0.25">
      <c r="A479" s="9" t="s">
        <v>1169</v>
      </c>
      <c r="B479" s="10">
        <v>44308.541666666664</v>
      </c>
      <c r="C479" s="9" t="str">
        <f t="shared" si="29"/>
        <v>DUP</v>
      </c>
      <c r="D479" s="11">
        <f t="shared" si="30"/>
        <v>44308.541666666664</v>
      </c>
      <c r="E479" s="9">
        <v>17871505</v>
      </c>
      <c r="F479" s="12" t="str">
        <f t="shared" si="31"/>
        <v>Deliver Approved</v>
      </c>
      <c r="G479" s="1">
        <v>319</v>
      </c>
      <c r="H479" s="1"/>
      <c r="I479" s="13">
        <v>44308</v>
      </c>
      <c r="J479" s="35">
        <v>0.7631944444444444</v>
      </c>
      <c r="K479" s="35">
        <v>0.8041666666666667</v>
      </c>
      <c r="L479" s="14">
        <f t="shared" si="32"/>
        <v>4.0972222222222299E-2</v>
      </c>
    </row>
    <row r="480" spans="1:12" x14ac:dyDescent="0.25">
      <c r="A480" s="9" t="s">
        <v>1170</v>
      </c>
      <c r="B480" s="10">
        <v>44308.561805555553</v>
      </c>
      <c r="C480" s="9" t="str">
        <f t="shared" si="29"/>
        <v>DUP</v>
      </c>
      <c r="D480" s="11">
        <f t="shared" si="30"/>
        <v>44308.561805555553</v>
      </c>
      <c r="E480" s="9">
        <v>17872154</v>
      </c>
      <c r="F480" s="12" t="str">
        <f t="shared" si="31"/>
        <v>Deliver Approved</v>
      </c>
      <c r="G480" s="1">
        <v>319</v>
      </c>
      <c r="H480" s="1"/>
      <c r="I480" s="13">
        <v>44308</v>
      </c>
      <c r="J480" s="35">
        <v>0.8041666666666667</v>
      </c>
      <c r="K480" s="35">
        <v>0.81597222222222221</v>
      </c>
      <c r="L480" s="14">
        <f t="shared" si="32"/>
        <v>1.1805555555555514E-2</v>
      </c>
    </row>
    <row r="481" spans="1:12" x14ac:dyDescent="0.25">
      <c r="A481" s="19" t="s">
        <v>1171</v>
      </c>
      <c r="B481" s="20">
        <v>44308.574305555558</v>
      </c>
      <c r="C481" s="19" t="str">
        <f t="shared" si="29"/>
        <v>UNI</v>
      </c>
      <c r="D481" s="41">
        <f t="shared" si="30"/>
        <v>44308.574305555558</v>
      </c>
      <c r="E481" s="19">
        <v>17867129</v>
      </c>
      <c r="F481" s="12" t="str">
        <f t="shared" si="31"/>
        <v>Deliver Approved</v>
      </c>
      <c r="G481" s="1">
        <v>319</v>
      </c>
      <c r="H481" s="1"/>
      <c r="I481" s="13">
        <v>44308</v>
      </c>
      <c r="J481" s="35">
        <v>0.58958333333333335</v>
      </c>
      <c r="K481" s="35">
        <v>0.60972222222222217</v>
      </c>
      <c r="L481" s="14">
        <f t="shared" si="32"/>
        <v>2.0138888888888817E-2</v>
      </c>
    </row>
    <row r="482" spans="1:12" x14ac:dyDescent="0.25">
      <c r="A482" s="9" t="s">
        <v>1172</v>
      </c>
      <c r="B482" s="10">
        <v>44308.613888888889</v>
      </c>
      <c r="C482" s="9" t="str">
        <f t="shared" si="29"/>
        <v>UNI</v>
      </c>
      <c r="D482" s="11">
        <f t="shared" si="30"/>
        <v>44308.613888888889</v>
      </c>
      <c r="E482" s="9">
        <v>17872303</v>
      </c>
      <c r="F482" s="12" t="str">
        <f t="shared" si="31"/>
        <v>Deliver Approved</v>
      </c>
      <c r="G482" s="1">
        <v>319</v>
      </c>
      <c r="H482" s="1"/>
      <c r="I482" s="13">
        <v>44308</v>
      </c>
      <c r="J482" s="35">
        <v>0.81666666666666676</v>
      </c>
      <c r="K482" s="35">
        <v>0.82847222222222217</v>
      </c>
      <c r="L482" s="14">
        <f t="shared" si="32"/>
        <v>1.1805555555555403E-2</v>
      </c>
    </row>
    <row r="483" spans="1:12" x14ac:dyDescent="0.25">
      <c r="A483" s="9" t="s">
        <v>1173</v>
      </c>
      <c r="B483" s="10">
        <v>44308.623611111114</v>
      </c>
      <c r="C483" s="9" t="str">
        <f t="shared" si="29"/>
        <v>UNI</v>
      </c>
      <c r="D483" s="11">
        <f t="shared" si="30"/>
        <v>44308.623611111114</v>
      </c>
      <c r="E483" s="9">
        <v>17872504</v>
      </c>
      <c r="F483" s="12" t="str">
        <f t="shared" si="31"/>
        <v>Deliver Approved</v>
      </c>
      <c r="G483" s="1">
        <v>319</v>
      </c>
      <c r="H483" s="1"/>
      <c r="I483" s="13">
        <v>44308</v>
      </c>
      <c r="J483" s="35">
        <v>0.82847222222222217</v>
      </c>
      <c r="K483" s="35">
        <v>0.82847222222222217</v>
      </c>
      <c r="L483" s="14">
        <f t="shared" si="32"/>
        <v>0</v>
      </c>
    </row>
    <row r="484" spans="1:12" x14ac:dyDescent="0.25">
      <c r="A484" s="9" t="s">
        <v>1174</v>
      </c>
      <c r="B484" s="10">
        <v>44308.626388888886</v>
      </c>
      <c r="C484" s="9" t="str">
        <f t="shared" si="29"/>
        <v>UNI</v>
      </c>
      <c r="D484" s="11">
        <f t="shared" si="30"/>
        <v>44308.626388888886</v>
      </c>
      <c r="E484" s="9">
        <v>17872509</v>
      </c>
      <c r="F484" s="12" t="str">
        <f t="shared" si="31"/>
        <v>Deliver Approved</v>
      </c>
      <c r="G484" s="1">
        <v>319</v>
      </c>
      <c r="H484" s="1"/>
      <c r="I484" s="13">
        <v>44308</v>
      </c>
      <c r="J484" s="35">
        <v>0.82847222222222217</v>
      </c>
      <c r="K484" s="35">
        <v>0.84791666666666676</v>
      </c>
      <c r="L484" s="14">
        <f t="shared" si="32"/>
        <v>1.9444444444444597E-2</v>
      </c>
    </row>
    <row r="485" spans="1:12" x14ac:dyDescent="0.25">
      <c r="A485" s="9" t="s">
        <v>1175</v>
      </c>
      <c r="B485" s="10">
        <v>44308.529166666667</v>
      </c>
      <c r="C485" s="9" t="str">
        <f t="shared" si="29"/>
        <v>UNI</v>
      </c>
      <c r="D485" s="11">
        <f t="shared" si="30"/>
        <v>44308.529166666667</v>
      </c>
      <c r="E485" s="9">
        <v>17866153</v>
      </c>
      <c r="F485" s="12" t="str">
        <f t="shared" si="31"/>
        <v>Tax-Cert</v>
      </c>
      <c r="G485" s="1">
        <v>320</v>
      </c>
      <c r="H485" s="1"/>
      <c r="I485" s="13">
        <v>44308</v>
      </c>
      <c r="J485" s="35">
        <v>0.5444444444444444</v>
      </c>
      <c r="K485" s="35">
        <v>0.55069444444444449</v>
      </c>
      <c r="L485" s="14">
        <f t="shared" si="32"/>
        <v>6.2500000000000888E-3</v>
      </c>
    </row>
    <row r="486" spans="1:12" x14ac:dyDescent="0.25">
      <c r="A486" s="9" t="s">
        <v>1169</v>
      </c>
      <c r="B486" s="10">
        <v>44308.538194444445</v>
      </c>
      <c r="C486" s="9" t="str">
        <f t="shared" si="29"/>
        <v>DUP</v>
      </c>
      <c r="D486" s="11">
        <f t="shared" si="30"/>
        <v>44308.538194444445</v>
      </c>
      <c r="E486" s="9">
        <v>17866312</v>
      </c>
      <c r="F486" s="12" t="str">
        <f t="shared" si="31"/>
        <v>Tax-Cert</v>
      </c>
      <c r="G486" s="1">
        <v>320</v>
      </c>
      <c r="H486" s="1"/>
      <c r="I486" s="13">
        <v>44308</v>
      </c>
      <c r="J486" s="35">
        <v>0.55069444444444449</v>
      </c>
      <c r="K486" s="35">
        <v>0.55833333333333335</v>
      </c>
      <c r="L486" s="14">
        <f t="shared" si="32"/>
        <v>7.6388888888888618E-3</v>
      </c>
    </row>
    <row r="487" spans="1:12" x14ac:dyDescent="0.25">
      <c r="A487" s="19" t="s">
        <v>1170</v>
      </c>
      <c r="B487" s="20">
        <v>44308.509722222225</v>
      </c>
      <c r="C487" s="9" t="str">
        <f>IF(COUNTIF(A:A,A488)&gt;1,"DUP","UNI")</f>
        <v>UNI</v>
      </c>
      <c r="D487" s="11">
        <f t="shared" si="30"/>
        <v>44308.509722222225</v>
      </c>
      <c r="E487" s="9">
        <v>17867958</v>
      </c>
      <c r="F487" s="12" t="str">
        <f t="shared" si="31"/>
        <v>Tax-Cert</v>
      </c>
      <c r="G487" s="1">
        <v>320</v>
      </c>
      <c r="H487" s="1"/>
      <c r="I487" s="13">
        <v>44308</v>
      </c>
      <c r="J487" s="35">
        <v>0.625</v>
      </c>
      <c r="K487" s="35">
        <v>0.63194444444444442</v>
      </c>
      <c r="L487" s="14">
        <f t="shared" si="32"/>
        <v>6.9444444444444198E-3</v>
      </c>
    </row>
    <row r="488" spans="1:12" x14ac:dyDescent="0.25">
      <c r="A488" s="9" t="s">
        <v>1176</v>
      </c>
      <c r="B488" s="10">
        <v>44308.576388888891</v>
      </c>
      <c r="C488" s="9" t="str">
        <f>IF(COUNTIF(A:A,A487)&gt;1,"DUP","UNI")</f>
        <v>DUP</v>
      </c>
      <c r="D488" s="11">
        <f t="shared" si="30"/>
        <v>44308.576388888891</v>
      </c>
      <c r="E488" s="9">
        <v>17872701</v>
      </c>
      <c r="F488" s="12" t="str">
        <f t="shared" si="31"/>
        <v>Tax-Cert</v>
      </c>
      <c r="G488" s="1">
        <v>320</v>
      </c>
      <c r="H488" s="1"/>
      <c r="I488" s="13">
        <v>44308</v>
      </c>
      <c r="J488" s="35">
        <v>0.84861111111111109</v>
      </c>
      <c r="K488" s="35">
        <v>0.85972222222222217</v>
      </c>
      <c r="L488" s="14">
        <f t="shared" si="32"/>
        <v>1.1111111111111072E-2</v>
      </c>
    </row>
    <row r="489" spans="1:12" x14ac:dyDescent="0.25">
      <c r="A489" s="9" t="s">
        <v>1177</v>
      </c>
      <c r="B489" s="10">
        <v>44308.592361111114</v>
      </c>
      <c r="C489" s="9" t="str">
        <f t="shared" ref="C489:C552" si="33">IF(COUNTIF(A:A,A489)&gt;1,"DUP","UNI")</f>
        <v>UNI</v>
      </c>
      <c r="D489" s="11">
        <f t="shared" si="30"/>
        <v>44308.592361111114</v>
      </c>
      <c r="E489" s="9">
        <v>17867410</v>
      </c>
      <c r="F489" s="12" t="str">
        <f t="shared" si="31"/>
        <v>Tax-Cert</v>
      </c>
      <c r="G489" s="1">
        <v>320</v>
      </c>
      <c r="H489" s="1"/>
      <c r="I489" s="13">
        <v>44308</v>
      </c>
      <c r="J489" s="35">
        <v>0.60972222222222217</v>
      </c>
      <c r="K489" s="35">
        <v>0.61736111111111114</v>
      </c>
      <c r="L489" s="14">
        <f t="shared" si="32"/>
        <v>7.6388888888889728E-3</v>
      </c>
    </row>
    <row r="490" spans="1:12" x14ac:dyDescent="0.25">
      <c r="A490" s="19" t="s">
        <v>1178</v>
      </c>
      <c r="B490" s="20">
        <v>44308.61041666667</v>
      </c>
      <c r="C490" s="19" t="str">
        <f t="shared" si="33"/>
        <v>UNI</v>
      </c>
      <c r="D490" s="41">
        <f t="shared" si="30"/>
        <v>44308.61041666667</v>
      </c>
      <c r="E490" s="19">
        <v>17867602</v>
      </c>
      <c r="F490" s="12" t="str">
        <f t="shared" si="31"/>
        <v>Tax-Cert</v>
      </c>
      <c r="G490" s="1">
        <v>320</v>
      </c>
      <c r="H490" s="1"/>
      <c r="I490" s="13">
        <v>44308</v>
      </c>
      <c r="J490" s="35">
        <v>0.61736111111111114</v>
      </c>
      <c r="K490" s="35">
        <v>0.625</v>
      </c>
      <c r="L490" s="14">
        <f t="shared" si="32"/>
        <v>7.6388888888888618E-3</v>
      </c>
    </row>
    <row r="491" spans="1:12" x14ac:dyDescent="0.25">
      <c r="A491" s="9" t="s">
        <v>1179</v>
      </c>
      <c r="B491" s="10">
        <v>44308.642361111109</v>
      </c>
      <c r="C491" s="9" t="str">
        <f t="shared" si="33"/>
        <v>UNI</v>
      </c>
      <c r="D491" s="11">
        <f t="shared" si="30"/>
        <v>44308.642361111109</v>
      </c>
      <c r="E491" s="9">
        <v>17869440</v>
      </c>
      <c r="F491" s="12" t="str">
        <f t="shared" si="31"/>
        <v>Tax-Cert</v>
      </c>
      <c r="G491" s="1">
        <v>320</v>
      </c>
      <c r="H491" s="1"/>
      <c r="I491" s="13">
        <v>44308</v>
      </c>
      <c r="J491" s="35">
        <v>0.66736111111111107</v>
      </c>
      <c r="K491" s="35">
        <v>0.67291666666666661</v>
      </c>
      <c r="L491" s="14">
        <f t="shared" si="32"/>
        <v>5.5555555555555358E-3</v>
      </c>
    </row>
    <row r="492" spans="1:12" x14ac:dyDescent="0.25">
      <c r="A492" s="9" t="s">
        <v>1180</v>
      </c>
      <c r="B492" s="20">
        <v>44308.662499999999</v>
      </c>
      <c r="C492" s="9" t="str">
        <f t="shared" si="33"/>
        <v>UNI</v>
      </c>
      <c r="D492" s="11">
        <f t="shared" si="30"/>
        <v>44308.662499999999</v>
      </c>
      <c r="E492" s="9">
        <v>17869578</v>
      </c>
      <c r="F492" s="12" t="str">
        <f t="shared" si="31"/>
        <v>Tax-Cert</v>
      </c>
      <c r="G492" s="1">
        <v>320</v>
      </c>
      <c r="H492" s="1"/>
      <c r="I492" s="13">
        <v>44308</v>
      </c>
      <c r="J492" s="35">
        <v>0.67291666666666661</v>
      </c>
      <c r="K492" s="35">
        <v>0.67708333333333337</v>
      </c>
      <c r="L492" s="14">
        <f t="shared" si="32"/>
        <v>4.1666666666667629E-3</v>
      </c>
    </row>
    <row r="493" spans="1:12" x14ac:dyDescent="0.25">
      <c r="A493" s="9" t="s">
        <v>1181</v>
      </c>
      <c r="B493" s="10">
        <v>44308.665972222225</v>
      </c>
      <c r="C493" s="9" t="str">
        <f t="shared" si="33"/>
        <v>UNI</v>
      </c>
      <c r="D493" s="11">
        <f t="shared" si="30"/>
        <v>44308.665972222225</v>
      </c>
      <c r="E493" s="9">
        <v>17869624</v>
      </c>
      <c r="F493" s="12" t="str">
        <f t="shared" si="31"/>
        <v>Tax-Cert</v>
      </c>
      <c r="G493" s="1">
        <v>320</v>
      </c>
      <c r="H493" s="1"/>
      <c r="I493" s="13">
        <v>44308</v>
      </c>
      <c r="J493" s="35">
        <v>0.67708333333333337</v>
      </c>
      <c r="K493" s="35">
        <v>0.68125000000000002</v>
      </c>
      <c r="L493" s="14">
        <f t="shared" si="32"/>
        <v>4.1666666666666519E-3</v>
      </c>
    </row>
    <row r="494" spans="1:12" x14ac:dyDescent="0.25">
      <c r="A494" s="9" t="s">
        <v>1182</v>
      </c>
      <c r="B494" s="10">
        <v>44308.673611111109</v>
      </c>
      <c r="C494" s="9" t="str">
        <f t="shared" si="33"/>
        <v>UNI</v>
      </c>
      <c r="D494" s="11">
        <f t="shared" si="30"/>
        <v>44308.673611111109</v>
      </c>
      <c r="E494" s="9">
        <v>17869761</v>
      </c>
      <c r="F494" s="12" t="str">
        <f t="shared" si="31"/>
        <v>Tax-Cert</v>
      </c>
      <c r="G494" s="1">
        <v>320</v>
      </c>
      <c r="H494" s="1"/>
      <c r="I494" s="13">
        <v>44308</v>
      </c>
      <c r="J494" s="35">
        <v>0.68125000000000002</v>
      </c>
      <c r="K494" s="35">
        <v>0.68472222222222223</v>
      </c>
      <c r="L494" s="14">
        <f t="shared" si="32"/>
        <v>3.4722222222222099E-3</v>
      </c>
    </row>
    <row r="495" spans="1:12" x14ac:dyDescent="0.25">
      <c r="A495" s="9" t="s">
        <v>1183</v>
      </c>
      <c r="B495" s="10">
        <v>44308.520833333336</v>
      </c>
      <c r="C495" s="9" t="str">
        <f t="shared" si="33"/>
        <v>UNI</v>
      </c>
      <c r="D495" s="11">
        <f t="shared" si="30"/>
        <v>44308.520833333336</v>
      </c>
      <c r="E495" s="9">
        <v>17870280</v>
      </c>
      <c r="F495" s="12" t="str">
        <f t="shared" si="31"/>
        <v>Fail SO</v>
      </c>
      <c r="G495" s="1">
        <v>313</v>
      </c>
      <c r="H495" s="1" t="s">
        <v>57</v>
      </c>
      <c r="I495" s="13">
        <v>44308</v>
      </c>
      <c r="J495" s="35">
        <v>0.69930555555555562</v>
      </c>
      <c r="K495" s="35">
        <v>0.71597222222222223</v>
      </c>
      <c r="L495" s="14">
        <f t="shared" si="32"/>
        <v>1.6666666666666607E-2</v>
      </c>
    </row>
    <row r="496" spans="1:12" x14ac:dyDescent="0.25">
      <c r="A496" s="9" t="s">
        <v>1184</v>
      </c>
      <c r="B496" s="10">
        <v>44308.518750000003</v>
      </c>
      <c r="C496" s="9" t="str">
        <f t="shared" si="33"/>
        <v>UNI</v>
      </c>
      <c r="D496" s="11">
        <f t="shared" si="30"/>
        <v>44308.518750000003</v>
      </c>
      <c r="E496" s="9">
        <v>17870696</v>
      </c>
      <c r="F496" s="12" t="str">
        <f t="shared" si="31"/>
        <v>Fail SO</v>
      </c>
      <c r="G496" s="1">
        <v>313</v>
      </c>
      <c r="H496" s="1" t="s">
        <v>57</v>
      </c>
      <c r="I496" s="13">
        <v>44308</v>
      </c>
      <c r="J496" s="35">
        <v>0.71597222222222223</v>
      </c>
      <c r="K496" s="35">
        <v>0.72638888888888886</v>
      </c>
      <c r="L496" s="14">
        <f t="shared" si="32"/>
        <v>1.041666666666663E-2</v>
      </c>
    </row>
    <row r="497" spans="1:12" x14ac:dyDescent="0.25">
      <c r="A497" s="9" t="s">
        <v>1185</v>
      </c>
      <c r="B497" s="10">
        <v>44308.529861111114</v>
      </c>
      <c r="C497" s="9" t="str">
        <f t="shared" si="33"/>
        <v>UNI</v>
      </c>
      <c r="D497" s="11">
        <f t="shared" si="30"/>
        <v>44308.529861111114</v>
      </c>
      <c r="E497" s="9">
        <v>17870798</v>
      </c>
      <c r="F497" s="12" t="str">
        <f t="shared" si="31"/>
        <v>Fail SO</v>
      </c>
      <c r="G497" s="1">
        <v>313</v>
      </c>
      <c r="H497" s="1" t="s">
        <v>57</v>
      </c>
      <c r="I497" s="13">
        <v>44308</v>
      </c>
      <c r="J497" s="35">
        <v>0.72638888888888886</v>
      </c>
      <c r="K497" s="35">
        <v>0.73819444444444438</v>
      </c>
      <c r="L497" s="14">
        <f t="shared" si="32"/>
        <v>1.1805555555555514E-2</v>
      </c>
    </row>
    <row r="498" spans="1:12" x14ac:dyDescent="0.25">
      <c r="A498" s="9" t="s">
        <v>1186</v>
      </c>
      <c r="B498" s="10">
        <v>44308.52847222222</v>
      </c>
      <c r="C498" s="9" t="str">
        <f t="shared" si="33"/>
        <v>UNI</v>
      </c>
      <c r="D498" s="11">
        <f t="shared" si="30"/>
        <v>44308.52847222222</v>
      </c>
      <c r="E498" s="9">
        <v>17871110</v>
      </c>
      <c r="F498" s="12" t="str">
        <f t="shared" si="31"/>
        <v>Fail SO</v>
      </c>
      <c r="G498" s="1">
        <v>313</v>
      </c>
      <c r="H498" s="1" t="s">
        <v>57</v>
      </c>
      <c r="I498" s="13">
        <v>44308</v>
      </c>
      <c r="J498" s="35">
        <v>0.73819444444444438</v>
      </c>
      <c r="K498" s="35">
        <v>0.74930555555555556</v>
      </c>
      <c r="L498" s="14">
        <f t="shared" si="32"/>
        <v>1.1111111111111183E-2</v>
      </c>
    </row>
    <row r="499" spans="1:12" x14ac:dyDescent="0.25">
      <c r="A499" s="9" t="s">
        <v>1187</v>
      </c>
      <c r="B499" s="10">
        <v>44308.527777777781</v>
      </c>
      <c r="C499" s="9" t="str">
        <f t="shared" si="33"/>
        <v>UNI</v>
      </c>
      <c r="D499" s="11">
        <f t="shared" si="30"/>
        <v>44308.527777777781</v>
      </c>
      <c r="E499" s="9"/>
      <c r="F499" s="12" t="str">
        <f t="shared" si="31"/>
        <v>Fail SO</v>
      </c>
      <c r="G499" s="1">
        <v>313</v>
      </c>
      <c r="H499" s="1" t="s">
        <v>57</v>
      </c>
      <c r="I499" s="13">
        <v>44308</v>
      </c>
      <c r="J499" s="35"/>
      <c r="K499" s="35"/>
      <c r="L499" s="14">
        <f t="shared" si="32"/>
        <v>0</v>
      </c>
    </row>
    <row r="500" spans="1:12" x14ac:dyDescent="0.25">
      <c r="A500" s="4" t="s">
        <v>1188</v>
      </c>
      <c r="B500" s="44">
        <v>44309.479861111111</v>
      </c>
      <c r="C500" s="4" t="str">
        <f t="shared" si="33"/>
        <v>UNI</v>
      </c>
      <c r="D500" s="6">
        <f t="shared" si="30"/>
        <v>44309.479861111111</v>
      </c>
      <c r="E500" s="4">
        <v>17879420</v>
      </c>
      <c r="F500" s="31" t="str">
        <f t="shared" si="31"/>
        <v>Fail SO</v>
      </c>
      <c r="G500" s="31">
        <v>313</v>
      </c>
      <c r="H500" s="31" t="s">
        <v>57</v>
      </c>
      <c r="I500" s="32">
        <v>44309</v>
      </c>
      <c r="J500" s="36">
        <v>0.49374999999999997</v>
      </c>
      <c r="K500" s="33">
        <v>0.50555555555555554</v>
      </c>
      <c r="L500" s="33">
        <f t="shared" si="32"/>
        <v>1.1805555555555569E-2</v>
      </c>
    </row>
    <row r="501" spans="1:12" x14ac:dyDescent="0.25">
      <c r="A501" s="9" t="s">
        <v>1189</v>
      </c>
      <c r="B501" s="10">
        <v>44309.460416666669</v>
      </c>
      <c r="C501" s="9" t="str">
        <f t="shared" si="33"/>
        <v>UNI</v>
      </c>
      <c r="D501" s="11">
        <f t="shared" si="30"/>
        <v>44309.460416666669</v>
      </c>
      <c r="E501" s="9">
        <v>17884587</v>
      </c>
      <c r="F501" s="12" t="str">
        <f t="shared" si="31"/>
        <v>Fail SO</v>
      </c>
      <c r="G501" s="1">
        <v>313</v>
      </c>
      <c r="H501" s="1" t="s">
        <v>57</v>
      </c>
      <c r="I501" s="13">
        <v>44309</v>
      </c>
      <c r="J501" s="35">
        <v>0.7416666666666667</v>
      </c>
      <c r="K501" s="51">
        <v>0.75347222222222221</v>
      </c>
      <c r="L501" s="14">
        <f t="shared" si="32"/>
        <v>1.1805555555555514E-2</v>
      </c>
    </row>
    <row r="502" spans="1:12" x14ac:dyDescent="0.25">
      <c r="A502" s="9" t="s">
        <v>1190</v>
      </c>
      <c r="B502" s="10">
        <v>44309.495138888888</v>
      </c>
      <c r="C502" s="9" t="str">
        <f t="shared" si="33"/>
        <v>UNI</v>
      </c>
      <c r="D502" s="11">
        <f t="shared" si="30"/>
        <v>44309.495138888888</v>
      </c>
      <c r="E502" s="9">
        <v>17879680</v>
      </c>
      <c r="F502" s="12" t="str">
        <f t="shared" si="31"/>
        <v>Fail SO</v>
      </c>
      <c r="G502" s="1">
        <v>313</v>
      </c>
      <c r="H502" s="1" t="s">
        <v>57</v>
      </c>
      <c r="I502" s="13">
        <v>44309</v>
      </c>
      <c r="J502" s="35">
        <v>0.50555555555555554</v>
      </c>
      <c r="K502" s="35">
        <v>0.52013888888888882</v>
      </c>
      <c r="L502" s="14">
        <f t="shared" si="32"/>
        <v>1.4583333333333282E-2</v>
      </c>
    </row>
    <row r="503" spans="1:12" x14ac:dyDescent="0.25">
      <c r="A503" s="9" t="s">
        <v>1191</v>
      </c>
      <c r="B503" s="10">
        <v>44309.458333333336</v>
      </c>
      <c r="C503" s="9" t="str">
        <f t="shared" si="33"/>
        <v>UNI</v>
      </c>
      <c r="D503" s="11">
        <f t="shared" si="30"/>
        <v>44309.458333333336</v>
      </c>
      <c r="E503" s="9">
        <v>17884888</v>
      </c>
      <c r="F503" s="12" t="str">
        <f t="shared" si="31"/>
        <v>Fail SO</v>
      </c>
      <c r="G503" s="1">
        <v>313</v>
      </c>
      <c r="H503" s="1" t="s">
        <v>57</v>
      </c>
      <c r="I503" s="13">
        <v>44309</v>
      </c>
      <c r="J503" s="35">
        <v>0.75347222222222221</v>
      </c>
      <c r="K503" s="35">
        <v>0.76041666666666663</v>
      </c>
      <c r="L503" s="14">
        <f t="shared" si="32"/>
        <v>6.9444444444444198E-3</v>
      </c>
    </row>
    <row r="504" spans="1:12" x14ac:dyDescent="0.25">
      <c r="A504" s="19" t="s">
        <v>1192</v>
      </c>
      <c r="B504" s="20">
        <v>44309.504861111112</v>
      </c>
      <c r="C504" s="19" t="str">
        <f t="shared" si="33"/>
        <v>UNI</v>
      </c>
      <c r="D504" s="41">
        <f t="shared" si="30"/>
        <v>44309.504861111112</v>
      </c>
      <c r="E504" s="19">
        <v>17881825</v>
      </c>
      <c r="F504" s="12" t="str">
        <f t="shared" si="31"/>
        <v>Fail SO</v>
      </c>
      <c r="G504" s="1">
        <v>313</v>
      </c>
      <c r="H504" s="1" t="s">
        <v>57</v>
      </c>
      <c r="I504" s="13">
        <v>44309</v>
      </c>
      <c r="J504" s="35">
        <v>0.62569444444444444</v>
      </c>
      <c r="K504" s="35">
        <v>0.63611111111111118</v>
      </c>
      <c r="L504" s="14">
        <f t="shared" si="32"/>
        <v>1.0416666666666741E-2</v>
      </c>
    </row>
    <row r="505" spans="1:12" x14ac:dyDescent="0.25">
      <c r="A505" s="9" t="s">
        <v>1193</v>
      </c>
      <c r="B505" s="10">
        <v>44309.501388888886</v>
      </c>
      <c r="C505" s="9" t="str">
        <f t="shared" si="33"/>
        <v>UNI</v>
      </c>
      <c r="D505" s="11">
        <f t="shared" si="30"/>
        <v>44309.501388888886</v>
      </c>
      <c r="E505" s="9">
        <v>17880802</v>
      </c>
      <c r="F505" s="12" t="str">
        <f t="shared" si="31"/>
        <v>Fail SO</v>
      </c>
      <c r="G505" s="1">
        <v>313</v>
      </c>
      <c r="H505" s="1" t="s">
        <v>57</v>
      </c>
      <c r="I505" s="13">
        <v>44309</v>
      </c>
      <c r="J505" s="35">
        <v>0.56041666666666667</v>
      </c>
      <c r="K505" s="35">
        <v>0.57638888888888895</v>
      </c>
      <c r="L505" s="14">
        <f t="shared" si="32"/>
        <v>1.5972222222222276E-2</v>
      </c>
    </row>
    <row r="506" spans="1:12" x14ac:dyDescent="0.25">
      <c r="A506" s="19" t="s">
        <v>1194</v>
      </c>
      <c r="B506" s="20">
        <v>44309.477777777778</v>
      </c>
      <c r="C506" s="19" t="str">
        <f t="shared" si="33"/>
        <v>UNI</v>
      </c>
      <c r="D506" s="41">
        <f t="shared" si="30"/>
        <v>44309.477777777778</v>
      </c>
      <c r="E506" s="19">
        <v>17881009</v>
      </c>
      <c r="F506" s="12" t="str">
        <f t="shared" si="31"/>
        <v>Fail SO</v>
      </c>
      <c r="G506" s="1">
        <v>313</v>
      </c>
      <c r="H506" s="1" t="s">
        <v>57</v>
      </c>
      <c r="I506" s="13">
        <v>44309</v>
      </c>
      <c r="J506" s="35">
        <v>0.57638888888888895</v>
      </c>
      <c r="K506" s="35">
        <v>0.58819444444444446</v>
      </c>
      <c r="L506" s="14">
        <f t="shared" si="32"/>
        <v>1.1805555555555514E-2</v>
      </c>
    </row>
    <row r="507" spans="1:12" x14ac:dyDescent="0.25">
      <c r="A507" s="9" t="s">
        <v>1195</v>
      </c>
      <c r="B507" s="10">
        <v>44309.48333333333</v>
      </c>
      <c r="C507" s="9" t="str">
        <f t="shared" si="33"/>
        <v>UNI</v>
      </c>
      <c r="D507" s="11">
        <f t="shared" si="30"/>
        <v>44309.48333333333</v>
      </c>
      <c r="E507" s="9">
        <v>17881913</v>
      </c>
      <c r="F507" s="12" t="str">
        <f t="shared" si="31"/>
        <v>Fail SO</v>
      </c>
      <c r="G507" s="1">
        <v>313</v>
      </c>
      <c r="H507" s="1" t="s">
        <v>57</v>
      </c>
      <c r="I507" s="13">
        <v>44309</v>
      </c>
      <c r="J507" s="35">
        <v>0.63611111111111118</v>
      </c>
      <c r="K507" s="35">
        <v>0.65208333333333335</v>
      </c>
      <c r="L507" s="14">
        <f t="shared" si="32"/>
        <v>1.5972222222222165E-2</v>
      </c>
    </row>
    <row r="508" spans="1:12" x14ac:dyDescent="0.25">
      <c r="A508" s="9" t="s">
        <v>1196</v>
      </c>
      <c r="B508" s="10">
        <v>44309.506249999999</v>
      </c>
      <c r="C508" s="9" t="str">
        <f t="shared" si="33"/>
        <v>UNI</v>
      </c>
      <c r="D508" s="11">
        <f t="shared" si="30"/>
        <v>44309.506249999999</v>
      </c>
      <c r="E508" s="9">
        <v>17882631</v>
      </c>
      <c r="F508" s="12" t="str">
        <f t="shared" si="31"/>
        <v>Fail SO</v>
      </c>
      <c r="G508" s="1">
        <v>313</v>
      </c>
      <c r="H508" s="1" t="s">
        <v>57</v>
      </c>
      <c r="I508" s="13">
        <v>44309</v>
      </c>
      <c r="J508" s="35">
        <v>0.65277777777777779</v>
      </c>
      <c r="K508" s="35">
        <v>0.66597222222222219</v>
      </c>
      <c r="L508" s="14">
        <f t="shared" si="32"/>
        <v>1.3194444444444398E-2</v>
      </c>
    </row>
    <row r="509" spans="1:12" x14ac:dyDescent="0.25">
      <c r="A509" s="9" t="s">
        <v>1197</v>
      </c>
      <c r="B509" s="10">
        <v>44309.513888888891</v>
      </c>
      <c r="C509" s="9" t="str">
        <f t="shared" si="33"/>
        <v>UNI</v>
      </c>
      <c r="D509" s="11">
        <f t="shared" si="30"/>
        <v>44309.513888888891</v>
      </c>
      <c r="E509" s="9">
        <v>17882975</v>
      </c>
      <c r="F509" s="12" t="str">
        <f t="shared" si="31"/>
        <v>Fail SO</v>
      </c>
      <c r="G509" s="1">
        <v>313</v>
      </c>
      <c r="H509" s="1" t="s">
        <v>57</v>
      </c>
      <c r="I509" s="13">
        <v>44309</v>
      </c>
      <c r="J509" s="35">
        <v>0.66597222222222219</v>
      </c>
      <c r="K509" s="35">
        <v>0.6777777777777777</v>
      </c>
      <c r="L509" s="14">
        <f t="shared" si="32"/>
        <v>1.1805555555555514E-2</v>
      </c>
    </row>
    <row r="510" spans="1:12" x14ac:dyDescent="0.25">
      <c r="A510" s="9" t="s">
        <v>1198</v>
      </c>
      <c r="B510" s="10">
        <v>44309.523611111108</v>
      </c>
      <c r="C510" s="9" t="str">
        <f t="shared" si="33"/>
        <v>UNI</v>
      </c>
      <c r="D510" s="11">
        <f t="shared" si="30"/>
        <v>44309.523611111108</v>
      </c>
      <c r="E510" s="9">
        <v>17885399</v>
      </c>
      <c r="F510" s="12" t="str">
        <f t="shared" si="31"/>
        <v>Deliver Approved</v>
      </c>
      <c r="G510" s="1">
        <v>319</v>
      </c>
      <c r="H510" s="1"/>
      <c r="I510" s="13">
        <v>44309</v>
      </c>
      <c r="J510" s="35">
        <v>0.82986111111111116</v>
      </c>
      <c r="K510" s="35">
        <v>0.85625000000000007</v>
      </c>
      <c r="L510" s="14">
        <f t="shared" si="32"/>
        <v>2.6388888888888906E-2</v>
      </c>
    </row>
    <row r="511" spans="1:12" x14ac:dyDescent="0.25">
      <c r="A511" s="19" t="s">
        <v>1199</v>
      </c>
      <c r="B511" s="20">
        <v>44309.543055555558</v>
      </c>
      <c r="C511" s="19" t="str">
        <f t="shared" si="33"/>
        <v>UNI</v>
      </c>
      <c r="D511" s="41">
        <f t="shared" si="30"/>
        <v>44309.543055555558</v>
      </c>
      <c r="E511" s="19">
        <v>17881225</v>
      </c>
      <c r="F511" s="12" t="str">
        <f t="shared" si="31"/>
        <v>Deliver Approved</v>
      </c>
      <c r="G511" s="1">
        <v>319</v>
      </c>
      <c r="H511" s="1"/>
      <c r="I511" s="13">
        <v>44309</v>
      </c>
      <c r="J511" s="35">
        <v>0.58819444444444446</v>
      </c>
      <c r="K511" s="35">
        <v>0.60347222222222219</v>
      </c>
      <c r="L511" s="14">
        <f t="shared" si="32"/>
        <v>1.5277777777777724E-2</v>
      </c>
    </row>
    <row r="512" spans="1:12" x14ac:dyDescent="0.25">
      <c r="A512" s="9" t="s">
        <v>1200</v>
      </c>
      <c r="B512" s="10">
        <v>44309.54583333333</v>
      </c>
      <c r="C512" s="9" t="str">
        <f t="shared" si="33"/>
        <v>UNI</v>
      </c>
      <c r="D512" s="11">
        <f t="shared" si="30"/>
        <v>44309.54583333333</v>
      </c>
      <c r="E512" s="9">
        <v>17885303</v>
      </c>
      <c r="F512" s="12" t="str">
        <f t="shared" si="31"/>
        <v>Deliver Approved</v>
      </c>
      <c r="G512" s="1">
        <v>319</v>
      </c>
      <c r="H512" s="1"/>
      <c r="I512" s="13">
        <v>44309</v>
      </c>
      <c r="J512" s="35">
        <v>0.81041666666666667</v>
      </c>
      <c r="K512" s="35">
        <v>0.82986111111111116</v>
      </c>
      <c r="L512" s="14">
        <f t="shared" si="32"/>
        <v>1.9444444444444486E-2</v>
      </c>
    </row>
    <row r="513" spans="1:12" x14ac:dyDescent="0.25">
      <c r="A513" s="9" t="s">
        <v>1201</v>
      </c>
      <c r="B513" s="10">
        <v>44309.4375</v>
      </c>
      <c r="C513" s="9" t="str">
        <f t="shared" si="33"/>
        <v>UNI</v>
      </c>
      <c r="D513" s="11">
        <f t="shared" si="30"/>
        <v>44309.4375</v>
      </c>
      <c r="E513" s="9">
        <v>17885169</v>
      </c>
      <c r="F513" s="12" t="str">
        <f t="shared" si="31"/>
        <v>Deliver Approved</v>
      </c>
      <c r="G513" s="1">
        <v>319</v>
      </c>
      <c r="H513" s="1"/>
      <c r="I513" s="13">
        <v>44309</v>
      </c>
      <c r="J513" s="35">
        <v>0.78611111111111109</v>
      </c>
      <c r="K513" s="35">
        <v>0.81041666666666667</v>
      </c>
      <c r="L513" s="14">
        <f t="shared" si="32"/>
        <v>2.430555555555558E-2</v>
      </c>
    </row>
    <row r="514" spans="1:12" x14ac:dyDescent="0.25">
      <c r="A514" s="9" t="s">
        <v>1202</v>
      </c>
      <c r="B514" s="10">
        <v>44309.604861111111</v>
      </c>
      <c r="C514" s="9" t="str">
        <f t="shared" si="33"/>
        <v>UNI</v>
      </c>
      <c r="D514" s="11">
        <f t="shared" si="30"/>
        <v>44309.604861111111</v>
      </c>
      <c r="E514" s="9">
        <v>17885063</v>
      </c>
      <c r="F514" s="12" t="str">
        <f t="shared" si="31"/>
        <v>Deliver Approved</v>
      </c>
      <c r="G514" s="1">
        <v>319</v>
      </c>
      <c r="H514" s="1"/>
      <c r="I514" s="13">
        <v>44309</v>
      </c>
      <c r="J514" s="35">
        <v>0.7680555555555556</v>
      </c>
      <c r="K514" s="35">
        <v>0.78611111111111109</v>
      </c>
      <c r="L514" s="14">
        <f t="shared" si="32"/>
        <v>1.8055555555555491E-2</v>
      </c>
    </row>
    <row r="515" spans="1:12" x14ac:dyDescent="0.25">
      <c r="A515" s="9" t="s">
        <v>1203</v>
      </c>
      <c r="B515" s="10">
        <v>44309.615277777775</v>
      </c>
      <c r="C515" s="9" t="str">
        <f t="shared" si="33"/>
        <v>DUP</v>
      </c>
      <c r="D515" s="11">
        <f t="shared" si="30"/>
        <v>44309.615277777775</v>
      </c>
      <c r="E515" s="9">
        <v>17885019</v>
      </c>
      <c r="F515" s="12" t="str">
        <f t="shared" si="31"/>
        <v>Deliver Approved</v>
      </c>
      <c r="G515" s="1">
        <v>319</v>
      </c>
      <c r="H515" s="1"/>
      <c r="I515" s="13">
        <v>44309</v>
      </c>
      <c r="J515" s="35">
        <v>0.76041666666666663</v>
      </c>
      <c r="K515" s="35">
        <v>0.7680555555555556</v>
      </c>
      <c r="L515" s="14">
        <f t="shared" si="32"/>
        <v>7.6388888888889728E-3</v>
      </c>
    </row>
    <row r="516" spans="1:12" x14ac:dyDescent="0.25">
      <c r="A516" s="9" t="s">
        <v>1204</v>
      </c>
      <c r="B516" s="10">
        <v>44309.509722222225</v>
      </c>
      <c r="C516" s="9" t="str">
        <f t="shared" si="33"/>
        <v>UNI</v>
      </c>
      <c r="D516" s="11">
        <f t="shared" si="30"/>
        <v>44309.509722222225</v>
      </c>
      <c r="E516" s="9">
        <v>17879933</v>
      </c>
      <c r="F516" s="12" t="str">
        <f t="shared" si="31"/>
        <v>Tax-Cert</v>
      </c>
      <c r="G516" s="1">
        <v>320</v>
      </c>
      <c r="H516" s="1"/>
      <c r="I516" s="13">
        <v>44309</v>
      </c>
      <c r="J516" s="35">
        <v>0.52083333333333337</v>
      </c>
      <c r="K516" s="35">
        <v>0.52777777777777779</v>
      </c>
      <c r="L516" s="14">
        <f t="shared" si="32"/>
        <v>6.9444444444444198E-3</v>
      </c>
    </row>
    <row r="517" spans="1:12" x14ac:dyDescent="0.25">
      <c r="A517" s="9" t="s">
        <v>1203</v>
      </c>
      <c r="B517" s="10">
        <v>44309.509027777778</v>
      </c>
      <c r="C517" s="9" t="str">
        <f t="shared" si="33"/>
        <v>DUP</v>
      </c>
      <c r="D517" s="11">
        <f t="shared" si="30"/>
        <v>44309.509027777778</v>
      </c>
      <c r="E517" s="9">
        <v>17880142</v>
      </c>
      <c r="F517" s="12" t="str">
        <f t="shared" si="31"/>
        <v>Tax-Cert</v>
      </c>
      <c r="G517" s="1">
        <v>320</v>
      </c>
      <c r="H517" s="1"/>
      <c r="I517" s="13">
        <v>44309</v>
      </c>
      <c r="J517" s="35">
        <v>0.52777777777777779</v>
      </c>
      <c r="K517" s="35">
        <v>0.53194444444444444</v>
      </c>
      <c r="L517" s="14">
        <f t="shared" si="32"/>
        <v>4.1666666666666519E-3</v>
      </c>
    </row>
    <row r="518" spans="1:12" x14ac:dyDescent="0.25">
      <c r="A518" s="9" t="s">
        <v>1205</v>
      </c>
      <c r="B518" s="10">
        <v>44309.520833333336</v>
      </c>
      <c r="C518" s="9" t="str">
        <f t="shared" si="33"/>
        <v>UNI</v>
      </c>
      <c r="D518" s="11">
        <f t="shared" ref="D518:D579" si="34">B518</f>
        <v>44309.520833333336</v>
      </c>
      <c r="E518" s="9">
        <v>17880198</v>
      </c>
      <c r="F518" s="12" t="str">
        <f t="shared" ref="F518:F579" si="35">IF(G518=313,"Fail SO",IF(G518=319,"Deliver Approved",IF(G518=320,"Tax-Cert",IF(G518=343,"Purchase",""))))</f>
        <v>Tax-Cert</v>
      </c>
      <c r="G518" s="1">
        <v>320</v>
      </c>
      <c r="H518" s="1"/>
      <c r="I518" s="13">
        <v>44309</v>
      </c>
      <c r="J518" s="35">
        <v>0.53194444444444444</v>
      </c>
      <c r="K518" s="35">
        <v>0.53888888888888886</v>
      </c>
      <c r="L518" s="14">
        <f t="shared" ref="L518:L579" si="36">K518-J518</f>
        <v>6.9444444444444198E-3</v>
      </c>
    </row>
    <row r="519" spans="1:12" x14ac:dyDescent="0.25">
      <c r="A519" s="9" t="s">
        <v>1206</v>
      </c>
      <c r="B519" s="10">
        <v>44309.522916666669</v>
      </c>
      <c r="C519" s="9" t="str">
        <f t="shared" si="33"/>
        <v>UNI</v>
      </c>
      <c r="D519" s="11">
        <f t="shared" si="34"/>
        <v>44309.522916666669</v>
      </c>
      <c r="E519" s="9">
        <v>17880402</v>
      </c>
      <c r="F519" s="12" t="str">
        <f t="shared" si="35"/>
        <v>Tax-Cert</v>
      </c>
      <c r="G519" s="1">
        <v>320</v>
      </c>
      <c r="H519" s="1"/>
      <c r="I519" s="13">
        <v>44309</v>
      </c>
      <c r="J519" s="35">
        <v>0.53888888888888886</v>
      </c>
      <c r="K519" s="35">
        <v>0.54583333333333328</v>
      </c>
      <c r="L519" s="14">
        <f t="shared" si="36"/>
        <v>6.9444444444444198E-3</v>
      </c>
    </row>
    <row r="520" spans="1:12" x14ac:dyDescent="0.25">
      <c r="A520" s="9" t="s">
        <v>1207</v>
      </c>
      <c r="B520" s="10">
        <v>44309.523611111108</v>
      </c>
      <c r="C520" s="9" t="str">
        <f t="shared" si="33"/>
        <v>UNI</v>
      </c>
      <c r="D520" s="11">
        <f t="shared" si="34"/>
        <v>44309.523611111108</v>
      </c>
      <c r="E520" s="9">
        <v>17880574</v>
      </c>
      <c r="F520" s="12" t="str">
        <f t="shared" si="35"/>
        <v>Tax-Cert</v>
      </c>
      <c r="G520" s="1">
        <v>320</v>
      </c>
      <c r="H520" s="1"/>
      <c r="I520" s="13">
        <v>44309</v>
      </c>
      <c r="J520" s="35">
        <v>0.54583333333333328</v>
      </c>
      <c r="K520" s="35">
        <v>0.55277777777777781</v>
      </c>
      <c r="L520" s="14">
        <f t="shared" si="36"/>
        <v>6.9444444444445308E-3</v>
      </c>
    </row>
    <row r="521" spans="1:12" x14ac:dyDescent="0.25">
      <c r="A521" s="9" t="s">
        <v>1208</v>
      </c>
      <c r="B521" s="10">
        <v>44309.425000000003</v>
      </c>
      <c r="C521" s="9" t="str">
        <f t="shared" si="33"/>
        <v>UNI</v>
      </c>
      <c r="D521" s="11">
        <f t="shared" si="34"/>
        <v>44309.425000000003</v>
      </c>
      <c r="E521" s="9">
        <v>17880657</v>
      </c>
      <c r="F521" s="12" t="str">
        <f t="shared" si="35"/>
        <v>Tax-Cert</v>
      </c>
      <c r="G521" s="1">
        <v>320</v>
      </c>
      <c r="H521" s="1"/>
      <c r="I521" s="13">
        <v>44309</v>
      </c>
      <c r="J521" s="35">
        <v>0.55277777777777781</v>
      </c>
      <c r="K521" s="35">
        <v>0.56041666666666667</v>
      </c>
      <c r="L521" s="14">
        <f t="shared" si="36"/>
        <v>7.6388888888888618E-3</v>
      </c>
    </row>
    <row r="522" spans="1:12" x14ac:dyDescent="0.25">
      <c r="A522" s="9" t="s">
        <v>1209</v>
      </c>
      <c r="B522" s="10">
        <v>44309.559027777781</v>
      </c>
      <c r="C522" s="9" t="str">
        <f t="shared" si="33"/>
        <v>UNI</v>
      </c>
      <c r="D522" s="11">
        <f t="shared" si="34"/>
        <v>44309.559027777781</v>
      </c>
      <c r="E522" s="9">
        <v>17881546</v>
      </c>
      <c r="F522" s="12" t="str">
        <f t="shared" si="35"/>
        <v>Tax-Cert</v>
      </c>
      <c r="G522" s="1">
        <v>320</v>
      </c>
      <c r="H522" s="1"/>
      <c r="I522" s="13">
        <v>44309</v>
      </c>
      <c r="J522" s="35">
        <v>0.60347222222222219</v>
      </c>
      <c r="K522" s="35">
        <v>0.60902777777777783</v>
      </c>
      <c r="L522" s="14">
        <f t="shared" si="36"/>
        <v>5.5555555555556468E-3</v>
      </c>
    </row>
    <row r="523" spans="1:12" x14ac:dyDescent="0.25">
      <c r="A523" s="9" t="s">
        <v>1210</v>
      </c>
      <c r="B523" s="10">
        <v>44309.586111111108</v>
      </c>
      <c r="C523" s="9" t="str">
        <f t="shared" si="33"/>
        <v>UNI</v>
      </c>
      <c r="D523" s="11">
        <f t="shared" si="34"/>
        <v>44309.586111111108</v>
      </c>
      <c r="E523" s="9">
        <v>17881591</v>
      </c>
      <c r="F523" s="12" t="str">
        <f t="shared" si="35"/>
        <v>Tax-Cert</v>
      </c>
      <c r="G523" s="1">
        <v>320</v>
      </c>
      <c r="H523" s="1"/>
      <c r="I523" s="13">
        <v>44309</v>
      </c>
      <c r="J523" s="35">
        <v>0.60902777777777783</v>
      </c>
      <c r="K523" s="35">
        <v>0.6166666666666667</v>
      </c>
      <c r="L523" s="14">
        <f t="shared" si="36"/>
        <v>7.6388888888888618E-3</v>
      </c>
    </row>
    <row r="524" spans="1:12" x14ac:dyDescent="0.25">
      <c r="A524" s="9" t="s">
        <v>1211</v>
      </c>
      <c r="B524" s="10">
        <v>44309.589583333334</v>
      </c>
      <c r="C524" s="9" t="str">
        <f t="shared" si="33"/>
        <v>DUP</v>
      </c>
      <c r="D524" s="11">
        <f t="shared" si="34"/>
        <v>44309.589583333334</v>
      </c>
      <c r="E524" s="9">
        <v>17881675</v>
      </c>
      <c r="F524" s="12" t="str">
        <f t="shared" si="35"/>
        <v>Tax-Cert</v>
      </c>
      <c r="G524" s="1">
        <v>320</v>
      </c>
      <c r="H524" s="1"/>
      <c r="I524" s="13">
        <v>44309</v>
      </c>
      <c r="J524" s="35">
        <v>0.6166666666666667</v>
      </c>
      <c r="K524" s="35">
        <v>0.62222222222222223</v>
      </c>
      <c r="L524" s="14">
        <f t="shared" si="36"/>
        <v>5.5555555555555358E-3</v>
      </c>
    </row>
    <row r="525" spans="1:12" x14ac:dyDescent="0.25">
      <c r="A525" s="9" t="s">
        <v>1212</v>
      </c>
      <c r="B525" s="10">
        <v>44309.611805555556</v>
      </c>
      <c r="C525" s="9" t="str">
        <f t="shared" si="33"/>
        <v>UNI</v>
      </c>
      <c r="D525" s="11">
        <f t="shared" si="34"/>
        <v>44309.611805555556</v>
      </c>
      <c r="E525" s="9">
        <v>17881716</v>
      </c>
      <c r="F525" s="12" t="str">
        <f t="shared" si="35"/>
        <v>Tax-Cert</v>
      </c>
      <c r="G525" s="1">
        <v>320</v>
      </c>
      <c r="H525" s="1"/>
      <c r="I525" s="13">
        <v>44309</v>
      </c>
      <c r="J525" s="35">
        <v>0.62222222222222223</v>
      </c>
      <c r="K525" s="35">
        <v>0.62569444444444444</v>
      </c>
      <c r="L525" s="14">
        <f t="shared" si="36"/>
        <v>3.4722222222222099E-3</v>
      </c>
    </row>
    <row r="526" spans="1:12" x14ac:dyDescent="0.25">
      <c r="A526" s="9" t="s">
        <v>1213</v>
      </c>
      <c r="B526" s="10">
        <v>44309.560416666667</v>
      </c>
      <c r="C526" s="9" t="str">
        <f t="shared" si="33"/>
        <v>UNI</v>
      </c>
      <c r="D526" s="11">
        <f t="shared" si="34"/>
        <v>44309.560416666667</v>
      </c>
      <c r="E526" s="9">
        <v>17883180</v>
      </c>
      <c r="F526" s="12" t="str">
        <f t="shared" si="35"/>
        <v>Fail SO</v>
      </c>
      <c r="G526" s="1">
        <v>313</v>
      </c>
      <c r="H526" s="1" t="s">
        <v>57</v>
      </c>
      <c r="I526" s="13">
        <v>44309</v>
      </c>
      <c r="J526" s="35">
        <v>0.67847222222222225</v>
      </c>
      <c r="K526" s="35">
        <v>0.69305555555555554</v>
      </c>
      <c r="L526" s="14">
        <f t="shared" si="36"/>
        <v>1.4583333333333282E-2</v>
      </c>
    </row>
    <row r="527" spans="1:12" x14ac:dyDescent="0.25">
      <c r="A527" s="9" t="s">
        <v>1214</v>
      </c>
      <c r="B527" s="10">
        <v>44309.584027777775</v>
      </c>
      <c r="C527" s="9" t="str">
        <f t="shared" si="33"/>
        <v>UNI</v>
      </c>
      <c r="D527" s="11">
        <f t="shared" si="34"/>
        <v>44309.584027777775</v>
      </c>
      <c r="E527" s="9">
        <v>17883521</v>
      </c>
      <c r="F527" s="12" t="str">
        <f t="shared" si="35"/>
        <v>Fail SO</v>
      </c>
      <c r="G527" s="1">
        <v>313</v>
      </c>
      <c r="H527" s="1" t="s">
        <v>57</v>
      </c>
      <c r="I527" s="13">
        <v>44309</v>
      </c>
      <c r="J527" s="35">
        <v>0.69305555555555554</v>
      </c>
      <c r="K527" s="35">
        <v>0.70416666666666661</v>
      </c>
      <c r="L527" s="14">
        <f t="shared" si="36"/>
        <v>1.1111111111111072E-2</v>
      </c>
    </row>
    <row r="528" spans="1:12" x14ac:dyDescent="0.25">
      <c r="A528" s="9" t="s">
        <v>1215</v>
      </c>
      <c r="B528" s="10">
        <v>44309.592361111114</v>
      </c>
      <c r="C528" s="9" t="str">
        <f t="shared" si="33"/>
        <v>UNI</v>
      </c>
      <c r="D528" s="11">
        <f t="shared" si="34"/>
        <v>44309.592361111114</v>
      </c>
      <c r="E528" s="9">
        <v>17883785</v>
      </c>
      <c r="F528" s="12" t="str">
        <f t="shared" si="35"/>
        <v>Fail SO</v>
      </c>
      <c r="G528" s="1">
        <v>313</v>
      </c>
      <c r="H528" s="1" t="s">
        <v>57</v>
      </c>
      <c r="I528" s="13">
        <v>44309</v>
      </c>
      <c r="J528" s="35">
        <v>0.70416666666666661</v>
      </c>
      <c r="K528" s="35">
        <v>0.71388888888888891</v>
      </c>
      <c r="L528" s="14">
        <f t="shared" si="36"/>
        <v>9.7222222222222987E-3</v>
      </c>
    </row>
    <row r="529" spans="1:12" x14ac:dyDescent="0.25">
      <c r="A529" s="9" t="s">
        <v>1216</v>
      </c>
      <c r="B529" s="10">
        <v>44309.595138888886</v>
      </c>
      <c r="C529" s="9" t="str">
        <f t="shared" si="33"/>
        <v>UNI</v>
      </c>
      <c r="D529" s="11">
        <f t="shared" si="34"/>
        <v>44309.595138888886</v>
      </c>
      <c r="E529" s="9">
        <v>17883967</v>
      </c>
      <c r="F529" s="12" t="str">
        <f t="shared" si="35"/>
        <v>Fail SO</v>
      </c>
      <c r="G529" s="1">
        <v>313</v>
      </c>
      <c r="H529" s="1" t="s">
        <v>57</v>
      </c>
      <c r="I529" s="13">
        <v>44309</v>
      </c>
      <c r="J529" s="35">
        <v>0.71388888888888891</v>
      </c>
      <c r="K529" s="35">
        <v>0.7270833333333333</v>
      </c>
      <c r="L529" s="14">
        <f t="shared" si="36"/>
        <v>1.3194444444444398E-2</v>
      </c>
    </row>
    <row r="530" spans="1:12" x14ac:dyDescent="0.25">
      <c r="A530" s="9" t="s">
        <v>1217</v>
      </c>
      <c r="B530" s="10">
        <v>44309.609722222223</v>
      </c>
      <c r="C530" s="9" t="str">
        <f t="shared" si="33"/>
        <v>UNI</v>
      </c>
      <c r="D530" s="11">
        <f t="shared" si="34"/>
        <v>44309.609722222223</v>
      </c>
      <c r="E530" s="9">
        <v>17884060</v>
      </c>
      <c r="F530" s="12" t="str">
        <f t="shared" si="35"/>
        <v>Fail SO</v>
      </c>
      <c r="G530" s="1">
        <v>313</v>
      </c>
      <c r="H530" s="1" t="s">
        <v>57</v>
      </c>
      <c r="I530" s="13">
        <v>44309</v>
      </c>
      <c r="J530" s="35">
        <v>0.7270833333333333</v>
      </c>
      <c r="K530" s="35">
        <v>0.7416666666666667</v>
      </c>
      <c r="L530" s="14">
        <f t="shared" si="36"/>
        <v>1.4583333333333393E-2</v>
      </c>
    </row>
    <row r="531" spans="1:12" x14ac:dyDescent="0.25">
      <c r="A531" s="4" t="s">
        <v>1218</v>
      </c>
      <c r="B531" s="44">
        <v>44312.49722222222</v>
      </c>
      <c r="C531" s="28" t="str">
        <f t="shared" si="33"/>
        <v>UNI</v>
      </c>
      <c r="D531" s="30">
        <f t="shared" si="34"/>
        <v>44312.49722222222</v>
      </c>
      <c r="E531" s="28">
        <v>17897716</v>
      </c>
      <c r="F531" s="31" t="str">
        <f t="shared" si="35"/>
        <v>Fail SO</v>
      </c>
      <c r="G531" s="31">
        <v>313</v>
      </c>
      <c r="H531" s="31" t="s">
        <v>57</v>
      </c>
      <c r="I531" s="32">
        <v>44312</v>
      </c>
      <c r="J531" s="36">
        <v>0.52152777777777781</v>
      </c>
      <c r="K531" s="33">
        <v>0.53402777777777777</v>
      </c>
      <c r="L531" s="33">
        <f t="shared" si="36"/>
        <v>1.2499999999999956E-2</v>
      </c>
    </row>
    <row r="532" spans="1:12" x14ac:dyDescent="0.25">
      <c r="A532" s="9" t="s">
        <v>1219</v>
      </c>
      <c r="B532" s="10">
        <v>44312.503472222219</v>
      </c>
      <c r="C532" s="9" t="str">
        <f t="shared" si="33"/>
        <v>UNI</v>
      </c>
      <c r="D532" s="11">
        <f t="shared" si="34"/>
        <v>44312.503472222219</v>
      </c>
      <c r="E532" s="9">
        <v>17897926</v>
      </c>
      <c r="F532" s="12" t="str">
        <f t="shared" si="35"/>
        <v>Fail SO</v>
      </c>
      <c r="G532" s="1">
        <v>313</v>
      </c>
      <c r="H532" s="1" t="s">
        <v>57</v>
      </c>
      <c r="I532" s="13">
        <v>44312</v>
      </c>
      <c r="J532" s="35">
        <v>0.53472222222222221</v>
      </c>
      <c r="K532" s="35">
        <v>0.54791666666666672</v>
      </c>
      <c r="L532" s="14">
        <f t="shared" si="36"/>
        <v>1.3194444444444509E-2</v>
      </c>
    </row>
    <row r="533" spans="1:12" x14ac:dyDescent="0.25">
      <c r="A533" s="9" t="s">
        <v>1220</v>
      </c>
      <c r="B533" s="10">
        <v>44312.531944444447</v>
      </c>
      <c r="C533" s="9" t="str">
        <f t="shared" si="33"/>
        <v>UNI</v>
      </c>
      <c r="D533" s="11">
        <f t="shared" si="34"/>
        <v>44312.531944444447</v>
      </c>
      <c r="E533" s="9">
        <v>17898152</v>
      </c>
      <c r="F533" s="12" t="str">
        <f t="shared" si="35"/>
        <v>Fail SO</v>
      </c>
      <c r="G533" s="1">
        <v>313</v>
      </c>
      <c r="H533" s="1" t="s">
        <v>57</v>
      </c>
      <c r="I533" s="13">
        <v>44312</v>
      </c>
      <c r="J533" s="35">
        <v>0.54861111111111105</v>
      </c>
      <c r="K533" s="35">
        <v>0.5625</v>
      </c>
      <c r="L533" s="14">
        <f t="shared" si="36"/>
        <v>1.3888888888888951E-2</v>
      </c>
    </row>
    <row r="534" spans="1:12" x14ac:dyDescent="0.25">
      <c r="A534" s="9" t="s">
        <v>1221</v>
      </c>
      <c r="B534" s="10">
        <v>44312.537499999999</v>
      </c>
      <c r="C534" s="9" t="str">
        <f t="shared" si="33"/>
        <v>UNI</v>
      </c>
      <c r="D534" s="11">
        <f t="shared" si="34"/>
        <v>44312.537499999999</v>
      </c>
      <c r="E534" s="9">
        <v>17898643</v>
      </c>
      <c r="F534" s="12" t="str">
        <f t="shared" si="35"/>
        <v>Fail SO</v>
      </c>
      <c r="G534" s="1">
        <v>313</v>
      </c>
      <c r="H534" s="1" t="s">
        <v>57</v>
      </c>
      <c r="I534" s="13">
        <v>44312</v>
      </c>
      <c r="J534" s="35">
        <v>0.57986111111111105</v>
      </c>
      <c r="K534" s="35">
        <v>0.59305555555555556</v>
      </c>
      <c r="L534" s="14">
        <f t="shared" si="36"/>
        <v>1.3194444444444509E-2</v>
      </c>
    </row>
    <row r="535" spans="1:12" x14ac:dyDescent="0.25">
      <c r="A535" s="9" t="s">
        <v>1222</v>
      </c>
      <c r="B535" s="10">
        <v>44312.540972222225</v>
      </c>
      <c r="C535" s="9" t="str">
        <f t="shared" si="33"/>
        <v>UNI</v>
      </c>
      <c r="D535" s="11">
        <f t="shared" si="34"/>
        <v>44312.540972222225</v>
      </c>
      <c r="E535" s="9">
        <v>17898921</v>
      </c>
      <c r="F535" s="12" t="str">
        <f t="shared" si="35"/>
        <v>Fail SO</v>
      </c>
      <c r="G535" s="1">
        <v>313</v>
      </c>
      <c r="H535" s="1" t="s">
        <v>57</v>
      </c>
      <c r="I535" s="13">
        <v>44312</v>
      </c>
      <c r="J535" s="35">
        <v>0.59305555555555556</v>
      </c>
      <c r="K535" s="35">
        <v>0.60833333333333328</v>
      </c>
      <c r="L535" s="14">
        <f t="shared" si="36"/>
        <v>1.5277777777777724E-2</v>
      </c>
    </row>
    <row r="536" spans="1:12" x14ac:dyDescent="0.25">
      <c r="A536" s="9" t="s">
        <v>1223</v>
      </c>
      <c r="B536" s="10">
        <v>44312.545138888891</v>
      </c>
      <c r="C536" s="9" t="str">
        <f t="shared" si="33"/>
        <v>UNI</v>
      </c>
      <c r="D536" s="11">
        <f t="shared" si="34"/>
        <v>44312.545138888891</v>
      </c>
      <c r="E536" s="9">
        <v>17899180</v>
      </c>
      <c r="F536" s="12" t="str">
        <f t="shared" si="35"/>
        <v>Fail SO</v>
      </c>
      <c r="G536" s="1">
        <v>313</v>
      </c>
      <c r="H536" s="1" t="s">
        <v>57</v>
      </c>
      <c r="I536" s="13">
        <v>44312</v>
      </c>
      <c r="J536" s="35">
        <v>0.60833333333333328</v>
      </c>
      <c r="K536" s="35">
        <v>0.625</v>
      </c>
      <c r="L536" s="14">
        <f t="shared" si="36"/>
        <v>1.6666666666666718E-2</v>
      </c>
    </row>
    <row r="537" spans="1:12" x14ac:dyDescent="0.25">
      <c r="A537" s="9" t="s">
        <v>1224</v>
      </c>
      <c r="B537" s="10">
        <v>44312.54791666667</v>
      </c>
      <c r="C537" s="9" t="str">
        <f t="shared" si="33"/>
        <v>UNI</v>
      </c>
      <c r="D537" s="11">
        <f t="shared" si="34"/>
        <v>44312.54791666667</v>
      </c>
      <c r="E537" s="9">
        <v>17899904</v>
      </c>
      <c r="F537" s="12" t="str">
        <f t="shared" si="35"/>
        <v>Fail SO</v>
      </c>
      <c r="G537" s="1">
        <v>313</v>
      </c>
      <c r="H537" s="1" t="s">
        <v>57</v>
      </c>
      <c r="I537" s="13">
        <v>44312</v>
      </c>
      <c r="J537" s="35">
        <v>0.63888888888888895</v>
      </c>
      <c r="K537" s="35">
        <v>0.65208333333333335</v>
      </c>
      <c r="L537" s="14">
        <f t="shared" si="36"/>
        <v>1.3194444444444398E-2</v>
      </c>
    </row>
    <row r="538" spans="1:12" x14ac:dyDescent="0.25">
      <c r="A538" s="9" t="s">
        <v>1225</v>
      </c>
      <c r="B538" s="10">
        <v>44312.55</v>
      </c>
      <c r="C538" s="9" t="str">
        <f t="shared" si="33"/>
        <v>UNI</v>
      </c>
      <c r="D538" s="11">
        <f t="shared" si="34"/>
        <v>44312.55</v>
      </c>
      <c r="E538" s="9">
        <v>17901129</v>
      </c>
      <c r="F538" s="12" t="str">
        <f t="shared" si="35"/>
        <v>Fail SO</v>
      </c>
      <c r="G538" s="1">
        <v>313</v>
      </c>
      <c r="H538" s="1" t="s">
        <v>57</v>
      </c>
      <c r="I538" s="13">
        <v>44312</v>
      </c>
      <c r="J538" s="35">
        <v>0.67847222222222225</v>
      </c>
      <c r="K538" s="35">
        <v>0.69236111111111109</v>
      </c>
      <c r="L538" s="14">
        <f t="shared" si="36"/>
        <v>1.388888888888884E-2</v>
      </c>
    </row>
    <row r="539" spans="1:12" x14ac:dyDescent="0.25">
      <c r="A539" s="9" t="s">
        <v>1226</v>
      </c>
      <c r="B539" s="10">
        <v>44312.552083333336</v>
      </c>
      <c r="C539" s="9" t="str">
        <f t="shared" si="33"/>
        <v>UNI</v>
      </c>
      <c r="D539" s="11">
        <f t="shared" si="34"/>
        <v>44312.552083333336</v>
      </c>
      <c r="E539" s="9">
        <v>17901441</v>
      </c>
      <c r="F539" s="12" t="str">
        <f t="shared" si="35"/>
        <v>Fail SO</v>
      </c>
      <c r="G539" s="1">
        <v>313</v>
      </c>
      <c r="H539" s="1" t="s">
        <v>57</v>
      </c>
      <c r="I539" s="13">
        <v>44312</v>
      </c>
      <c r="J539" s="35">
        <v>0.69236111111111109</v>
      </c>
      <c r="K539" s="35">
        <v>0.70694444444444438</v>
      </c>
      <c r="L539" s="14">
        <f t="shared" si="36"/>
        <v>1.4583333333333282E-2</v>
      </c>
    </row>
    <row r="540" spans="1:12" x14ac:dyDescent="0.25">
      <c r="A540" s="9" t="s">
        <v>1227</v>
      </c>
      <c r="B540" s="10">
        <v>44312.556250000001</v>
      </c>
      <c r="C540" s="9" t="str">
        <f t="shared" si="33"/>
        <v>UNI</v>
      </c>
      <c r="D540" s="11">
        <f t="shared" si="34"/>
        <v>44312.556250000001</v>
      </c>
      <c r="E540" s="9">
        <v>17903065</v>
      </c>
      <c r="F540" s="12" t="str">
        <f t="shared" si="35"/>
        <v>Fail SO</v>
      </c>
      <c r="G540" s="1">
        <v>313</v>
      </c>
      <c r="H540" s="1" t="s">
        <v>57</v>
      </c>
      <c r="I540" s="13">
        <v>44312</v>
      </c>
      <c r="J540" s="35">
        <v>0.81388888888888899</v>
      </c>
      <c r="K540" s="35">
        <v>0.81944444444444453</v>
      </c>
      <c r="L540" s="14">
        <f t="shared" si="36"/>
        <v>5.5555555555555358E-3</v>
      </c>
    </row>
    <row r="541" spans="1:12" x14ac:dyDescent="0.25">
      <c r="A541" s="19" t="s">
        <v>1228</v>
      </c>
      <c r="B541" s="20">
        <v>44312.490277777775</v>
      </c>
      <c r="C541" s="19" t="str">
        <f t="shared" si="33"/>
        <v>UNI</v>
      </c>
      <c r="D541" s="41">
        <f t="shared" si="34"/>
        <v>44312.490277777775</v>
      </c>
      <c r="E541" s="19">
        <v>17897099</v>
      </c>
      <c r="F541" s="12" t="str">
        <f t="shared" si="35"/>
        <v>Deliver Approved</v>
      </c>
      <c r="G541" s="1">
        <v>319</v>
      </c>
      <c r="H541" s="1"/>
      <c r="I541" s="13">
        <v>44312</v>
      </c>
      <c r="J541" s="35">
        <v>0.49374999999999997</v>
      </c>
      <c r="K541" s="35">
        <v>0.5083333333333333</v>
      </c>
      <c r="L541" s="14">
        <f t="shared" si="36"/>
        <v>1.4583333333333337E-2</v>
      </c>
    </row>
    <row r="542" spans="1:12" x14ac:dyDescent="0.25">
      <c r="A542" s="9" t="s">
        <v>1229</v>
      </c>
      <c r="B542" s="10">
        <v>44312.520138888889</v>
      </c>
      <c r="C542" s="9" t="str">
        <f t="shared" si="33"/>
        <v>UNI</v>
      </c>
      <c r="D542" s="11">
        <f t="shared" si="34"/>
        <v>44312.520138888889</v>
      </c>
      <c r="E542" s="9">
        <v>17898309</v>
      </c>
      <c r="F542" s="12" t="str">
        <f t="shared" si="35"/>
        <v>Deliver Approved</v>
      </c>
      <c r="G542" s="1">
        <v>319</v>
      </c>
      <c r="H542" s="1"/>
      <c r="I542" s="13">
        <v>44312</v>
      </c>
      <c r="J542" s="35">
        <v>0.5625</v>
      </c>
      <c r="K542" s="35">
        <v>0.57986111111111105</v>
      </c>
      <c r="L542" s="14">
        <f t="shared" si="36"/>
        <v>1.7361111111111049E-2</v>
      </c>
    </row>
    <row r="543" spans="1:12" x14ac:dyDescent="0.25">
      <c r="A543" s="9" t="s">
        <v>1230</v>
      </c>
      <c r="B543" s="10">
        <v>44312.524305555555</v>
      </c>
      <c r="C543" s="9" t="str">
        <f t="shared" si="33"/>
        <v>UNI</v>
      </c>
      <c r="D543" s="11">
        <f t="shared" si="34"/>
        <v>44312.524305555555</v>
      </c>
      <c r="E543" s="9">
        <v>17903107</v>
      </c>
      <c r="F543" s="12" t="str">
        <f t="shared" si="35"/>
        <v>Deliver Approved</v>
      </c>
      <c r="G543" s="1">
        <v>319</v>
      </c>
      <c r="H543" s="1"/>
      <c r="I543" s="13">
        <v>44312</v>
      </c>
      <c r="J543" s="35">
        <v>0.81944444444444453</v>
      </c>
      <c r="K543" s="35">
        <v>0.83680555555555547</v>
      </c>
      <c r="L543" s="14">
        <f t="shared" si="36"/>
        <v>1.7361111111110938E-2</v>
      </c>
    </row>
    <row r="544" spans="1:12" x14ac:dyDescent="0.25">
      <c r="A544" s="9" t="s">
        <v>1231</v>
      </c>
      <c r="B544" s="10">
        <v>44312.55972222222</v>
      </c>
      <c r="C544" s="9" t="str">
        <f t="shared" si="33"/>
        <v>UNI</v>
      </c>
      <c r="D544" s="11">
        <f t="shared" si="34"/>
        <v>44312.55972222222</v>
      </c>
      <c r="E544" s="9">
        <v>17903183</v>
      </c>
      <c r="F544" s="12" t="str">
        <f t="shared" si="35"/>
        <v>Deliver Approved</v>
      </c>
      <c r="G544" s="1">
        <v>319</v>
      </c>
      <c r="H544" s="1"/>
      <c r="I544" s="13">
        <v>44312</v>
      </c>
      <c r="J544" s="35">
        <v>0.33680555555555558</v>
      </c>
      <c r="K544" s="35">
        <v>0.8520833333333333</v>
      </c>
      <c r="L544" s="14">
        <f t="shared" si="36"/>
        <v>0.51527777777777772</v>
      </c>
    </row>
    <row r="545" spans="1:12" x14ac:dyDescent="0.25">
      <c r="A545" s="9" t="s">
        <v>1232</v>
      </c>
      <c r="B545" s="10">
        <v>44312.597222222219</v>
      </c>
      <c r="C545" s="9" t="str">
        <f t="shared" si="33"/>
        <v>UNI</v>
      </c>
      <c r="D545" s="11">
        <f t="shared" si="34"/>
        <v>44312.597222222219</v>
      </c>
      <c r="E545" s="9">
        <v>17902651</v>
      </c>
      <c r="F545" s="12" t="str">
        <f t="shared" si="35"/>
        <v>Deliver Approved</v>
      </c>
      <c r="G545" s="1">
        <v>319</v>
      </c>
      <c r="H545" s="1"/>
      <c r="I545" s="13">
        <v>44312</v>
      </c>
      <c r="J545" s="35">
        <v>0.77222222222222225</v>
      </c>
      <c r="K545" s="35">
        <v>0.7993055555555556</v>
      </c>
      <c r="L545" s="14">
        <f t="shared" si="36"/>
        <v>2.7083333333333348E-2</v>
      </c>
    </row>
    <row r="546" spans="1:12" x14ac:dyDescent="0.25">
      <c r="A546" s="9" t="s">
        <v>1233</v>
      </c>
      <c r="B546" s="10">
        <v>44312.73333333333</v>
      </c>
      <c r="C546" s="9" t="str">
        <f t="shared" si="33"/>
        <v>UNI</v>
      </c>
      <c r="D546" s="11">
        <f t="shared" si="34"/>
        <v>44312.73333333333</v>
      </c>
      <c r="E546" s="9">
        <v>17902929</v>
      </c>
      <c r="F546" s="12" t="str">
        <f t="shared" si="35"/>
        <v>Deliver Approved</v>
      </c>
      <c r="G546" s="1">
        <v>319</v>
      </c>
      <c r="H546" s="1"/>
      <c r="I546" s="13">
        <v>44312</v>
      </c>
      <c r="J546" s="35">
        <v>0.7993055555555556</v>
      </c>
      <c r="K546" s="35">
        <v>0.81944444444444453</v>
      </c>
      <c r="L546" s="14">
        <f t="shared" si="36"/>
        <v>2.0138888888888928E-2</v>
      </c>
    </row>
    <row r="547" spans="1:12" x14ac:dyDescent="0.25">
      <c r="A547" s="9" t="s">
        <v>1234</v>
      </c>
      <c r="B547" s="10">
        <v>44312.359722222223</v>
      </c>
      <c r="C547" s="9" t="str">
        <f t="shared" si="33"/>
        <v>UNI</v>
      </c>
      <c r="D547" s="11">
        <f t="shared" si="34"/>
        <v>44312.359722222223</v>
      </c>
      <c r="E547" s="9">
        <v>17897402</v>
      </c>
      <c r="F547" s="12" t="str">
        <f t="shared" si="35"/>
        <v>Tax-Cert</v>
      </c>
      <c r="G547" s="1">
        <v>320</v>
      </c>
      <c r="H547" s="1"/>
      <c r="I547" s="13">
        <v>44312</v>
      </c>
      <c r="J547" s="35">
        <v>0.5083333333333333</v>
      </c>
      <c r="K547" s="35">
        <v>0.51250000000000007</v>
      </c>
      <c r="L547" s="14">
        <f t="shared" si="36"/>
        <v>4.1666666666667629E-3</v>
      </c>
    </row>
    <row r="548" spans="1:12" x14ac:dyDescent="0.25">
      <c r="A548" s="9" t="s">
        <v>1235</v>
      </c>
      <c r="B548" s="10">
        <v>44312.478472222225</v>
      </c>
      <c r="C548" s="9" t="str">
        <f t="shared" si="33"/>
        <v>UNI</v>
      </c>
      <c r="D548" s="11">
        <f t="shared" si="34"/>
        <v>44312.478472222225</v>
      </c>
      <c r="E548" s="9">
        <v>17897536</v>
      </c>
      <c r="F548" s="12" t="str">
        <f t="shared" si="35"/>
        <v>Tax-Cert</v>
      </c>
      <c r="G548" s="1">
        <v>320</v>
      </c>
      <c r="H548" s="1"/>
      <c r="I548" s="13">
        <v>44312</v>
      </c>
      <c r="J548" s="35">
        <v>0.51250000000000007</v>
      </c>
      <c r="K548" s="35">
        <v>0.51666666666666672</v>
      </c>
      <c r="L548" s="14">
        <f t="shared" si="36"/>
        <v>4.1666666666666519E-3</v>
      </c>
    </row>
    <row r="549" spans="1:12" x14ac:dyDescent="0.25">
      <c r="A549" s="9" t="s">
        <v>1236</v>
      </c>
      <c r="B549" s="10">
        <v>44312.504861111112</v>
      </c>
      <c r="C549" s="9" t="str">
        <f t="shared" si="33"/>
        <v>UNI</v>
      </c>
      <c r="D549" s="11">
        <f t="shared" si="34"/>
        <v>44312.504861111112</v>
      </c>
      <c r="E549" s="9">
        <v>17897583</v>
      </c>
      <c r="F549" s="12" t="str">
        <f t="shared" si="35"/>
        <v>Tax-Cert</v>
      </c>
      <c r="G549" s="1">
        <v>320</v>
      </c>
      <c r="H549" s="1"/>
      <c r="I549" s="13">
        <v>44312</v>
      </c>
      <c r="J549" s="35">
        <v>0.51666666666666672</v>
      </c>
      <c r="K549" s="35">
        <v>0.52152777777777781</v>
      </c>
      <c r="L549" s="14">
        <f t="shared" si="36"/>
        <v>4.8611111111110938E-3</v>
      </c>
    </row>
    <row r="550" spans="1:12" x14ac:dyDescent="0.25">
      <c r="A550" s="9" t="s">
        <v>1237</v>
      </c>
      <c r="B550" s="10">
        <v>44312.525000000001</v>
      </c>
      <c r="C550" s="9" t="str">
        <f t="shared" si="33"/>
        <v>UNI</v>
      </c>
      <c r="D550" s="11">
        <f t="shared" si="34"/>
        <v>44312.525000000001</v>
      </c>
      <c r="E550" s="9">
        <v>17899588</v>
      </c>
      <c r="F550" s="12" t="str">
        <f t="shared" si="35"/>
        <v>Tax-Cert</v>
      </c>
      <c r="G550" s="1">
        <v>320</v>
      </c>
      <c r="H550" s="1"/>
      <c r="I550" s="13">
        <v>44312</v>
      </c>
      <c r="J550" s="35">
        <v>0.625</v>
      </c>
      <c r="K550" s="35">
        <v>0.62986111111111109</v>
      </c>
      <c r="L550" s="14">
        <f t="shared" si="36"/>
        <v>4.8611111111110938E-3</v>
      </c>
    </row>
    <row r="551" spans="1:12" x14ac:dyDescent="0.25">
      <c r="A551" s="9" t="s">
        <v>1238</v>
      </c>
      <c r="B551" s="10">
        <v>44312.611805555556</v>
      </c>
      <c r="C551" s="9" t="str">
        <f t="shared" si="33"/>
        <v>DUP</v>
      </c>
      <c r="D551" s="11">
        <f t="shared" si="34"/>
        <v>44312.611805555556</v>
      </c>
      <c r="E551" s="9">
        <v>17899687</v>
      </c>
      <c r="F551" s="12" t="str">
        <f t="shared" si="35"/>
        <v>Tax-Cert</v>
      </c>
      <c r="G551" s="1">
        <v>320</v>
      </c>
      <c r="H551" s="1"/>
      <c r="I551" s="13">
        <v>44312</v>
      </c>
      <c r="J551" s="35">
        <v>0.63055555555555554</v>
      </c>
      <c r="K551" s="35">
        <v>0.63888888888888895</v>
      </c>
      <c r="L551" s="14">
        <f t="shared" si="36"/>
        <v>8.3333333333334147E-3</v>
      </c>
    </row>
    <row r="552" spans="1:12" x14ac:dyDescent="0.25">
      <c r="A552" s="9" t="s">
        <v>1239</v>
      </c>
      <c r="B552" s="10">
        <v>44312.640972222223</v>
      </c>
      <c r="C552" s="9" t="str">
        <f t="shared" si="33"/>
        <v>UNI</v>
      </c>
      <c r="D552" s="11">
        <f t="shared" si="34"/>
        <v>44312.640972222223</v>
      </c>
      <c r="E552" s="9">
        <v>17900323</v>
      </c>
      <c r="F552" s="12" t="str">
        <f t="shared" si="35"/>
        <v>Tax-Cert</v>
      </c>
      <c r="G552" s="1">
        <v>320</v>
      </c>
      <c r="H552" s="1"/>
      <c r="I552" s="13">
        <v>44312</v>
      </c>
      <c r="J552" s="35">
        <v>0.65208333333333335</v>
      </c>
      <c r="K552" s="35">
        <v>0.66041666666666665</v>
      </c>
      <c r="L552" s="14">
        <f t="shared" si="36"/>
        <v>8.3333333333333037E-3</v>
      </c>
    </row>
    <row r="553" spans="1:12" x14ac:dyDescent="0.25">
      <c r="A553" s="9" t="s">
        <v>1240</v>
      </c>
      <c r="B553" s="10">
        <v>44312.640277777777</v>
      </c>
      <c r="C553" s="9" t="str">
        <f t="shared" ref="C553:C616" si="37">IF(COUNTIF(A:A,A553)&gt;1,"DUP","UNI")</f>
        <v>UNI</v>
      </c>
      <c r="D553" s="11">
        <f t="shared" si="34"/>
        <v>44312.640277777777</v>
      </c>
      <c r="E553" s="9">
        <v>17900748</v>
      </c>
      <c r="F553" s="12" t="str">
        <f t="shared" si="35"/>
        <v>Tax-Cert</v>
      </c>
      <c r="G553" s="1">
        <v>320</v>
      </c>
      <c r="H553" s="1"/>
      <c r="I553" s="13">
        <v>44312</v>
      </c>
      <c r="J553" s="35">
        <v>0.66041666666666665</v>
      </c>
      <c r="K553" s="35">
        <v>0.66666666666666663</v>
      </c>
      <c r="L553" s="14">
        <f t="shared" si="36"/>
        <v>6.2499999999999778E-3</v>
      </c>
    </row>
    <row r="554" spans="1:12" x14ac:dyDescent="0.25">
      <c r="A554" s="9" t="s">
        <v>1241</v>
      </c>
      <c r="B554" s="10">
        <v>44312.640972222223</v>
      </c>
      <c r="C554" s="9" t="str">
        <f t="shared" si="37"/>
        <v>UNI</v>
      </c>
      <c r="D554" s="11">
        <f t="shared" si="34"/>
        <v>44312.640972222223</v>
      </c>
      <c r="E554" s="9">
        <v>17900909</v>
      </c>
      <c r="F554" s="12" t="str">
        <f t="shared" si="35"/>
        <v>Tax-Cert</v>
      </c>
      <c r="G554" s="1">
        <v>320</v>
      </c>
      <c r="H554" s="1"/>
      <c r="I554" s="13">
        <v>44312</v>
      </c>
      <c r="J554" s="35">
        <v>0.66666666666666663</v>
      </c>
      <c r="K554" s="35">
        <v>0.67708333333333337</v>
      </c>
      <c r="L554" s="14">
        <f t="shared" si="36"/>
        <v>1.0416666666666741E-2</v>
      </c>
    </row>
    <row r="555" spans="1:12" x14ac:dyDescent="0.25">
      <c r="A555" s="9" t="s">
        <v>1242</v>
      </c>
      <c r="B555" s="10">
        <v>44312.681944444441</v>
      </c>
      <c r="C555" s="9" t="str">
        <f t="shared" si="37"/>
        <v>UNI</v>
      </c>
      <c r="D555" s="11">
        <f t="shared" si="34"/>
        <v>44312.681944444441</v>
      </c>
      <c r="E555" s="9">
        <v>17902561</v>
      </c>
      <c r="F555" s="12" t="str">
        <f t="shared" si="35"/>
        <v>Tax-Cert</v>
      </c>
      <c r="G555" s="1">
        <v>320</v>
      </c>
      <c r="H555" s="1"/>
      <c r="I555" s="13">
        <v>44312</v>
      </c>
      <c r="J555" s="35">
        <v>0.76597222222222217</v>
      </c>
      <c r="K555" s="35">
        <v>0.76874999999999993</v>
      </c>
      <c r="L555" s="14">
        <f t="shared" si="36"/>
        <v>2.7777777777777679E-3</v>
      </c>
    </row>
    <row r="556" spans="1:12" x14ac:dyDescent="0.25">
      <c r="A556" s="9" t="s">
        <v>1243</v>
      </c>
      <c r="B556" s="10">
        <v>44312.682638888888</v>
      </c>
      <c r="C556" s="9" t="str">
        <f t="shared" si="37"/>
        <v>UNI</v>
      </c>
      <c r="D556" s="11">
        <f t="shared" si="34"/>
        <v>44312.682638888888</v>
      </c>
      <c r="E556" s="9">
        <v>17902572</v>
      </c>
      <c r="F556" s="12" t="str">
        <f t="shared" si="35"/>
        <v>Tax-Cert</v>
      </c>
      <c r="G556" s="1">
        <v>320</v>
      </c>
      <c r="H556" s="1"/>
      <c r="I556" s="13">
        <v>44312</v>
      </c>
      <c r="J556" s="35">
        <v>0.76874999999999993</v>
      </c>
      <c r="K556" s="35">
        <v>0.77222222222222225</v>
      </c>
      <c r="L556" s="14">
        <f t="shared" si="36"/>
        <v>3.4722222222223209E-3</v>
      </c>
    </row>
    <row r="557" spans="1:12" x14ac:dyDescent="0.25">
      <c r="A557" s="9" t="s">
        <v>1244</v>
      </c>
      <c r="B557" s="10">
        <v>44312.575694444444</v>
      </c>
      <c r="C557" s="9" t="str">
        <f t="shared" si="37"/>
        <v>UNI</v>
      </c>
      <c r="D557" s="11">
        <f t="shared" si="34"/>
        <v>44312.575694444444</v>
      </c>
      <c r="E557" s="9"/>
      <c r="F557" s="12" t="str">
        <f t="shared" si="35"/>
        <v>Fail SO</v>
      </c>
      <c r="G557" s="1">
        <v>313</v>
      </c>
      <c r="H557" s="1" t="s">
        <v>57</v>
      </c>
      <c r="I557" s="13">
        <v>44312</v>
      </c>
      <c r="J557" s="35"/>
      <c r="K557" s="35"/>
      <c r="L557" s="14">
        <f t="shared" si="36"/>
        <v>0</v>
      </c>
    </row>
    <row r="558" spans="1:12" x14ac:dyDescent="0.25">
      <c r="A558" s="9" t="s">
        <v>1245</v>
      </c>
      <c r="B558" s="10">
        <v>44312.587500000001</v>
      </c>
      <c r="C558" s="9" t="str">
        <f t="shared" si="37"/>
        <v>UNI</v>
      </c>
      <c r="D558" s="11">
        <f t="shared" si="34"/>
        <v>44312.587500000001</v>
      </c>
      <c r="E558" s="9">
        <v>17901968</v>
      </c>
      <c r="F558" s="12" t="str">
        <f t="shared" si="35"/>
        <v>Fail SO</v>
      </c>
      <c r="G558" s="1">
        <v>313</v>
      </c>
      <c r="H558" s="1" t="s">
        <v>57</v>
      </c>
      <c r="I558" s="13">
        <v>44312</v>
      </c>
      <c r="J558" s="35">
        <v>0.72777777777777775</v>
      </c>
      <c r="K558" s="35">
        <v>0.74375000000000002</v>
      </c>
      <c r="L558" s="14">
        <f t="shared" si="36"/>
        <v>1.5972222222222276E-2</v>
      </c>
    </row>
    <row r="559" spans="1:12" x14ac:dyDescent="0.25">
      <c r="A559" s="9" t="s">
        <v>1246</v>
      </c>
      <c r="B559" s="10">
        <v>44312.621527777781</v>
      </c>
      <c r="C559" s="9" t="str">
        <f t="shared" si="37"/>
        <v>UNI</v>
      </c>
      <c r="D559" s="11">
        <f t="shared" si="34"/>
        <v>44312.621527777781</v>
      </c>
      <c r="E559" s="9">
        <v>17902358</v>
      </c>
      <c r="F559" s="12" t="str">
        <f t="shared" si="35"/>
        <v>Fail SO</v>
      </c>
      <c r="G559" s="1">
        <v>313</v>
      </c>
      <c r="H559" s="1" t="s">
        <v>57</v>
      </c>
      <c r="I559" s="13">
        <v>44312</v>
      </c>
      <c r="J559" s="35">
        <v>0.75416666666666676</v>
      </c>
      <c r="K559" s="35">
        <v>0.76597222222222217</v>
      </c>
      <c r="L559" s="14">
        <f t="shared" si="36"/>
        <v>1.1805555555555403E-2</v>
      </c>
    </row>
    <row r="560" spans="1:12" x14ac:dyDescent="0.25">
      <c r="A560" s="9" t="s">
        <v>1247</v>
      </c>
      <c r="B560" s="10">
        <v>44312.646527777775</v>
      </c>
      <c r="C560" s="9" t="str">
        <f t="shared" si="37"/>
        <v>UNI</v>
      </c>
      <c r="D560" s="11">
        <f t="shared" si="34"/>
        <v>44312.646527777775</v>
      </c>
      <c r="E560" s="9">
        <v>17902264</v>
      </c>
      <c r="F560" s="12" t="str">
        <f t="shared" si="35"/>
        <v>Fail SO</v>
      </c>
      <c r="G560" s="1">
        <v>313</v>
      </c>
      <c r="H560" s="1" t="s">
        <v>57</v>
      </c>
      <c r="I560" s="13">
        <v>44312</v>
      </c>
      <c r="J560" s="35">
        <v>0.74375000000000002</v>
      </c>
      <c r="K560" s="35">
        <v>0.75416666666666676</v>
      </c>
      <c r="L560" s="14">
        <f t="shared" si="36"/>
        <v>1.0416666666666741E-2</v>
      </c>
    </row>
    <row r="561" spans="1:12" x14ac:dyDescent="0.25">
      <c r="A561" s="9" t="s">
        <v>1248</v>
      </c>
      <c r="B561" s="10">
        <v>44312.65625</v>
      </c>
      <c r="C561" s="9" t="str">
        <f t="shared" si="37"/>
        <v>UNI</v>
      </c>
      <c r="D561" s="11">
        <f t="shared" si="34"/>
        <v>44312.65625</v>
      </c>
      <c r="E561" s="9">
        <v>17901743</v>
      </c>
      <c r="F561" s="12" t="str">
        <f t="shared" si="35"/>
        <v>Fail SO</v>
      </c>
      <c r="G561" s="1">
        <v>313</v>
      </c>
      <c r="H561" s="1" t="s">
        <v>57</v>
      </c>
      <c r="I561" s="13">
        <v>44312</v>
      </c>
      <c r="J561" s="35">
        <v>0.70763888888888893</v>
      </c>
      <c r="K561" s="35">
        <v>0.71736111111111101</v>
      </c>
      <c r="L561" s="14">
        <f t="shared" si="36"/>
        <v>9.7222222222220767E-3</v>
      </c>
    </row>
    <row r="562" spans="1:12" x14ac:dyDescent="0.25">
      <c r="A562" s="9" t="s">
        <v>1249</v>
      </c>
      <c r="B562" s="10">
        <v>44312.688194444447</v>
      </c>
      <c r="C562" s="9" t="str">
        <f t="shared" si="37"/>
        <v>UNI</v>
      </c>
      <c r="D562" s="11">
        <f t="shared" si="34"/>
        <v>44312.688194444447</v>
      </c>
      <c r="E562" s="9">
        <v>17901836</v>
      </c>
      <c r="F562" s="12" t="str">
        <f t="shared" si="35"/>
        <v>Fail SO</v>
      </c>
      <c r="G562" s="1">
        <v>313</v>
      </c>
      <c r="H562" s="1" t="s">
        <v>57</v>
      </c>
      <c r="I562" s="13">
        <v>44312</v>
      </c>
      <c r="J562" s="35">
        <v>0.71736111111111101</v>
      </c>
      <c r="K562" s="35">
        <v>0.72777777777777775</v>
      </c>
      <c r="L562" s="14">
        <f t="shared" si="36"/>
        <v>1.0416666666666741E-2</v>
      </c>
    </row>
    <row r="563" spans="1:12" x14ac:dyDescent="0.25">
      <c r="A563" s="78" t="s">
        <v>1250</v>
      </c>
      <c r="B563" s="79">
        <v>44313.491666666669</v>
      </c>
      <c r="C563" s="78" t="str">
        <f t="shared" si="37"/>
        <v>DUP</v>
      </c>
      <c r="D563" s="80">
        <f t="shared" si="34"/>
        <v>44313.491666666669</v>
      </c>
      <c r="E563" s="78">
        <v>17913333</v>
      </c>
      <c r="F563" s="81" t="str">
        <f t="shared" si="35"/>
        <v>Fail SO</v>
      </c>
      <c r="G563" s="81">
        <v>313</v>
      </c>
      <c r="H563" s="81" t="s">
        <v>57</v>
      </c>
      <c r="I563" s="82">
        <v>44313</v>
      </c>
      <c r="J563" s="36">
        <v>0.49652777777777773</v>
      </c>
      <c r="K563" s="83">
        <v>0.50902777777777775</v>
      </c>
      <c r="L563" s="83">
        <f t="shared" si="36"/>
        <v>1.2500000000000011E-2</v>
      </c>
    </row>
    <row r="564" spans="1:12" x14ac:dyDescent="0.25">
      <c r="A564" s="19" t="s">
        <v>1251</v>
      </c>
      <c r="B564" s="20">
        <v>44313.502083333333</v>
      </c>
      <c r="C564" s="19" t="str">
        <f t="shared" si="37"/>
        <v>UNI</v>
      </c>
      <c r="D564" s="41">
        <f t="shared" si="34"/>
        <v>44313.502083333333</v>
      </c>
      <c r="E564" s="19">
        <v>17913986</v>
      </c>
      <c r="F564" s="12" t="str">
        <f t="shared" si="35"/>
        <v>Fail SO</v>
      </c>
      <c r="G564" s="1">
        <v>313</v>
      </c>
      <c r="H564" s="1" t="s">
        <v>57</v>
      </c>
      <c r="I564" s="13">
        <v>44313</v>
      </c>
      <c r="J564" s="35">
        <v>0.50902777777777775</v>
      </c>
      <c r="K564" s="35">
        <v>0.51597222222222217</v>
      </c>
      <c r="L564" s="14">
        <f t="shared" si="36"/>
        <v>6.9444444444444198E-3</v>
      </c>
    </row>
    <row r="565" spans="1:12" x14ac:dyDescent="0.25">
      <c r="A565" s="9" t="s">
        <v>1252</v>
      </c>
      <c r="B565" s="10">
        <v>44313.500694444447</v>
      </c>
      <c r="C565" s="9" t="str">
        <f t="shared" si="37"/>
        <v>UNI</v>
      </c>
      <c r="D565" s="11">
        <f t="shared" si="34"/>
        <v>44313.500694444447</v>
      </c>
      <c r="E565" s="9">
        <v>17920340</v>
      </c>
      <c r="F565" s="12" t="str">
        <f t="shared" si="35"/>
        <v>Fail SO</v>
      </c>
      <c r="G565" s="1">
        <v>313</v>
      </c>
      <c r="H565" s="1" t="s">
        <v>57</v>
      </c>
      <c r="I565" s="13">
        <v>44313</v>
      </c>
      <c r="J565" s="35">
        <v>0.7319444444444444</v>
      </c>
      <c r="K565" s="35">
        <v>0.74305555555555547</v>
      </c>
      <c r="L565" s="14">
        <f t="shared" si="36"/>
        <v>1.1111111111111072E-2</v>
      </c>
    </row>
    <row r="566" spans="1:12" x14ac:dyDescent="0.25">
      <c r="A566" s="9" t="s">
        <v>1253</v>
      </c>
      <c r="B566" s="10">
        <v>44313.51666666667</v>
      </c>
      <c r="C566" s="9" t="str">
        <f t="shared" si="37"/>
        <v>UNI</v>
      </c>
      <c r="D566" s="11">
        <f t="shared" si="34"/>
        <v>44313.51666666667</v>
      </c>
      <c r="E566" s="9">
        <v>17920795</v>
      </c>
      <c r="F566" s="12" t="str">
        <f t="shared" si="35"/>
        <v>Fail SO</v>
      </c>
      <c r="G566" s="1">
        <v>313</v>
      </c>
      <c r="H566" s="1" t="s">
        <v>57</v>
      </c>
      <c r="I566" s="13">
        <v>44313</v>
      </c>
      <c r="J566" s="35">
        <v>0.74305555555555547</v>
      </c>
      <c r="K566" s="35">
        <v>0.75555555555555554</v>
      </c>
      <c r="L566" s="14">
        <f t="shared" si="36"/>
        <v>1.2500000000000067E-2</v>
      </c>
    </row>
    <row r="567" spans="1:12" x14ac:dyDescent="0.25">
      <c r="A567" s="9" t="s">
        <v>1238</v>
      </c>
      <c r="B567" s="10">
        <v>44313.51458333333</v>
      </c>
      <c r="C567" s="9" t="str">
        <f t="shared" si="37"/>
        <v>DUP</v>
      </c>
      <c r="D567" s="11">
        <f t="shared" si="34"/>
        <v>44313.51458333333</v>
      </c>
      <c r="E567" s="9">
        <v>17914290</v>
      </c>
      <c r="F567" s="12" t="str">
        <f t="shared" si="35"/>
        <v>Fail SO</v>
      </c>
      <c r="G567" s="1">
        <v>313</v>
      </c>
      <c r="H567" s="1" t="s">
        <v>57</v>
      </c>
      <c r="I567" s="13">
        <v>44313</v>
      </c>
      <c r="J567" s="35">
        <v>0.52152777777777781</v>
      </c>
      <c r="K567" s="35">
        <v>0.53611111111111109</v>
      </c>
      <c r="L567" s="14">
        <f t="shared" si="36"/>
        <v>1.4583333333333282E-2</v>
      </c>
    </row>
    <row r="568" spans="1:12" x14ac:dyDescent="0.25">
      <c r="A568" s="9" t="s">
        <v>1211</v>
      </c>
      <c r="B568" s="10">
        <v>44313.518055555556</v>
      </c>
      <c r="C568" s="9" t="str">
        <f t="shared" si="37"/>
        <v>DUP</v>
      </c>
      <c r="D568" s="11">
        <f t="shared" si="34"/>
        <v>44313.518055555556</v>
      </c>
      <c r="E568" s="9">
        <v>17921453</v>
      </c>
      <c r="F568" s="12" t="str">
        <f t="shared" si="35"/>
        <v>Fail SO</v>
      </c>
      <c r="G568" s="1">
        <v>313</v>
      </c>
      <c r="H568" s="1" t="s">
        <v>57</v>
      </c>
      <c r="I568" s="13">
        <v>44313</v>
      </c>
      <c r="J568" s="35">
        <v>0.75555555555555554</v>
      </c>
      <c r="K568" s="35">
        <v>0.76250000000000007</v>
      </c>
      <c r="L568" s="14">
        <f t="shared" si="36"/>
        <v>6.9444444444445308E-3</v>
      </c>
    </row>
    <row r="569" spans="1:12" x14ac:dyDescent="0.25">
      <c r="A569" s="9" t="s">
        <v>1254</v>
      </c>
      <c r="B569" s="10">
        <v>44313.515972222223</v>
      </c>
      <c r="C569" s="9" t="str">
        <f t="shared" si="37"/>
        <v>UNI</v>
      </c>
      <c r="D569" s="11">
        <f t="shared" si="34"/>
        <v>44313.515972222223</v>
      </c>
      <c r="E569" s="9">
        <v>17918671</v>
      </c>
      <c r="F569" s="12" t="str">
        <f t="shared" si="35"/>
        <v>Fail SO</v>
      </c>
      <c r="G569" s="1">
        <v>313</v>
      </c>
      <c r="H569" s="1" t="s">
        <v>57</v>
      </c>
      <c r="I569" s="13">
        <v>44313</v>
      </c>
      <c r="J569" s="35">
        <v>0.63680555555555551</v>
      </c>
      <c r="K569" s="35">
        <v>0.65069444444444446</v>
      </c>
      <c r="L569" s="14">
        <f t="shared" si="36"/>
        <v>1.3888888888888951E-2</v>
      </c>
    </row>
    <row r="570" spans="1:12" x14ac:dyDescent="0.25">
      <c r="A570" s="9" t="s">
        <v>1255</v>
      </c>
      <c r="B570" s="10">
        <v>44313.509027777778</v>
      </c>
      <c r="C570" s="9" t="str">
        <f t="shared" si="37"/>
        <v>UNI</v>
      </c>
      <c r="D570" s="11">
        <f t="shared" si="34"/>
        <v>44313.509027777778</v>
      </c>
      <c r="E570" s="9">
        <v>17918391</v>
      </c>
      <c r="F570" s="12" t="str">
        <f t="shared" si="35"/>
        <v>Fail SO</v>
      </c>
      <c r="G570" s="1">
        <v>313</v>
      </c>
      <c r="H570" s="1" t="s">
        <v>57</v>
      </c>
      <c r="I570" s="13">
        <v>44313</v>
      </c>
      <c r="J570" s="35">
        <v>0.62361111111111112</v>
      </c>
      <c r="K570" s="35">
        <v>0.63680555555555551</v>
      </c>
      <c r="L570" s="14">
        <f t="shared" si="36"/>
        <v>1.3194444444444398E-2</v>
      </c>
    </row>
    <row r="571" spans="1:12" x14ac:dyDescent="0.25">
      <c r="A571" s="9" t="s">
        <v>1256</v>
      </c>
      <c r="B571" s="10">
        <v>44313.525000000001</v>
      </c>
      <c r="C571" s="9" t="str">
        <f t="shared" si="37"/>
        <v>UNI</v>
      </c>
      <c r="D571" s="11">
        <f t="shared" si="34"/>
        <v>44313.525000000001</v>
      </c>
      <c r="E571" s="9">
        <v>17917930</v>
      </c>
      <c r="F571" s="12" t="str">
        <f t="shared" si="35"/>
        <v>Fail SO</v>
      </c>
      <c r="G571" s="1">
        <v>313</v>
      </c>
      <c r="H571" s="1" t="s">
        <v>57</v>
      </c>
      <c r="I571" s="13">
        <v>44313</v>
      </c>
      <c r="J571" s="35">
        <v>0.60277777777777775</v>
      </c>
      <c r="K571" s="35">
        <v>0.61805555555555558</v>
      </c>
      <c r="L571" s="14">
        <f t="shared" si="36"/>
        <v>1.5277777777777835E-2</v>
      </c>
    </row>
    <row r="572" spans="1:12" x14ac:dyDescent="0.25">
      <c r="A572" s="9" t="s">
        <v>1257</v>
      </c>
      <c r="B572" s="10">
        <v>44313.529166666667</v>
      </c>
      <c r="C572" s="9" t="str">
        <f t="shared" si="37"/>
        <v>UNI</v>
      </c>
      <c r="D572" s="11">
        <f t="shared" si="34"/>
        <v>44313.529166666667</v>
      </c>
      <c r="E572" s="9">
        <v>17920057</v>
      </c>
      <c r="F572" s="12" t="str">
        <f t="shared" si="35"/>
        <v>Fail SO</v>
      </c>
      <c r="G572" s="1">
        <v>313</v>
      </c>
      <c r="H572" s="1" t="s">
        <v>57</v>
      </c>
      <c r="I572" s="13">
        <v>44313</v>
      </c>
      <c r="J572" s="35">
        <v>0.71805555555555556</v>
      </c>
      <c r="K572" s="35">
        <v>0.7319444444444444</v>
      </c>
      <c r="L572" s="14">
        <f t="shared" si="36"/>
        <v>1.388888888888884E-2</v>
      </c>
    </row>
    <row r="573" spans="1:12" x14ac:dyDescent="0.25">
      <c r="A573" s="9" t="s">
        <v>1258</v>
      </c>
      <c r="B573" s="10">
        <v>44313.54791666667</v>
      </c>
      <c r="C573" s="9" t="str">
        <f t="shared" si="37"/>
        <v>UNI</v>
      </c>
      <c r="D573" s="11">
        <f t="shared" si="34"/>
        <v>44313.54791666667</v>
      </c>
      <c r="E573" s="9">
        <v>17915618</v>
      </c>
      <c r="F573" s="12" t="str">
        <f t="shared" si="35"/>
        <v>Deliver Approved</v>
      </c>
      <c r="G573" s="1">
        <v>319</v>
      </c>
      <c r="H573" s="1"/>
      <c r="I573" s="13">
        <v>44313</v>
      </c>
      <c r="J573" s="35">
        <v>0.55069444444444449</v>
      </c>
      <c r="K573" s="35">
        <v>0.56666666666666665</v>
      </c>
      <c r="L573" s="14">
        <f t="shared" si="36"/>
        <v>1.5972222222222165E-2</v>
      </c>
    </row>
    <row r="574" spans="1:12" x14ac:dyDescent="0.25">
      <c r="A574" s="9" t="s">
        <v>1259</v>
      </c>
      <c r="B574" s="10">
        <v>44313.555555555555</v>
      </c>
      <c r="C574" s="9" t="str">
        <f t="shared" si="37"/>
        <v>UNI</v>
      </c>
      <c r="D574" s="11">
        <f t="shared" si="34"/>
        <v>44313.555555555555</v>
      </c>
      <c r="E574" s="9">
        <v>17916273</v>
      </c>
      <c r="F574" s="12" t="str">
        <f t="shared" si="35"/>
        <v>Deliver Approved</v>
      </c>
      <c r="G574" s="1">
        <v>319</v>
      </c>
      <c r="H574" s="1"/>
      <c r="I574" s="13">
        <v>44313</v>
      </c>
      <c r="J574" s="35">
        <v>0.56666666666666665</v>
      </c>
      <c r="K574" s="35">
        <v>0.5854166666666667</v>
      </c>
      <c r="L574" s="14">
        <f t="shared" si="36"/>
        <v>1.8750000000000044E-2</v>
      </c>
    </row>
    <row r="575" spans="1:12" x14ac:dyDescent="0.25">
      <c r="A575" s="9" t="s">
        <v>1260</v>
      </c>
      <c r="B575" s="10">
        <v>44313.550694444442</v>
      </c>
      <c r="C575" s="9" t="str">
        <f t="shared" si="37"/>
        <v>UNI</v>
      </c>
      <c r="D575" s="11">
        <f t="shared" si="34"/>
        <v>44313.550694444442</v>
      </c>
      <c r="E575" s="9">
        <v>17917165</v>
      </c>
      <c r="F575" s="12" t="str">
        <f t="shared" si="35"/>
        <v>Deliver Approved</v>
      </c>
      <c r="G575" s="1">
        <v>319</v>
      </c>
      <c r="H575" s="1"/>
      <c r="I575" s="13">
        <v>44313</v>
      </c>
      <c r="J575" s="35">
        <v>0.5854166666666667</v>
      </c>
      <c r="K575" s="35">
        <v>0.60277777777777775</v>
      </c>
      <c r="L575" s="14">
        <f t="shared" si="36"/>
        <v>1.7361111111111049E-2</v>
      </c>
    </row>
    <row r="576" spans="1:12" x14ac:dyDescent="0.25">
      <c r="A576" s="9" t="s">
        <v>1261</v>
      </c>
      <c r="B576" s="10">
        <v>44313.566666666666</v>
      </c>
      <c r="C576" s="9" t="str">
        <f t="shared" si="37"/>
        <v>UNI</v>
      </c>
      <c r="D576" s="11">
        <f t="shared" si="34"/>
        <v>44313.566666666666</v>
      </c>
      <c r="E576" s="9">
        <v>17921672</v>
      </c>
      <c r="F576" s="12" t="str">
        <f t="shared" si="35"/>
        <v>Deliver Approved</v>
      </c>
      <c r="G576" s="1">
        <v>319</v>
      </c>
      <c r="H576" s="1"/>
      <c r="I576" s="13">
        <v>44313</v>
      </c>
      <c r="J576" s="35">
        <v>0.76250000000000007</v>
      </c>
      <c r="K576" s="35">
        <v>0.78888888888888886</v>
      </c>
      <c r="L576" s="14">
        <f t="shared" si="36"/>
        <v>2.6388888888888795E-2</v>
      </c>
    </row>
    <row r="577" spans="1:12" x14ac:dyDescent="0.25">
      <c r="A577" s="9" t="s">
        <v>1262</v>
      </c>
      <c r="B577" s="10">
        <v>44313.543749999997</v>
      </c>
      <c r="C577" s="9" t="str">
        <f t="shared" si="37"/>
        <v>UNI</v>
      </c>
      <c r="D577" s="11">
        <f t="shared" si="34"/>
        <v>44313.543749999997</v>
      </c>
      <c r="E577" s="9">
        <v>17923469</v>
      </c>
      <c r="F577" s="12" t="str">
        <f t="shared" si="35"/>
        <v>Deliver Approved</v>
      </c>
      <c r="G577" s="1">
        <v>319</v>
      </c>
      <c r="H577" s="1"/>
      <c r="I577" s="13">
        <v>44313</v>
      </c>
      <c r="J577" s="35">
        <v>0.81041666666666667</v>
      </c>
      <c r="K577" s="35">
        <v>0.82638888888888884</v>
      </c>
      <c r="L577" s="14">
        <f t="shared" si="36"/>
        <v>1.5972222222222165E-2</v>
      </c>
    </row>
    <row r="578" spans="1:12" x14ac:dyDescent="0.25">
      <c r="A578" s="9" t="s">
        <v>1263</v>
      </c>
      <c r="B578" s="10">
        <v>44313.593055555553</v>
      </c>
      <c r="C578" s="9" t="str">
        <f t="shared" si="37"/>
        <v>UNI</v>
      </c>
      <c r="D578" s="11">
        <f t="shared" si="34"/>
        <v>44313.593055555553</v>
      </c>
      <c r="E578" s="9">
        <v>17923954</v>
      </c>
      <c r="F578" s="12" t="str">
        <f t="shared" si="35"/>
        <v>Deliver Approved</v>
      </c>
      <c r="G578" s="1">
        <v>319</v>
      </c>
      <c r="H578" s="1"/>
      <c r="I578" s="13">
        <v>44313</v>
      </c>
      <c r="J578" s="35">
        <v>0.82638888888888884</v>
      </c>
      <c r="K578" s="35">
        <v>0.85486111111111107</v>
      </c>
      <c r="L578" s="14">
        <f t="shared" si="36"/>
        <v>2.8472222222222232E-2</v>
      </c>
    </row>
    <row r="579" spans="1:12" x14ac:dyDescent="0.25">
      <c r="A579" s="9" t="s">
        <v>1264</v>
      </c>
      <c r="B579" s="10">
        <v>44313.597222222219</v>
      </c>
      <c r="C579" s="9" t="str">
        <f t="shared" si="37"/>
        <v>UNI</v>
      </c>
      <c r="D579" s="11">
        <f t="shared" si="34"/>
        <v>44313.597222222219</v>
      </c>
      <c r="E579" s="9">
        <v>17922577</v>
      </c>
      <c r="F579" s="12" t="str">
        <f t="shared" si="35"/>
        <v>Deliver Approved</v>
      </c>
      <c r="G579" s="1">
        <v>319</v>
      </c>
      <c r="H579" s="1"/>
      <c r="I579" s="13">
        <v>44313</v>
      </c>
      <c r="J579" s="35">
        <v>0.78888888888888886</v>
      </c>
      <c r="K579" s="35">
        <v>0.81041666666666667</v>
      </c>
      <c r="L579" s="14">
        <f t="shared" si="36"/>
        <v>2.1527777777777812E-2</v>
      </c>
    </row>
    <row r="580" spans="1:12" x14ac:dyDescent="0.25">
      <c r="A580" s="9" t="s">
        <v>1250</v>
      </c>
      <c r="B580" s="10">
        <v>44313.496527777781</v>
      </c>
      <c r="C580" s="9" t="str">
        <f t="shared" si="37"/>
        <v>DUP</v>
      </c>
      <c r="D580" s="11">
        <f t="shared" ref="D580:D595" si="38">B580</f>
        <v>44313.496527777781</v>
      </c>
      <c r="E580" s="9">
        <v>17919406</v>
      </c>
      <c r="F580" s="12" t="str">
        <f t="shared" ref="F580:F595" si="39">IF(G580=313,"Fail SO",IF(G580=319,"Deliver Approved",IF(G580=320,"Tax-Cert",IF(G580=343,"Purchase",""))))</f>
        <v>Tax-Cert</v>
      </c>
      <c r="G580" s="1">
        <v>320</v>
      </c>
      <c r="H580" s="1"/>
      <c r="I580" s="13">
        <v>44313</v>
      </c>
      <c r="J580" s="35">
        <v>0.67499999999999993</v>
      </c>
      <c r="K580" s="35">
        <v>0.68055555555555547</v>
      </c>
      <c r="L580" s="14">
        <f t="shared" ref="L580:L595" si="40">K580-J580</f>
        <v>5.5555555555555358E-3</v>
      </c>
    </row>
    <row r="581" spans="1:12" x14ac:dyDescent="0.25">
      <c r="A581" s="9" t="s">
        <v>1265</v>
      </c>
      <c r="B581" s="10">
        <v>44313.456944444442</v>
      </c>
      <c r="C581" s="9" t="str">
        <f t="shared" si="37"/>
        <v>UNI</v>
      </c>
      <c r="D581" s="11">
        <f t="shared" si="38"/>
        <v>44313.456944444442</v>
      </c>
      <c r="E581" s="9">
        <v>17914149</v>
      </c>
      <c r="F581" s="12" t="str">
        <f t="shared" si="39"/>
        <v>Tax-Cert</v>
      </c>
      <c r="G581" s="1">
        <v>320</v>
      </c>
      <c r="H581" s="1"/>
      <c r="I581" s="13">
        <v>44313</v>
      </c>
      <c r="J581" s="35">
        <v>0.51597222222222217</v>
      </c>
      <c r="K581" s="35">
        <v>0.52083333333333337</v>
      </c>
      <c r="L581" s="14">
        <f t="shared" si="40"/>
        <v>4.8611111111112049E-3</v>
      </c>
    </row>
    <row r="582" spans="1:12" x14ac:dyDescent="0.25">
      <c r="A582" s="19" t="s">
        <v>1266</v>
      </c>
      <c r="B582" s="20">
        <v>44313.529166666667</v>
      </c>
      <c r="C582" s="19" t="str">
        <f t="shared" si="37"/>
        <v>UNI</v>
      </c>
      <c r="D582" s="41">
        <f t="shared" si="38"/>
        <v>44313.529166666667</v>
      </c>
      <c r="E582" s="19">
        <v>17915022</v>
      </c>
      <c r="F582" s="12" t="str">
        <f t="shared" si="39"/>
        <v>Tax-Cert</v>
      </c>
      <c r="G582" s="1">
        <v>320</v>
      </c>
      <c r="H582" s="1"/>
      <c r="I582" s="13">
        <v>44313</v>
      </c>
      <c r="J582" s="35">
        <v>0.53680555555555554</v>
      </c>
      <c r="K582" s="35">
        <v>0.54305555555555551</v>
      </c>
      <c r="L582" s="14">
        <f t="shared" si="40"/>
        <v>6.2499999999999778E-3</v>
      </c>
    </row>
    <row r="583" spans="1:12" x14ac:dyDescent="0.25">
      <c r="A583" s="9" t="s">
        <v>1267</v>
      </c>
      <c r="B583" s="10">
        <v>44313.432638888888</v>
      </c>
      <c r="C583" s="9" t="str">
        <f t="shared" si="37"/>
        <v>UNI</v>
      </c>
      <c r="D583" s="11">
        <f t="shared" si="38"/>
        <v>44313.432638888888</v>
      </c>
      <c r="E583" s="9">
        <v>17915313</v>
      </c>
      <c r="F583" s="12" t="str">
        <f t="shared" si="39"/>
        <v>Tax-Cert</v>
      </c>
      <c r="G583" s="1">
        <v>320</v>
      </c>
      <c r="H583" s="1"/>
      <c r="I583" s="13">
        <v>44313</v>
      </c>
      <c r="J583" s="35">
        <v>0.54305555555555551</v>
      </c>
      <c r="K583" s="35">
        <v>0.55069444444444449</v>
      </c>
      <c r="L583" s="14">
        <f t="shared" si="40"/>
        <v>7.6388888888889728E-3</v>
      </c>
    </row>
    <row r="584" spans="1:12" x14ac:dyDescent="0.25">
      <c r="A584" s="9" t="s">
        <v>1268</v>
      </c>
      <c r="B584" s="10">
        <v>44313.534722222219</v>
      </c>
      <c r="C584" s="9" t="str">
        <f t="shared" si="37"/>
        <v>UNI</v>
      </c>
      <c r="D584" s="11">
        <f t="shared" si="38"/>
        <v>44313.534722222219</v>
      </c>
      <c r="E584" s="9">
        <v>17918316</v>
      </c>
      <c r="F584" s="12" t="str">
        <f t="shared" si="39"/>
        <v>Tax-Cert</v>
      </c>
      <c r="G584" s="1">
        <v>320</v>
      </c>
      <c r="H584" s="1"/>
      <c r="I584" s="13">
        <v>44313</v>
      </c>
      <c r="J584" s="35">
        <v>0.61805555555555558</v>
      </c>
      <c r="K584" s="35">
        <v>0.62291666666666667</v>
      </c>
      <c r="L584" s="14">
        <f t="shared" si="40"/>
        <v>4.8611111111110938E-3</v>
      </c>
    </row>
    <row r="585" spans="1:12" x14ac:dyDescent="0.25">
      <c r="A585" s="9" t="s">
        <v>1269</v>
      </c>
      <c r="B585" s="10">
        <v>44313.62222222222</v>
      </c>
      <c r="C585" s="9" t="str">
        <f t="shared" si="37"/>
        <v>UNI</v>
      </c>
      <c r="D585" s="11">
        <f t="shared" si="38"/>
        <v>44313.62222222222</v>
      </c>
      <c r="E585" s="9">
        <v>17919014</v>
      </c>
      <c r="F585" s="12" t="str">
        <f t="shared" si="39"/>
        <v>Tax-Cert</v>
      </c>
      <c r="G585" s="1">
        <v>320</v>
      </c>
      <c r="H585" s="1"/>
      <c r="I585" s="13">
        <v>44313</v>
      </c>
      <c r="J585" s="35">
        <v>0.65138888888888891</v>
      </c>
      <c r="K585" s="35">
        <v>0.65625</v>
      </c>
      <c r="L585" s="14">
        <f t="shared" si="40"/>
        <v>4.8611111111110938E-3</v>
      </c>
    </row>
    <row r="586" spans="1:12" x14ac:dyDescent="0.25">
      <c r="A586" s="9" t="s">
        <v>1270</v>
      </c>
      <c r="B586" s="10">
        <v>44313.621527777781</v>
      </c>
      <c r="C586" s="9" t="str">
        <f t="shared" si="37"/>
        <v>UNI</v>
      </c>
      <c r="D586" s="11">
        <f t="shared" si="38"/>
        <v>44313.621527777781</v>
      </c>
      <c r="E586" s="9">
        <v>17919093</v>
      </c>
      <c r="F586" s="12" t="str">
        <f t="shared" si="39"/>
        <v>Tax-Cert</v>
      </c>
      <c r="G586" s="1">
        <v>320</v>
      </c>
      <c r="H586" s="1"/>
      <c r="I586" s="13">
        <v>44313</v>
      </c>
      <c r="J586" s="35">
        <v>0.65625</v>
      </c>
      <c r="K586" s="35">
        <v>0.66111111111111109</v>
      </c>
      <c r="L586" s="14">
        <f t="shared" si="40"/>
        <v>4.8611111111110938E-3</v>
      </c>
    </row>
    <row r="587" spans="1:12" x14ac:dyDescent="0.25">
      <c r="A587" s="9" t="s">
        <v>1271</v>
      </c>
      <c r="B587" s="10">
        <v>44313.617361111108</v>
      </c>
      <c r="C587" s="9" t="str">
        <f t="shared" si="37"/>
        <v>UNI</v>
      </c>
      <c r="D587" s="11">
        <f t="shared" si="38"/>
        <v>44313.617361111108</v>
      </c>
      <c r="E587" s="9">
        <v>17919234</v>
      </c>
      <c r="F587" s="12" t="str">
        <f t="shared" si="39"/>
        <v>Tax-Cert</v>
      </c>
      <c r="G587" s="1">
        <v>320</v>
      </c>
      <c r="H587" s="1"/>
      <c r="I587" s="13">
        <v>44313</v>
      </c>
      <c r="J587" s="35">
        <v>0.66111111111111109</v>
      </c>
      <c r="K587" s="35">
        <v>0.66597222222222219</v>
      </c>
      <c r="L587" s="14">
        <f t="shared" si="40"/>
        <v>4.8611111111110938E-3</v>
      </c>
    </row>
    <row r="588" spans="1:12" x14ac:dyDescent="0.25">
      <c r="A588" s="9" t="s">
        <v>1298</v>
      </c>
      <c r="B588" s="10">
        <v>44313.636805555558</v>
      </c>
      <c r="C588" s="9" t="str">
        <f t="shared" si="37"/>
        <v>UNI</v>
      </c>
      <c r="D588" s="11">
        <f t="shared" si="38"/>
        <v>44313.636805555558</v>
      </c>
      <c r="E588" s="9">
        <v>17919321</v>
      </c>
      <c r="F588" s="12" t="str">
        <f t="shared" si="39"/>
        <v>Tax-Cert</v>
      </c>
      <c r="G588" s="1">
        <v>320</v>
      </c>
      <c r="H588" s="1"/>
      <c r="I588" s="13">
        <v>44313</v>
      </c>
      <c r="J588" s="35">
        <v>0.66597222222222219</v>
      </c>
      <c r="K588" s="35">
        <v>0.67083333333333339</v>
      </c>
      <c r="L588" s="14">
        <f t="shared" si="40"/>
        <v>4.8611111111112049E-3</v>
      </c>
    </row>
    <row r="589" spans="1:12" x14ac:dyDescent="0.25">
      <c r="A589" s="9" t="s">
        <v>1299</v>
      </c>
      <c r="B589" s="10">
        <v>44313.644444444442</v>
      </c>
      <c r="C589" s="9" t="str">
        <f t="shared" si="37"/>
        <v>UNI</v>
      </c>
      <c r="D589" s="11">
        <f t="shared" si="38"/>
        <v>44313.644444444442</v>
      </c>
      <c r="E589" s="9">
        <v>17919357</v>
      </c>
      <c r="F589" s="12" t="str">
        <f t="shared" si="39"/>
        <v>Tax-Cert</v>
      </c>
      <c r="G589" s="1">
        <v>320</v>
      </c>
      <c r="H589" s="1"/>
      <c r="I589" s="13">
        <v>44313</v>
      </c>
      <c r="J589" s="35">
        <v>0.67083333333333339</v>
      </c>
      <c r="K589" s="35">
        <v>0.67499999999999993</v>
      </c>
      <c r="L589" s="14">
        <f t="shared" si="40"/>
        <v>4.1666666666665408E-3</v>
      </c>
    </row>
    <row r="590" spans="1:12" x14ac:dyDescent="0.25">
      <c r="A590" s="9" t="s">
        <v>1272</v>
      </c>
      <c r="B590" s="10">
        <v>44313.538888888892</v>
      </c>
      <c r="C590" s="9" t="str">
        <f t="shared" si="37"/>
        <v>UNI</v>
      </c>
      <c r="D590" s="11">
        <f t="shared" si="38"/>
        <v>44313.538888888892</v>
      </c>
      <c r="E590" s="9">
        <v>17919820</v>
      </c>
      <c r="F590" s="12" t="str">
        <f t="shared" si="39"/>
        <v>Fail SO</v>
      </c>
      <c r="G590" s="1">
        <v>313</v>
      </c>
      <c r="H590" s="1" t="s">
        <v>57</v>
      </c>
      <c r="I590" s="13">
        <v>44313</v>
      </c>
      <c r="J590" s="35">
        <v>0.70416666666666661</v>
      </c>
      <c r="K590" s="35">
        <v>0.71736111111111101</v>
      </c>
      <c r="L590" s="14">
        <f t="shared" si="40"/>
        <v>1.3194444444444398E-2</v>
      </c>
    </row>
    <row r="591" spans="1:12" x14ac:dyDescent="0.25">
      <c r="A591" s="9" t="s">
        <v>1273</v>
      </c>
      <c r="B591" s="10">
        <v>44313.538888888892</v>
      </c>
      <c r="C591" s="9" t="str">
        <f t="shared" si="37"/>
        <v>UNI</v>
      </c>
      <c r="D591" s="11">
        <f t="shared" si="38"/>
        <v>44313.538888888892</v>
      </c>
      <c r="E591" s="9">
        <v>17919594</v>
      </c>
      <c r="F591" s="12" t="str">
        <f t="shared" si="39"/>
        <v>Fail SO</v>
      </c>
      <c r="G591" s="1">
        <v>313</v>
      </c>
      <c r="H591" s="1" t="s">
        <v>57</v>
      </c>
      <c r="I591" s="13">
        <v>44313</v>
      </c>
      <c r="J591" s="35">
        <v>0.69097222222222221</v>
      </c>
      <c r="K591" s="35">
        <v>0.70416666666666661</v>
      </c>
      <c r="L591" s="14">
        <f t="shared" si="40"/>
        <v>1.3194444444444398E-2</v>
      </c>
    </row>
    <row r="592" spans="1:12" x14ac:dyDescent="0.25">
      <c r="A592" s="9" t="s">
        <v>1274</v>
      </c>
      <c r="B592" s="10">
        <v>44313.543749999997</v>
      </c>
      <c r="C592" s="9" t="str">
        <f t="shared" si="37"/>
        <v>UNI</v>
      </c>
      <c r="D592" s="11">
        <f t="shared" si="38"/>
        <v>44313.543749999997</v>
      </c>
      <c r="E592" s="9">
        <v>17919477</v>
      </c>
      <c r="F592" s="12" t="str">
        <f t="shared" si="39"/>
        <v>Fail SO</v>
      </c>
      <c r="G592" s="1">
        <v>313</v>
      </c>
      <c r="H592" s="1" t="s">
        <v>57</v>
      </c>
      <c r="I592" s="13">
        <v>44313</v>
      </c>
      <c r="J592" s="35">
        <v>0.68055555555555547</v>
      </c>
      <c r="K592" s="35">
        <v>0.69097222222222221</v>
      </c>
      <c r="L592" s="14">
        <f t="shared" si="40"/>
        <v>1.0416666666666741E-2</v>
      </c>
    </row>
    <row r="593" spans="1:12" x14ac:dyDescent="0.25">
      <c r="A593" s="4" t="s">
        <v>1300</v>
      </c>
      <c r="B593" s="44">
        <v>44314.481249999997</v>
      </c>
      <c r="C593" s="4" t="str">
        <f t="shared" si="37"/>
        <v>UNI</v>
      </c>
      <c r="D593" s="80">
        <f t="shared" si="38"/>
        <v>44314.481249999997</v>
      </c>
      <c r="E593" s="78">
        <v>17931567</v>
      </c>
      <c r="F593" s="81" t="str">
        <f t="shared" si="39"/>
        <v>Fail SO</v>
      </c>
      <c r="G593" s="81">
        <v>313</v>
      </c>
      <c r="H593" s="81" t="s">
        <v>57</v>
      </c>
      <c r="I593" s="82">
        <v>44314</v>
      </c>
      <c r="J593" s="36">
        <v>0.48680555555555555</v>
      </c>
      <c r="K593" s="83">
        <v>0.50208333333333333</v>
      </c>
      <c r="L593" s="83">
        <f t="shared" si="40"/>
        <v>1.5277777777777779E-2</v>
      </c>
    </row>
    <row r="594" spans="1:12" x14ac:dyDescent="0.25">
      <c r="A594" s="19" t="s">
        <v>1301</v>
      </c>
      <c r="B594" s="20">
        <v>44314.486805555556</v>
      </c>
      <c r="C594" s="19" t="str">
        <f t="shared" si="37"/>
        <v>UNI</v>
      </c>
      <c r="D594" s="41">
        <f t="shared" si="38"/>
        <v>44314.486805555556</v>
      </c>
      <c r="E594" s="19">
        <v>17932360</v>
      </c>
      <c r="F594" s="12" t="str">
        <f t="shared" si="39"/>
        <v>Fail SO</v>
      </c>
      <c r="G594" s="77">
        <v>313</v>
      </c>
      <c r="H594" s="1" t="s">
        <v>57</v>
      </c>
      <c r="I594" s="13">
        <v>44314</v>
      </c>
      <c r="J594" s="35">
        <v>0.50208333333333333</v>
      </c>
      <c r="K594" s="35">
        <v>0.51458333333333328</v>
      </c>
      <c r="L594" s="14">
        <f t="shared" si="40"/>
        <v>1.2499999999999956E-2</v>
      </c>
    </row>
    <row r="595" spans="1:12" x14ac:dyDescent="0.25">
      <c r="A595" s="9" t="s">
        <v>1302</v>
      </c>
      <c r="B595" s="10">
        <v>44314.486111111109</v>
      </c>
      <c r="C595" s="9" t="str">
        <f t="shared" si="37"/>
        <v>UNI</v>
      </c>
      <c r="D595" s="11">
        <f t="shared" si="38"/>
        <v>44314.486111111109</v>
      </c>
      <c r="E595" s="9">
        <v>17935817</v>
      </c>
      <c r="F595" s="12" t="str">
        <f t="shared" si="39"/>
        <v>Fail SO</v>
      </c>
      <c r="G595" s="77">
        <v>313</v>
      </c>
      <c r="H595" s="84" t="s">
        <v>57</v>
      </c>
      <c r="I595" s="13">
        <v>44314</v>
      </c>
      <c r="J595" s="35">
        <v>0.60902777777777783</v>
      </c>
      <c r="K595" s="35">
        <v>0.62361111111111112</v>
      </c>
      <c r="L595" s="14">
        <f t="shared" si="40"/>
        <v>1.4583333333333282E-2</v>
      </c>
    </row>
    <row r="596" spans="1:12" x14ac:dyDescent="0.25">
      <c r="A596" s="9" t="s">
        <v>1303</v>
      </c>
      <c r="B596" s="10">
        <v>44314.491666666669</v>
      </c>
      <c r="C596" s="9" t="str">
        <f t="shared" si="37"/>
        <v>UNI</v>
      </c>
      <c r="D596" s="11">
        <f t="shared" ref="D596:D652" si="41">B596</f>
        <v>44314.491666666669</v>
      </c>
      <c r="E596" s="9">
        <v>17936201</v>
      </c>
      <c r="F596" s="12" t="str">
        <f t="shared" ref="F596:F652" si="42">IF(G596=313,"Fail SO",IF(G596=319,"Deliver Approved",IF(G596=320,"Tax-Cert",IF(G596=343,"Purchase",""))))</f>
        <v>Fail SO</v>
      </c>
      <c r="G596" s="77">
        <v>313</v>
      </c>
      <c r="H596" s="84" t="s">
        <v>57</v>
      </c>
      <c r="I596" s="13">
        <v>44314</v>
      </c>
      <c r="J596" s="35">
        <v>0.62430555555555556</v>
      </c>
      <c r="K596" s="35">
        <v>0.63888888888888895</v>
      </c>
      <c r="L596" s="14">
        <f t="shared" ref="L596:L652" si="43">K596-J596</f>
        <v>1.4583333333333393E-2</v>
      </c>
    </row>
    <row r="597" spans="1:12" x14ac:dyDescent="0.25">
      <c r="A597" s="9" t="s">
        <v>1304</v>
      </c>
      <c r="B597" s="10">
        <v>44314.500694444447</v>
      </c>
      <c r="C597" s="9" t="str">
        <f t="shared" si="37"/>
        <v>UNI</v>
      </c>
      <c r="D597" s="11">
        <f t="shared" si="41"/>
        <v>44314.500694444447</v>
      </c>
      <c r="E597" s="9">
        <v>17936934</v>
      </c>
      <c r="F597" s="12" t="str">
        <f t="shared" si="42"/>
        <v>Fail SO</v>
      </c>
      <c r="G597" s="77">
        <v>313</v>
      </c>
      <c r="H597" s="84" t="s">
        <v>57</v>
      </c>
      <c r="I597" s="13">
        <v>44314</v>
      </c>
      <c r="J597" s="35">
        <v>0.63888888888888895</v>
      </c>
      <c r="K597" s="35">
        <v>0.65208333333333335</v>
      </c>
      <c r="L597" s="14">
        <f t="shared" si="43"/>
        <v>1.3194444444444398E-2</v>
      </c>
    </row>
    <row r="598" spans="1:12" x14ac:dyDescent="0.25">
      <c r="A598" s="9" t="s">
        <v>1306</v>
      </c>
      <c r="B598" s="10">
        <v>44314.503472222219</v>
      </c>
      <c r="C598" s="9" t="str">
        <f t="shared" si="37"/>
        <v>UNI</v>
      </c>
      <c r="D598" s="11">
        <f t="shared" si="41"/>
        <v>44314.503472222219</v>
      </c>
      <c r="E598" s="9">
        <v>17937527</v>
      </c>
      <c r="F598" s="12" t="str">
        <f t="shared" si="42"/>
        <v>Fail SO</v>
      </c>
      <c r="G598" s="77">
        <v>313</v>
      </c>
      <c r="H598" s="84" t="s">
        <v>57</v>
      </c>
      <c r="I598" s="13">
        <v>44314</v>
      </c>
      <c r="J598" s="35">
        <v>0.66805555555555562</v>
      </c>
      <c r="K598" s="35">
        <v>0.68125000000000002</v>
      </c>
      <c r="L598" s="14">
        <f t="shared" si="43"/>
        <v>1.3194444444444398E-2</v>
      </c>
    </row>
    <row r="599" spans="1:12" x14ac:dyDescent="0.25">
      <c r="A599" s="9" t="s">
        <v>1308</v>
      </c>
      <c r="B599" s="10">
        <v>44314.51458333333</v>
      </c>
      <c r="C599" s="9" t="str">
        <f t="shared" si="37"/>
        <v>UNI</v>
      </c>
      <c r="D599" s="11">
        <f t="shared" si="41"/>
        <v>44314.51458333333</v>
      </c>
      <c r="E599" s="9">
        <v>17938826</v>
      </c>
      <c r="F599" s="12" t="str">
        <f t="shared" si="42"/>
        <v>Fail SO</v>
      </c>
      <c r="G599" s="77">
        <v>313</v>
      </c>
      <c r="H599" s="84" t="s">
        <v>57</v>
      </c>
      <c r="I599" s="13">
        <v>44314</v>
      </c>
      <c r="J599" s="35">
        <v>0.73611111111111116</v>
      </c>
      <c r="K599" s="35">
        <v>0.75069444444444444</v>
      </c>
      <c r="L599" s="14">
        <f t="shared" si="43"/>
        <v>1.4583333333333282E-2</v>
      </c>
    </row>
    <row r="600" spans="1:12" x14ac:dyDescent="0.25">
      <c r="A600" s="9" t="s">
        <v>1309</v>
      </c>
      <c r="B600" s="10">
        <v>44314.513194444444</v>
      </c>
      <c r="C600" s="9" t="str">
        <f t="shared" si="37"/>
        <v>UNI</v>
      </c>
      <c r="D600" s="11">
        <f t="shared" si="41"/>
        <v>44314.513194444444</v>
      </c>
      <c r="E600" s="9">
        <v>17938535</v>
      </c>
      <c r="F600" s="12" t="str">
        <f t="shared" si="42"/>
        <v>Fail SO</v>
      </c>
      <c r="G600" s="77">
        <v>313</v>
      </c>
      <c r="H600" s="84" t="s">
        <v>57</v>
      </c>
      <c r="I600" s="13">
        <v>44314</v>
      </c>
      <c r="J600" s="35">
        <v>0.72222222222222221</v>
      </c>
      <c r="K600" s="35">
        <v>0.73541666666666661</v>
      </c>
      <c r="L600" s="14">
        <f t="shared" si="43"/>
        <v>1.3194444444444398E-2</v>
      </c>
    </row>
    <row r="601" spans="1:12" x14ac:dyDescent="0.25">
      <c r="A601" s="9" t="s">
        <v>1310</v>
      </c>
      <c r="B601" s="10">
        <v>44314.51458333333</v>
      </c>
      <c r="C601" s="9" t="str">
        <f t="shared" si="37"/>
        <v>UNI</v>
      </c>
      <c r="D601" s="11">
        <f t="shared" si="41"/>
        <v>44314.51458333333</v>
      </c>
      <c r="E601" s="9">
        <v>17938231</v>
      </c>
      <c r="F601" s="12" t="str">
        <f t="shared" si="42"/>
        <v>Fail SO</v>
      </c>
      <c r="G601" s="77">
        <v>313</v>
      </c>
      <c r="H601" s="84" t="s">
        <v>57</v>
      </c>
      <c r="I601" s="13">
        <v>44314</v>
      </c>
      <c r="J601" s="35">
        <v>0.7090277777777777</v>
      </c>
      <c r="K601" s="35">
        <v>0.72222222222222221</v>
      </c>
      <c r="L601" s="14">
        <f t="shared" si="43"/>
        <v>1.3194444444444509E-2</v>
      </c>
    </row>
    <row r="602" spans="1:12" x14ac:dyDescent="0.25">
      <c r="A602" s="9" t="s">
        <v>1311</v>
      </c>
      <c r="B602" s="10">
        <v>44314.524305555555</v>
      </c>
      <c r="C602" s="9" t="str">
        <f t="shared" si="37"/>
        <v>UNI</v>
      </c>
      <c r="D602" s="11">
        <f t="shared" si="41"/>
        <v>44314.524305555555</v>
      </c>
      <c r="E602" s="9">
        <v>17937921</v>
      </c>
      <c r="F602" s="12" t="str">
        <f t="shared" si="42"/>
        <v>Fail SO</v>
      </c>
      <c r="G602" s="77">
        <v>313</v>
      </c>
      <c r="H602" s="84" t="s">
        <v>57</v>
      </c>
      <c r="I602" s="13">
        <v>44314</v>
      </c>
      <c r="J602" s="35">
        <v>0.6958333333333333</v>
      </c>
      <c r="K602" s="35">
        <v>0.7090277777777777</v>
      </c>
      <c r="L602" s="14">
        <f t="shared" si="43"/>
        <v>1.3194444444444398E-2</v>
      </c>
    </row>
    <row r="603" spans="1:12" x14ac:dyDescent="0.25">
      <c r="A603" s="19" t="s">
        <v>1307</v>
      </c>
      <c r="B603" s="20">
        <v>44314.503472222219</v>
      </c>
      <c r="C603" s="19" t="str">
        <f t="shared" si="37"/>
        <v>UNI</v>
      </c>
      <c r="D603" s="41">
        <f t="shared" si="41"/>
        <v>44314.503472222219</v>
      </c>
      <c r="E603" s="19">
        <v>17933259</v>
      </c>
      <c r="F603" s="12" t="str">
        <f t="shared" si="42"/>
        <v>Deliver Approved</v>
      </c>
      <c r="G603" s="77">
        <v>319</v>
      </c>
      <c r="H603" s="1"/>
      <c r="I603" s="13">
        <v>44314</v>
      </c>
      <c r="J603" s="35">
        <v>0.52013888888888882</v>
      </c>
      <c r="K603" s="35">
        <v>0.53819444444444442</v>
      </c>
      <c r="L603" s="14">
        <f t="shared" si="43"/>
        <v>1.8055555555555602E-2</v>
      </c>
    </row>
    <row r="604" spans="1:12" x14ac:dyDescent="0.25">
      <c r="A604" s="9" t="s">
        <v>1314</v>
      </c>
      <c r="B604" s="10">
        <v>44314.543749999997</v>
      </c>
      <c r="C604" s="9" t="str">
        <f t="shared" si="37"/>
        <v>UNI</v>
      </c>
      <c r="D604" s="11">
        <f t="shared" si="41"/>
        <v>44314.543749999997</v>
      </c>
      <c r="E604" s="9">
        <v>17937166</v>
      </c>
      <c r="F604" s="12" t="str">
        <f t="shared" si="42"/>
        <v>Deliver Approved</v>
      </c>
      <c r="G604" s="77">
        <v>319</v>
      </c>
      <c r="H604" s="1"/>
      <c r="I604" s="13">
        <v>44314</v>
      </c>
      <c r="J604" s="35">
        <v>0.75138888888888899</v>
      </c>
      <c r="K604" s="35">
        <v>0.76944444444444438</v>
      </c>
      <c r="L604" s="14">
        <f t="shared" si="43"/>
        <v>1.805555555555538E-2</v>
      </c>
    </row>
    <row r="605" spans="1:12" x14ac:dyDescent="0.25">
      <c r="A605" s="9" t="s">
        <v>1318</v>
      </c>
      <c r="B605" s="10">
        <v>44314.548611111109</v>
      </c>
      <c r="C605" s="9" t="str">
        <f t="shared" si="37"/>
        <v>UNI</v>
      </c>
      <c r="D605" s="11">
        <f t="shared" si="41"/>
        <v>44314.548611111109</v>
      </c>
      <c r="E605" s="9">
        <v>17939525</v>
      </c>
      <c r="F605" s="12" t="str">
        <f t="shared" si="42"/>
        <v>Deliver Approved</v>
      </c>
      <c r="G605" s="77">
        <v>319</v>
      </c>
      <c r="H605" s="1"/>
      <c r="I605" s="13">
        <v>44314</v>
      </c>
      <c r="J605" s="35">
        <v>0.7715277777777777</v>
      </c>
      <c r="K605" s="35">
        <v>0.79722222222222217</v>
      </c>
      <c r="L605" s="14">
        <f t="shared" si="43"/>
        <v>2.5694444444444464E-2</v>
      </c>
    </row>
    <row r="606" spans="1:12" x14ac:dyDescent="0.25">
      <c r="A606" s="9" t="s">
        <v>1319</v>
      </c>
      <c r="B606" s="10">
        <v>44314.552083333336</v>
      </c>
      <c r="C606" s="9" t="str">
        <f t="shared" si="37"/>
        <v>UNI</v>
      </c>
      <c r="D606" s="11">
        <f t="shared" si="41"/>
        <v>44314.552083333336</v>
      </c>
      <c r="E606" s="9">
        <v>17940009</v>
      </c>
      <c r="F606" s="12" t="str">
        <f t="shared" si="42"/>
        <v>Deliver Approved</v>
      </c>
      <c r="G606" s="77">
        <v>319</v>
      </c>
      <c r="H606" s="1"/>
      <c r="I606" s="13">
        <v>44314</v>
      </c>
      <c r="J606" s="35">
        <v>0.79722222222222217</v>
      </c>
      <c r="K606" s="35">
        <v>0.81180555555555556</v>
      </c>
      <c r="L606" s="14">
        <f t="shared" si="43"/>
        <v>1.4583333333333393E-2</v>
      </c>
    </row>
    <row r="607" spans="1:12" x14ac:dyDescent="0.25">
      <c r="A607" s="9" t="s">
        <v>1320</v>
      </c>
      <c r="B607" s="10">
        <v>44314.560416666667</v>
      </c>
      <c r="C607" s="9" t="str">
        <f t="shared" si="37"/>
        <v>UNI</v>
      </c>
      <c r="D607" s="11">
        <f t="shared" si="41"/>
        <v>44314.560416666667</v>
      </c>
      <c r="E607" s="9">
        <v>17940263</v>
      </c>
      <c r="F607" s="12" t="str">
        <f t="shared" si="42"/>
        <v>Deliver Approved</v>
      </c>
      <c r="G607" s="77">
        <v>319</v>
      </c>
      <c r="H607" s="1"/>
      <c r="I607" s="13">
        <v>44314</v>
      </c>
      <c r="J607" s="35">
        <v>0.81180555555555556</v>
      </c>
      <c r="K607" s="35">
        <v>0.8354166666666667</v>
      </c>
      <c r="L607" s="14">
        <f t="shared" si="43"/>
        <v>2.3611111111111138E-2</v>
      </c>
    </row>
    <row r="608" spans="1:12" x14ac:dyDescent="0.25">
      <c r="A608" s="9" t="s">
        <v>1322</v>
      </c>
      <c r="B608" s="10">
        <v>44314.625694444447</v>
      </c>
      <c r="C608" s="9" t="str">
        <f t="shared" si="37"/>
        <v>UNI</v>
      </c>
      <c r="D608" s="11">
        <f t="shared" si="41"/>
        <v>44314.625694444447</v>
      </c>
      <c r="E608" s="9">
        <v>17940347</v>
      </c>
      <c r="F608" s="12" t="str">
        <f t="shared" si="42"/>
        <v>Deliver Approved</v>
      </c>
      <c r="G608" s="77">
        <v>319</v>
      </c>
      <c r="H608" s="1"/>
      <c r="I608" s="13">
        <v>44314</v>
      </c>
      <c r="J608" s="35">
        <v>0.83611111111111114</v>
      </c>
      <c r="K608" s="35">
        <v>0.85416666666666663</v>
      </c>
      <c r="L608" s="14">
        <f t="shared" si="43"/>
        <v>1.8055555555555491E-2</v>
      </c>
    </row>
    <row r="609" spans="1:12" x14ac:dyDescent="0.25">
      <c r="A609" s="19" t="s">
        <v>1305</v>
      </c>
      <c r="B609" s="20">
        <v>44314.418749999997</v>
      </c>
      <c r="C609" s="19" t="str">
        <f t="shared" si="37"/>
        <v>UNI</v>
      </c>
      <c r="D609" s="41">
        <f t="shared" si="41"/>
        <v>44314.418749999997</v>
      </c>
      <c r="E609" s="19">
        <v>17933023</v>
      </c>
      <c r="F609" s="12" t="str">
        <f t="shared" ref="F609:F616" si="44">IF(G609=313,"Fail SO",IF(G609=319,"Deliver Approved",IF(G609=320,"Tax-Cert",IF(G609=343,"Purchase",""))))</f>
        <v>Tax-Cert</v>
      </c>
      <c r="G609" s="77">
        <v>320</v>
      </c>
      <c r="H609" s="1"/>
      <c r="I609" s="13">
        <v>44314</v>
      </c>
      <c r="J609" s="35">
        <v>0.51458333333333328</v>
      </c>
      <c r="K609" s="35">
        <v>0.52013888888888882</v>
      </c>
      <c r="L609" s="14">
        <f t="shared" si="43"/>
        <v>5.5555555555555358E-3</v>
      </c>
    </row>
    <row r="610" spans="1:12" x14ac:dyDescent="0.25">
      <c r="A610" s="9" t="s">
        <v>1321</v>
      </c>
      <c r="B610" s="10">
        <v>44314.599305555559</v>
      </c>
      <c r="C610" s="9" t="str">
        <f t="shared" si="37"/>
        <v>UNI</v>
      </c>
      <c r="D610" s="11">
        <f t="shared" si="41"/>
        <v>44314.599305555559</v>
      </c>
      <c r="E610" s="9">
        <v>17937276</v>
      </c>
      <c r="F610" s="12" t="str">
        <f t="shared" si="44"/>
        <v>Tax-Cert</v>
      </c>
      <c r="G610" s="77">
        <v>320</v>
      </c>
      <c r="H610" s="1"/>
      <c r="I610" s="13">
        <v>44314</v>
      </c>
      <c r="J610" s="35">
        <v>0.65208333333333335</v>
      </c>
      <c r="K610" s="35">
        <v>0.65763888888888888</v>
      </c>
      <c r="L610" s="14">
        <f t="shared" si="43"/>
        <v>5.5555555555555358E-3</v>
      </c>
    </row>
    <row r="611" spans="1:12" x14ac:dyDescent="0.25">
      <c r="A611" s="9" t="s">
        <v>1323</v>
      </c>
      <c r="B611" s="10">
        <v>44314.637499999997</v>
      </c>
      <c r="C611" s="9" t="str">
        <f t="shared" si="37"/>
        <v>UNI</v>
      </c>
      <c r="D611" s="11">
        <f t="shared" si="41"/>
        <v>44314.637499999997</v>
      </c>
      <c r="E611" s="9">
        <v>17937332</v>
      </c>
      <c r="F611" s="12" t="str">
        <f t="shared" si="44"/>
        <v>Tax-Cert</v>
      </c>
      <c r="G611" s="77">
        <v>320</v>
      </c>
      <c r="H611" s="1"/>
      <c r="I611" s="13">
        <v>44314</v>
      </c>
      <c r="J611" s="35">
        <v>0.65763888888888888</v>
      </c>
      <c r="K611" s="35">
        <v>0.66180555555555554</v>
      </c>
      <c r="L611" s="14">
        <f t="shared" si="43"/>
        <v>4.1666666666666519E-3</v>
      </c>
    </row>
    <row r="612" spans="1:12" x14ac:dyDescent="0.25">
      <c r="A612" s="9" t="s">
        <v>1324</v>
      </c>
      <c r="B612" s="10">
        <v>44314.637499999997</v>
      </c>
      <c r="C612" s="9" t="str">
        <f t="shared" si="37"/>
        <v>UNI</v>
      </c>
      <c r="D612" s="11">
        <f t="shared" si="41"/>
        <v>44314.637499999997</v>
      </c>
      <c r="E612" s="9">
        <v>17937447</v>
      </c>
      <c r="F612" s="12" t="str">
        <f t="shared" si="44"/>
        <v>Tax-Cert</v>
      </c>
      <c r="G612" s="77">
        <v>320</v>
      </c>
      <c r="H612" s="1"/>
      <c r="I612" s="13">
        <v>44314</v>
      </c>
      <c r="J612" s="35">
        <v>0.66180555555555554</v>
      </c>
      <c r="K612" s="35">
        <v>0.66736111111111107</v>
      </c>
      <c r="L612" s="14">
        <f t="shared" si="43"/>
        <v>5.5555555555555358E-3</v>
      </c>
    </row>
    <row r="613" spans="1:12" x14ac:dyDescent="0.25">
      <c r="A613" s="9" t="s">
        <v>1325</v>
      </c>
      <c r="B613" s="10">
        <v>44314.637499999997</v>
      </c>
      <c r="C613" s="9" t="str">
        <f t="shared" si="37"/>
        <v>UNI</v>
      </c>
      <c r="D613" s="11">
        <f t="shared" si="41"/>
        <v>44314.637499999997</v>
      </c>
      <c r="E613" s="9">
        <v>17937683</v>
      </c>
      <c r="F613" s="12" t="str">
        <f t="shared" si="44"/>
        <v>Tax-Cert</v>
      </c>
      <c r="G613" s="77">
        <v>320</v>
      </c>
      <c r="H613" s="1"/>
      <c r="I613" s="13">
        <v>44314</v>
      </c>
      <c r="J613" s="35">
        <v>0.68125000000000002</v>
      </c>
      <c r="K613" s="35">
        <v>0.6875</v>
      </c>
      <c r="L613" s="14">
        <f t="shared" si="43"/>
        <v>6.2499999999999778E-3</v>
      </c>
    </row>
    <row r="614" spans="1:12" x14ac:dyDescent="0.25">
      <c r="A614" s="9" t="s">
        <v>1326</v>
      </c>
      <c r="B614" s="10">
        <v>44314.678472222222</v>
      </c>
      <c r="C614" s="9" t="str">
        <f t="shared" si="37"/>
        <v>UNI</v>
      </c>
      <c r="D614" s="11">
        <f t="shared" ref="D614" si="45">B614</f>
        <v>44314.678472222222</v>
      </c>
      <c r="E614" s="9">
        <v>17937749</v>
      </c>
      <c r="F614" s="12" t="str">
        <f t="shared" si="44"/>
        <v>Tax-Cert</v>
      </c>
      <c r="G614" s="77">
        <v>320</v>
      </c>
      <c r="H614" s="1"/>
      <c r="I614" s="13">
        <v>44314</v>
      </c>
      <c r="J614" s="35">
        <v>0.6875</v>
      </c>
      <c r="K614" s="35">
        <v>0.69236111111111109</v>
      </c>
      <c r="L614" s="14">
        <f t="shared" si="43"/>
        <v>4.8611111111110938E-3</v>
      </c>
    </row>
    <row r="615" spans="1:12" x14ac:dyDescent="0.25">
      <c r="A615" s="9" t="s">
        <v>1327</v>
      </c>
      <c r="B615" s="10">
        <v>44314.682638888888</v>
      </c>
      <c r="C615" s="9" t="str">
        <f t="shared" si="37"/>
        <v>UNI</v>
      </c>
      <c r="D615" s="11">
        <f t="shared" si="41"/>
        <v>44314.682638888888</v>
      </c>
      <c r="E615" s="9">
        <v>17937786</v>
      </c>
      <c r="F615" s="12" t="str">
        <f t="shared" si="44"/>
        <v>Tax-Cert</v>
      </c>
      <c r="G615" s="77">
        <v>320</v>
      </c>
      <c r="H615" s="1"/>
      <c r="I615" s="13">
        <v>44314</v>
      </c>
      <c r="J615" s="35">
        <v>0.69236111111111109</v>
      </c>
      <c r="K615" s="35">
        <v>0.6958333333333333</v>
      </c>
      <c r="L615" s="14">
        <f t="shared" si="43"/>
        <v>3.4722222222222099E-3</v>
      </c>
    </row>
    <row r="616" spans="1:12" x14ac:dyDescent="0.25">
      <c r="A616" s="9" t="s">
        <v>1328</v>
      </c>
      <c r="B616" s="10">
        <v>44314.731249999997</v>
      </c>
      <c r="C616" s="9" t="str">
        <f t="shared" si="37"/>
        <v>UNI</v>
      </c>
      <c r="D616" s="11">
        <f t="shared" ref="D616" si="46">B616</f>
        <v>44314.731249999997</v>
      </c>
      <c r="E616" s="9">
        <v>17939517</v>
      </c>
      <c r="F616" s="12" t="str">
        <f t="shared" si="44"/>
        <v>Tax-Cert</v>
      </c>
      <c r="G616" s="77">
        <v>320</v>
      </c>
      <c r="H616" s="1"/>
      <c r="I616" s="13">
        <v>44314</v>
      </c>
      <c r="J616" s="35">
        <v>0.77013888888888893</v>
      </c>
      <c r="K616" s="35">
        <v>0.7715277777777777</v>
      </c>
      <c r="L616" s="14">
        <f t="shared" si="43"/>
        <v>1.3888888888887729E-3</v>
      </c>
    </row>
    <row r="617" spans="1:12" x14ac:dyDescent="0.25">
      <c r="A617" s="9" t="s">
        <v>1312</v>
      </c>
      <c r="B617" s="10">
        <v>44314.523611111108</v>
      </c>
      <c r="C617" s="9" t="str">
        <f t="shared" ref="C617:C680" si="47">IF(COUNTIF(A:A,A617)&gt;1,"DUP","UNI")</f>
        <v>UNI</v>
      </c>
      <c r="D617" s="11">
        <f t="shared" si="41"/>
        <v>44314.523611111108</v>
      </c>
      <c r="E617" s="9">
        <v>17933859</v>
      </c>
      <c r="F617" s="12" t="str">
        <f t="shared" si="42"/>
        <v>Fail SO</v>
      </c>
      <c r="G617" s="1">
        <v>313</v>
      </c>
      <c r="H617" s="1" t="s">
        <v>57</v>
      </c>
      <c r="I617" s="13">
        <v>44314</v>
      </c>
      <c r="J617" s="35">
        <v>0.53819444444444442</v>
      </c>
      <c r="K617" s="35">
        <v>0.54999999999999993</v>
      </c>
      <c r="L617" s="14">
        <f t="shared" si="43"/>
        <v>1.1805555555555514E-2</v>
      </c>
    </row>
    <row r="618" spans="1:12" x14ac:dyDescent="0.25">
      <c r="A618" s="9" t="s">
        <v>1313</v>
      </c>
      <c r="B618" s="10">
        <v>44314.520833333336</v>
      </c>
      <c r="C618" s="9" t="str">
        <f t="shared" si="47"/>
        <v>UNI</v>
      </c>
      <c r="D618" s="11">
        <f t="shared" si="41"/>
        <v>44314.520833333336</v>
      </c>
      <c r="E618" s="9">
        <v>17934187</v>
      </c>
      <c r="F618" s="12" t="str">
        <f t="shared" si="42"/>
        <v>Fail SO</v>
      </c>
      <c r="G618" s="1">
        <v>313</v>
      </c>
      <c r="H618" s="1" t="s">
        <v>57</v>
      </c>
      <c r="I618" s="13">
        <v>44314</v>
      </c>
      <c r="J618" s="35">
        <v>0.54999999999999993</v>
      </c>
      <c r="K618" s="35">
        <v>0.56597222222222221</v>
      </c>
      <c r="L618" s="14">
        <f t="shared" si="43"/>
        <v>1.5972222222222276E-2</v>
      </c>
    </row>
    <row r="619" spans="1:12" x14ac:dyDescent="0.25">
      <c r="A619" s="9" t="s">
        <v>1315</v>
      </c>
      <c r="B619" s="10">
        <v>44314.543055555558</v>
      </c>
      <c r="C619" s="9" t="str">
        <f t="shared" si="47"/>
        <v>UNI</v>
      </c>
      <c r="D619" s="11">
        <f t="shared" si="41"/>
        <v>44314.543055555558</v>
      </c>
      <c r="E619" s="9">
        <v>17934608</v>
      </c>
      <c r="F619" s="12" t="str">
        <f t="shared" si="42"/>
        <v>Fail SO</v>
      </c>
      <c r="G619" s="1">
        <v>313</v>
      </c>
      <c r="H619" s="84" t="s">
        <v>57</v>
      </c>
      <c r="I619" s="13">
        <v>44314</v>
      </c>
      <c r="J619" s="35">
        <v>0.56597222222222221</v>
      </c>
      <c r="K619" s="35">
        <v>0.57916666666666672</v>
      </c>
      <c r="L619" s="14">
        <f t="shared" si="43"/>
        <v>1.3194444444444509E-2</v>
      </c>
    </row>
    <row r="620" spans="1:12" x14ac:dyDescent="0.25">
      <c r="A620" s="9" t="s">
        <v>1316</v>
      </c>
      <c r="B620" s="10">
        <v>44314.541666666664</v>
      </c>
      <c r="C620" s="9" t="str">
        <f t="shared" si="47"/>
        <v>UNI</v>
      </c>
      <c r="D620" s="11">
        <f t="shared" si="41"/>
        <v>44314.541666666664</v>
      </c>
      <c r="E620" s="9">
        <v>17935018</v>
      </c>
      <c r="F620" s="12" t="str">
        <f t="shared" si="42"/>
        <v>Fail SO</v>
      </c>
      <c r="G620" s="1">
        <v>313</v>
      </c>
      <c r="H620" s="84" t="s">
        <v>57</v>
      </c>
      <c r="I620" s="13">
        <v>44314</v>
      </c>
      <c r="J620" s="35">
        <v>0.57916666666666672</v>
      </c>
      <c r="K620" s="35">
        <v>0.59375</v>
      </c>
      <c r="L620" s="14">
        <f t="shared" si="43"/>
        <v>1.4583333333333282E-2</v>
      </c>
    </row>
    <row r="621" spans="1:12" x14ac:dyDescent="0.25">
      <c r="A621" s="9" t="s">
        <v>1317</v>
      </c>
      <c r="B621" s="10">
        <v>44314.538888888892</v>
      </c>
      <c r="C621" s="9" t="str">
        <f t="shared" si="47"/>
        <v>UNI</v>
      </c>
      <c r="D621" s="11">
        <f t="shared" si="41"/>
        <v>44314.538888888892</v>
      </c>
      <c r="E621" s="9">
        <v>17935468</v>
      </c>
      <c r="F621" s="12" t="str">
        <f t="shared" si="42"/>
        <v>Fail SO</v>
      </c>
      <c r="G621" s="1">
        <v>313</v>
      </c>
      <c r="H621" s="84" t="s">
        <v>57</v>
      </c>
      <c r="I621" s="13">
        <v>44314</v>
      </c>
      <c r="J621" s="35">
        <v>0.59375</v>
      </c>
      <c r="K621" s="35">
        <v>0.60833333333333328</v>
      </c>
      <c r="L621" s="14">
        <f t="shared" si="43"/>
        <v>1.4583333333333282E-2</v>
      </c>
    </row>
    <row r="622" spans="1:12" x14ac:dyDescent="0.25">
      <c r="A622" s="4" t="s">
        <v>1329</v>
      </c>
      <c r="B622" s="44">
        <v>44315.481944444444</v>
      </c>
      <c r="C622" s="4" t="str">
        <f t="shared" si="47"/>
        <v>UNI</v>
      </c>
      <c r="D622" s="80">
        <f t="shared" si="41"/>
        <v>44315.481944444444</v>
      </c>
      <c r="E622" s="78">
        <v>17948762</v>
      </c>
      <c r="F622" s="81" t="str">
        <f t="shared" si="42"/>
        <v>Fail SO</v>
      </c>
      <c r="G622" s="81">
        <v>313</v>
      </c>
      <c r="H622" s="81" t="s">
        <v>57</v>
      </c>
      <c r="I622" s="82">
        <v>44315</v>
      </c>
      <c r="J622" s="36">
        <v>0.48680555555555555</v>
      </c>
      <c r="K622" s="83">
        <v>0.50069444444444444</v>
      </c>
      <c r="L622" s="83">
        <f t="shared" si="43"/>
        <v>1.3888888888888895E-2</v>
      </c>
    </row>
    <row r="623" spans="1:12" x14ac:dyDescent="0.25">
      <c r="A623" s="9" t="s">
        <v>1330</v>
      </c>
      <c r="B623" s="10">
        <v>44315.480555555558</v>
      </c>
      <c r="C623" s="9" t="str">
        <f t="shared" si="47"/>
        <v>UNI</v>
      </c>
      <c r="D623" s="11">
        <f t="shared" si="41"/>
        <v>44315.480555555558</v>
      </c>
      <c r="E623" s="9">
        <v>17949018</v>
      </c>
      <c r="F623" s="12" t="str">
        <f t="shared" si="42"/>
        <v>Fail SO</v>
      </c>
      <c r="G623" s="84">
        <v>313</v>
      </c>
      <c r="H623" s="1"/>
      <c r="I623" s="13">
        <v>44315</v>
      </c>
      <c r="J623" s="35">
        <v>0.50069444444444444</v>
      </c>
      <c r="K623" s="35">
        <v>0.51250000000000007</v>
      </c>
      <c r="L623" s="14">
        <f t="shared" si="43"/>
        <v>1.1805555555555625E-2</v>
      </c>
    </row>
    <row r="624" spans="1:12" x14ac:dyDescent="0.25">
      <c r="A624" s="9" t="s">
        <v>1332</v>
      </c>
      <c r="B624" s="10">
        <v>44315.492361111108</v>
      </c>
      <c r="C624" s="9" t="str">
        <f t="shared" si="47"/>
        <v>UNI</v>
      </c>
      <c r="D624" s="11">
        <f t="shared" si="41"/>
        <v>44315.492361111108</v>
      </c>
      <c r="E624" s="9">
        <v>17951938</v>
      </c>
      <c r="F624" s="12" t="str">
        <f t="shared" si="42"/>
        <v>Fail SO</v>
      </c>
      <c r="G624" s="84">
        <v>313</v>
      </c>
      <c r="H624" s="1"/>
      <c r="I624" s="13">
        <v>44315</v>
      </c>
      <c r="J624" s="35">
        <v>0.64444444444444449</v>
      </c>
      <c r="K624" s="35">
        <v>0.68611111111111101</v>
      </c>
      <c r="L624" s="14">
        <f t="shared" si="43"/>
        <v>4.1666666666666519E-2</v>
      </c>
    </row>
    <row r="625" spans="1:12" x14ac:dyDescent="0.25">
      <c r="A625" s="9" t="s">
        <v>1333</v>
      </c>
      <c r="B625" s="10">
        <v>44315.470138888886</v>
      </c>
      <c r="C625" s="9" t="str">
        <f t="shared" si="47"/>
        <v>UNI</v>
      </c>
      <c r="D625" s="11">
        <f t="shared" si="41"/>
        <v>44315.470138888886</v>
      </c>
      <c r="E625" s="9">
        <v>17952771</v>
      </c>
      <c r="F625" s="12" t="str">
        <f t="shared" si="42"/>
        <v>Fail SO</v>
      </c>
      <c r="G625" s="84">
        <v>313</v>
      </c>
      <c r="H625" s="1"/>
      <c r="I625" s="13">
        <v>44315</v>
      </c>
      <c r="J625" s="35">
        <v>0.68611111111111101</v>
      </c>
      <c r="K625" s="35">
        <v>0.68680555555555556</v>
      </c>
      <c r="L625" s="14">
        <f t="shared" si="43"/>
        <v>6.94444444444553E-4</v>
      </c>
    </row>
    <row r="626" spans="1:12" x14ac:dyDescent="0.25">
      <c r="A626" s="9" t="s">
        <v>1334</v>
      </c>
      <c r="B626" s="10">
        <v>44315.469444444447</v>
      </c>
      <c r="C626" s="9" t="str">
        <f t="shared" si="47"/>
        <v>UNI</v>
      </c>
      <c r="D626" s="11">
        <f t="shared" si="41"/>
        <v>44315.469444444447</v>
      </c>
      <c r="E626" s="9">
        <v>17952774</v>
      </c>
      <c r="F626" s="12" t="str">
        <f t="shared" si="42"/>
        <v>Fail SO</v>
      </c>
      <c r="G626" s="84">
        <v>313</v>
      </c>
      <c r="H626" s="1"/>
      <c r="I626" s="13">
        <v>44315</v>
      </c>
      <c r="J626" s="35">
        <v>0.68680555555555556</v>
      </c>
      <c r="K626" s="35">
        <v>0.6972222222222223</v>
      </c>
      <c r="L626" s="14">
        <f t="shared" si="43"/>
        <v>1.0416666666666741E-2</v>
      </c>
    </row>
    <row r="627" spans="1:12" x14ac:dyDescent="0.25">
      <c r="A627" s="9" t="s">
        <v>1335</v>
      </c>
      <c r="B627" s="10">
        <v>44315.48333333333</v>
      </c>
      <c r="C627" s="9" t="str">
        <f t="shared" si="47"/>
        <v>UNI</v>
      </c>
      <c r="D627" s="11">
        <f t="shared" si="41"/>
        <v>44315.48333333333</v>
      </c>
      <c r="E627" s="9">
        <v>17952903</v>
      </c>
      <c r="F627" s="12" t="str">
        <f t="shared" si="42"/>
        <v>Fail SO</v>
      </c>
      <c r="G627" s="84">
        <v>313</v>
      </c>
      <c r="H627" s="1"/>
      <c r="I627" s="13">
        <v>44315</v>
      </c>
      <c r="J627" s="35">
        <v>0.6972222222222223</v>
      </c>
      <c r="K627" s="35">
        <v>0.70763888888888893</v>
      </c>
      <c r="L627" s="14">
        <f t="shared" si="43"/>
        <v>1.041666666666663E-2</v>
      </c>
    </row>
    <row r="628" spans="1:12" x14ac:dyDescent="0.25">
      <c r="A628" s="9" t="s">
        <v>1336</v>
      </c>
      <c r="B628" s="10">
        <v>44315.48541666667</v>
      </c>
      <c r="C628" s="9" t="str">
        <f t="shared" si="47"/>
        <v>UNI</v>
      </c>
      <c r="D628" s="11">
        <f t="shared" si="41"/>
        <v>44315.48541666667</v>
      </c>
      <c r="E628" s="9">
        <v>17953190</v>
      </c>
      <c r="F628" s="12" t="str">
        <f t="shared" si="42"/>
        <v>Fail SO</v>
      </c>
      <c r="G628" s="84">
        <v>313</v>
      </c>
      <c r="H628" s="1"/>
      <c r="I628" s="13">
        <v>44315</v>
      </c>
      <c r="J628" s="35">
        <v>0.70763888888888893</v>
      </c>
      <c r="K628" s="35">
        <v>0.71736111111111101</v>
      </c>
      <c r="L628" s="14">
        <f t="shared" si="43"/>
        <v>9.7222222222220767E-3</v>
      </c>
    </row>
    <row r="629" spans="1:12" x14ac:dyDescent="0.25">
      <c r="A629" s="9" t="s">
        <v>1337</v>
      </c>
      <c r="B629" s="10">
        <v>44315.497916666667</v>
      </c>
      <c r="C629" s="9" t="str">
        <f t="shared" si="47"/>
        <v>UNI</v>
      </c>
      <c r="D629" s="11">
        <f t="shared" si="41"/>
        <v>44315.497916666667</v>
      </c>
      <c r="E629" s="9">
        <v>17953357</v>
      </c>
      <c r="F629" s="12" t="str">
        <f t="shared" si="42"/>
        <v>Fail SO</v>
      </c>
      <c r="G629" s="84">
        <v>313</v>
      </c>
      <c r="H629" s="1"/>
      <c r="I629" s="13">
        <v>44315</v>
      </c>
      <c r="J629" s="35">
        <v>0.71736111111111101</v>
      </c>
      <c r="K629" s="35">
        <v>0.73055555555555562</v>
      </c>
      <c r="L629" s="14">
        <f t="shared" si="43"/>
        <v>1.319444444444462E-2</v>
      </c>
    </row>
    <row r="630" spans="1:12" x14ac:dyDescent="0.25">
      <c r="A630" s="9" t="s">
        <v>1338</v>
      </c>
      <c r="B630" s="10">
        <v>44315.488194444442</v>
      </c>
      <c r="C630" s="9" t="str">
        <f t="shared" si="47"/>
        <v>UNI</v>
      </c>
      <c r="D630" s="11">
        <f t="shared" si="41"/>
        <v>44315.488194444442</v>
      </c>
      <c r="E630" s="9">
        <v>17953501</v>
      </c>
      <c r="F630" s="12" t="str">
        <f t="shared" si="42"/>
        <v>Fail SO</v>
      </c>
      <c r="G630" s="84">
        <v>313</v>
      </c>
      <c r="H630" s="1"/>
      <c r="I630" s="13">
        <v>44315</v>
      </c>
      <c r="J630" s="35">
        <v>0.73055555555555562</v>
      </c>
      <c r="K630" s="35">
        <v>0.74444444444444446</v>
      </c>
      <c r="L630" s="14">
        <f t="shared" si="43"/>
        <v>1.388888888888884E-2</v>
      </c>
    </row>
    <row r="631" spans="1:12" x14ac:dyDescent="0.25">
      <c r="A631" s="9" t="s">
        <v>1331</v>
      </c>
      <c r="B631" s="10">
        <v>44315.479166666664</v>
      </c>
      <c r="C631" s="9" t="str">
        <f t="shared" si="47"/>
        <v>UNI</v>
      </c>
      <c r="D631" s="11">
        <f t="shared" si="41"/>
        <v>44315.479166666664</v>
      </c>
      <c r="E631" s="9">
        <v>17953923</v>
      </c>
      <c r="F631" s="12" t="str">
        <f t="shared" si="42"/>
        <v>Fail SO</v>
      </c>
      <c r="G631" s="84">
        <v>313</v>
      </c>
      <c r="H631" s="1"/>
      <c r="I631" s="13">
        <v>44315</v>
      </c>
      <c r="J631" s="35">
        <v>0.74444444444444446</v>
      </c>
      <c r="K631" s="35">
        <v>0.75694444444444453</v>
      </c>
      <c r="L631" s="14">
        <f t="shared" si="43"/>
        <v>1.2500000000000067E-2</v>
      </c>
    </row>
    <row r="632" spans="1:12" x14ac:dyDescent="0.25">
      <c r="A632" s="19" t="s">
        <v>1349</v>
      </c>
      <c r="B632" s="20">
        <v>44315.522916666669</v>
      </c>
      <c r="C632" s="19" t="str">
        <f t="shared" si="47"/>
        <v>UNI</v>
      </c>
      <c r="D632" s="41">
        <f t="shared" si="41"/>
        <v>44315.522916666669</v>
      </c>
      <c r="E632" s="19">
        <v>17949590</v>
      </c>
      <c r="F632" s="12" t="str">
        <f t="shared" si="42"/>
        <v>Deliver Approved</v>
      </c>
      <c r="G632" s="1">
        <v>319</v>
      </c>
      <c r="H632" s="1"/>
      <c r="I632" s="13">
        <v>44315</v>
      </c>
      <c r="J632" s="35">
        <v>0.53541666666666665</v>
      </c>
      <c r="K632" s="35">
        <v>0.55763888888888891</v>
      </c>
      <c r="L632" s="14">
        <f t="shared" si="43"/>
        <v>2.2222222222222254E-2</v>
      </c>
    </row>
    <row r="633" spans="1:12" x14ac:dyDescent="0.25">
      <c r="A633" s="9" t="s">
        <v>1350</v>
      </c>
      <c r="B633" s="10">
        <v>44315.513194444444</v>
      </c>
      <c r="C633" s="9" t="str">
        <f t="shared" si="47"/>
        <v>UNI</v>
      </c>
      <c r="D633" s="11">
        <f t="shared" si="41"/>
        <v>44315.513194444444</v>
      </c>
      <c r="E633" s="9">
        <v>17955462</v>
      </c>
      <c r="F633" s="12" t="str">
        <f t="shared" si="42"/>
        <v>Deliver Approved</v>
      </c>
      <c r="G633" s="84">
        <v>319</v>
      </c>
      <c r="H633" s="1"/>
      <c r="I633" s="13">
        <v>44315</v>
      </c>
      <c r="J633" s="35">
        <v>0.81111111111111101</v>
      </c>
      <c r="K633" s="35">
        <v>0.83472222222222225</v>
      </c>
      <c r="L633" s="14">
        <f t="shared" si="43"/>
        <v>2.3611111111111249E-2</v>
      </c>
    </row>
    <row r="634" spans="1:12" x14ac:dyDescent="0.25">
      <c r="A634" s="9" t="s">
        <v>1351</v>
      </c>
      <c r="B634" s="10">
        <v>44315.523611111108</v>
      </c>
      <c r="C634" s="9" t="str">
        <f t="shared" si="47"/>
        <v>UNI</v>
      </c>
      <c r="D634" s="11">
        <f t="shared" si="41"/>
        <v>44315.523611111108</v>
      </c>
      <c r="E634" s="9">
        <v>17955560</v>
      </c>
      <c r="F634" s="12" t="str">
        <f t="shared" si="42"/>
        <v>Deliver Approved</v>
      </c>
      <c r="G634" s="84">
        <v>319</v>
      </c>
      <c r="H634" s="1"/>
      <c r="I634" s="13">
        <v>44315</v>
      </c>
      <c r="J634" s="35">
        <v>0.83472222222222225</v>
      </c>
      <c r="K634" s="35">
        <v>0.8534722222222223</v>
      </c>
      <c r="L634" s="14">
        <f t="shared" si="43"/>
        <v>1.8750000000000044E-2</v>
      </c>
    </row>
    <row r="635" spans="1:12" x14ac:dyDescent="0.25">
      <c r="A635" s="9" t="s">
        <v>1352</v>
      </c>
      <c r="B635" s="10">
        <v>44315.543055555558</v>
      </c>
      <c r="C635" s="9" t="str">
        <f t="shared" si="47"/>
        <v>UNI</v>
      </c>
      <c r="D635" s="11">
        <f t="shared" si="41"/>
        <v>44315.543055555558</v>
      </c>
      <c r="E635" s="9">
        <v>17950043</v>
      </c>
      <c r="F635" s="12" t="str">
        <f t="shared" si="42"/>
        <v>Deliver Approved</v>
      </c>
      <c r="G635" s="84">
        <v>319</v>
      </c>
      <c r="H635" s="1"/>
      <c r="I635" s="13">
        <v>44315</v>
      </c>
      <c r="J635" s="35">
        <v>0.55763888888888891</v>
      </c>
      <c r="K635" s="35">
        <v>0.57291666666666663</v>
      </c>
      <c r="L635" s="14">
        <f t="shared" si="43"/>
        <v>1.5277777777777724E-2</v>
      </c>
    </row>
    <row r="636" spans="1:12" x14ac:dyDescent="0.25">
      <c r="A636" s="9" t="s">
        <v>1353</v>
      </c>
      <c r="B636" s="10">
        <v>44315.548611111109</v>
      </c>
      <c r="C636" s="9" t="str">
        <f t="shared" si="47"/>
        <v>UNI</v>
      </c>
      <c r="D636" s="11">
        <f t="shared" si="41"/>
        <v>44315.548611111109</v>
      </c>
      <c r="E636" s="9">
        <v>17955344</v>
      </c>
      <c r="F636" s="12" t="str">
        <f t="shared" si="42"/>
        <v>Deliver Approved</v>
      </c>
      <c r="G636" s="84">
        <v>319</v>
      </c>
      <c r="H636" s="1"/>
      <c r="I636" s="13">
        <v>44315</v>
      </c>
      <c r="J636" s="35">
        <v>0.7895833333333333</v>
      </c>
      <c r="K636" s="35">
        <v>0.81111111111111101</v>
      </c>
      <c r="L636" s="14">
        <f t="shared" si="43"/>
        <v>2.1527777777777701E-2</v>
      </c>
    </row>
    <row r="637" spans="1:12" x14ac:dyDescent="0.25">
      <c r="A637" s="9" t="s">
        <v>1354</v>
      </c>
      <c r="B637" s="10">
        <v>44315.556944444441</v>
      </c>
      <c r="C637" s="9" t="str">
        <f t="shared" si="47"/>
        <v>UNI</v>
      </c>
      <c r="D637" s="11">
        <f t="shared" si="41"/>
        <v>44315.556944444441</v>
      </c>
      <c r="E637" s="9">
        <v>17950424</v>
      </c>
      <c r="F637" s="12" t="str">
        <f t="shared" si="42"/>
        <v>Deliver Approved</v>
      </c>
      <c r="G637" s="84">
        <v>319</v>
      </c>
      <c r="H637" s="1"/>
      <c r="I637" s="13">
        <v>44315</v>
      </c>
      <c r="J637" s="35">
        <v>0.57291666666666663</v>
      </c>
      <c r="K637" s="35">
        <v>0.58750000000000002</v>
      </c>
      <c r="L637" s="14">
        <f t="shared" si="43"/>
        <v>1.4583333333333393E-2</v>
      </c>
    </row>
    <row r="638" spans="1:12" x14ac:dyDescent="0.25">
      <c r="A638" s="9" t="s">
        <v>1355</v>
      </c>
      <c r="B638" s="10">
        <v>44315.538888888892</v>
      </c>
      <c r="C638" s="9" t="str">
        <f t="shared" si="47"/>
        <v>UNI</v>
      </c>
      <c r="D638" s="11">
        <f t="shared" si="41"/>
        <v>44315.538888888892</v>
      </c>
      <c r="E638" s="9">
        <v>17950730</v>
      </c>
      <c r="F638" s="12" t="str">
        <f t="shared" si="42"/>
        <v>Deliver Approved</v>
      </c>
      <c r="G638" s="84">
        <v>319</v>
      </c>
      <c r="H638" s="1"/>
      <c r="I638" s="13">
        <v>44315</v>
      </c>
      <c r="J638" s="35">
        <v>0.58750000000000002</v>
      </c>
      <c r="K638" s="35">
        <v>0.60347222222222219</v>
      </c>
      <c r="L638" s="14">
        <f t="shared" si="43"/>
        <v>1.5972222222222165E-2</v>
      </c>
    </row>
    <row r="639" spans="1:12" x14ac:dyDescent="0.25">
      <c r="A639" s="9" t="s">
        <v>1356</v>
      </c>
      <c r="B639" s="10">
        <v>44315.568055555559</v>
      </c>
      <c r="C639" s="9" t="str">
        <f t="shared" si="47"/>
        <v>UNI</v>
      </c>
      <c r="D639" s="11">
        <f t="shared" si="41"/>
        <v>44315.568055555559</v>
      </c>
      <c r="E639" s="9">
        <v>17954656</v>
      </c>
      <c r="F639" s="12" t="str">
        <f t="shared" si="42"/>
        <v>Deliver Approved</v>
      </c>
      <c r="G639" s="84">
        <v>319</v>
      </c>
      <c r="H639" s="1"/>
      <c r="I639" s="13">
        <v>44315</v>
      </c>
      <c r="J639" s="35">
        <v>0.76736111111111116</v>
      </c>
      <c r="K639" s="35">
        <v>0.78888888888888886</v>
      </c>
      <c r="L639" s="14">
        <f t="shared" si="43"/>
        <v>2.1527777777777701E-2</v>
      </c>
    </row>
    <row r="640" spans="1:12" x14ac:dyDescent="0.25">
      <c r="A640" s="9" t="s">
        <v>1357</v>
      </c>
      <c r="B640" s="10">
        <v>44315.604166666664</v>
      </c>
      <c r="C640" s="9" t="str">
        <f t="shared" si="47"/>
        <v>UNI</v>
      </c>
      <c r="D640" s="11">
        <f t="shared" si="41"/>
        <v>44315.604166666664</v>
      </c>
      <c r="E640" s="9">
        <v>17954302</v>
      </c>
      <c r="F640" s="12" t="str">
        <f t="shared" si="42"/>
        <v>Deliver Approved</v>
      </c>
      <c r="G640" s="84">
        <v>319</v>
      </c>
      <c r="H640" s="1"/>
      <c r="I640" s="13">
        <v>44315</v>
      </c>
      <c r="J640" s="35">
        <v>0.75694444444444453</v>
      </c>
      <c r="K640" s="35">
        <v>0.76666666666666661</v>
      </c>
      <c r="L640" s="14">
        <f t="shared" si="43"/>
        <v>9.7222222222220767E-3</v>
      </c>
    </row>
    <row r="641" spans="1:13" x14ac:dyDescent="0.25">
      <c r="A641" s="9" t="s">
        <v>1339</v>
      </c>
      <c r="B641" s="10">
        <v>44315.459027777775</v>
      </c>
      <c r="C641" s="9" t="str">
        <f t="shared" si="47"/>
        <v>UNI</v>
      </c>
      <c r="D641" s="11">
        <f t="shared" si="41"/>
        <v>44315.459027777775</v>
      </c>
      <c r="E641" s="9">
        <v>17949260</v>
      </c>
      <c r="F641" s="12" t="str">
        <f t="shared" si="42"/>
        <v>Tax-Cert</v>
      </c>
      <c r="G641" s="84">
        <v>320</v>
      </c>
      <c r="H641" s="1"/>
      <c r="I641" s="13">
        <v>44315</v>
      </c>
      <c r="J641" s="35">
        <v>0.51250000000000007</v>
      </c>
      <c r="K641" s="35">
        <v>0.5180555555555556</v>
      </c>
      <c r="L641" s="14">
        <f t="shared" si="43"/>
        <v>5.5555555555555358E-3</v>
      </c>
    </row>
    <row r="642" spans="1:13" x14ac:dyDescent="0.25">
      <c r="A642" s="9" t="s">
        <v>1340</v>
      </c>
      <c r="B642" s="10">
        <v>44315.461805555555</v>
      </c>
      <c r="C642" s="9" t="str">
        <f t="shared" si="47"/>
        <v>UNI</v>
      </c>
      <c r="D642" s="11">
        <f t="shared" si="41"/>
        <v>44315.461805555555</v>
      </c>
      <c r="E642" s="9">
        <v>17949325</v>
      </c>
      <c r="F642" s="12" t="str">
        <f t="shared" si="42"/>
        <v>Tax-Cert</v>
      </c>
      <c r="G642" s="84">
        <v>320</v>
      </c>
      <c r="H642" s="1"/>
      <c r="I642" s="13">
        <v>44315</v>
      </c>
      <c r="J642" s="35">
        <v>0.5180555555555556</v>
      </c>
      <c r="K642" s="35">
        <v>0.5229166666666667</v>
      </c>
      <c r="L642" s="14">
        <f t="shared" si="43"/>
        <v>4.8611111111110938E-3</v>
      </c>
    </row>
    <row r="643" spans="1:13" x14ac:dyDescent="0.25">
      <c r="A643" s="9" t="s">
        <v>1341</v>
      </c>
      <c r="B643" s="10">
        <v>44315.459722222222</v>
      </c>
      <c r="C643" s="9" t="str">
        <f t="shared" si="47"/>
        <v>UNI</v>
      </c>
      <c r="D643" s="11">
        <f t="shared" si="41"/>
        <v>44315.459722222222</v>
      </c>
      <c r="E643" s="9">
        <v>17949424</v>
      </c>
      <c r="F643" s="12" t="str">
        <f t="shared" si="42"/>
        <v>Tax-Cert</v>
      </c>
      <c r="G643" s="84">
        <v>320</v>
      </c>
      <c r="H643" s="1"/>
      <c r="I643" s="13">
        <v>44315</v>
      </c>
      <c r="J643" s="35">
        <v>0.5229166666666667</v>
      </c>
      <c r="K643" s="35">
        <v>0.52916666666666667</v>
      </c>
      <c r="L643" s="14">
        <f t="shared" si="43"/>
        <v>6.2499999999999778E-3</v>
      </c>
    </row>
    <row r="644" spans="1:13" x14ac:dyDescent="0.25">
      <c r="A644" s="9" t="s">
        <v>1342</v>
      </c>
      <c r="B644" s="10">
        <v>44315.464583333334</v>
      </c>
      <c r="C644" s="9" t="str">
        <f t="shared" si="47"/>
        <v>UNI</v>
      </c>
      <c r="D644" s="11">
        <f t="shared" si="41"/>
        <v>44315.464583333334</v>
      </c>
      <c r="E644" s="9">
        <v>17949527</v>
      </c>
      <c r="F644" s="12" t="str">
        <f t="shared" si="42"/>
        <v>Tax-Cert</v>
      </c>
      <c r="G644" s="84">
        <v>320</v>
      </c>
      <c r="H644" s="1"/>
      <c r="I644" s="13">
        <v>44315</v>
      </c>
      <c r="J644" s="35">
        <v>0.52986111111111112</v>
      </c>
      <c r="K644" s="35">
        <v>0.53541666666666665</v>
      </c>
      <c r="L644" s="14">
        <f t="shared" si="43"/>
        <v>5.5555555555555358E-3</v>
      </c>
    </row>
    <row r="645" spans="1:13" x14ac:dyDescent="0.25">
      <c r="A645" s="9" t="s">
        <v>1343</v>
      </c>
      <c r="B645" s="10">
        <v>44315.459722222222</v>
      </c>
      <c r="C645" s="9" t="str">
        <f t="shared" si="47"/>
        <v>UNI</v>
      </c>
      <c r="D645" s="11">
        <f t="shared" si="41"/>
        <v>44315.459722222222</v>
      </c>
      <c r="E645" s="9">
        <v>17950957</v>
      </c>
      <c r="F645" s="12" t="str">
        <f t="shared" si="42"/>
        <v>Tax-Cert</v>
      </c>
      <c r="G645" s="84">
        <v>320</v>
      </c>
      <c r="H645" s="1"/>
      <c r="I645" s="13">
        <v>44315</v>
      </c>
      <c r="J645" s="35">
        <v>0.60347222222222219</v>
      </c>
      <c r="K645" s="35">
        <v>0.60972222222222217</v>
      </c>
      <c r="L645" s="14">
        <f t="shared" si="43"/>
        <v>6.2499999999999778E-3</v>
      </c>
    </row>
    <row r="646" spans="1:13" x14ac:dyDescent="0.25">
      <c r="A646" s="9" t="s">
        <v>1344</v>
      </c>
      <c r="B646" s="10">
        <v>44315.463888888888</v>
      </c>
      <c r="C646" s="9" t="str">
        <f t="shared" si="47"/>
        <v>UNI</v>
      </c>
      <c r="D646" s="11">
        <f t="shared" si="41"/>
        <v>44315.463888888888</v>
      </c>
      <c r="E646" s="9">
        <v>17951057</v>
      </c>
      <c r="F646" s="12" t="str">
        <f t="shared" si="42"/>
        <v>Tax-Cert</v>
      </c>
      <c r="G646" s="84">
        <v>320</v>
      </c>
      <c r="H646" s="1"/>
      <c r="I646" s="13">
        <v>44315</v>
      </c>
      <c r="J646" s="35">
        <v>0.60972222222222217</v>
      </c>
      <c r="K646" s="35">
        <v>0.61527777777777781</v>
      </c>
      <c r="L646" s="14">
        <f t="shared" si="43"/>
        <v>5.5555555555556468E-3</v>
      </c>
    </row>
    <row r="647" spans="1:13" x14ac:dyDescent="0.25">
      <c r="A647" s="9" t="s">
        <v>1345</v>
      </c>
      <c r="B647" s="10">
        <v>44315.495138888888</v>
      </c>
      <c r="C647" s="9" t="str">
        <f t="shared" si="47"/>
        <v>UNI</v>
      </c>
      <c r="D647" s="11">
        <f t="shared" si="41"/>
        <v>44315.495138888888</v>
      </c>
      <c r="E647" s="9">
        <v>17951144</v>
      </c>
      <c r="F647" s="12" t="str">
        <f t="shared" si="42"/>
        <v>Tax-Cert</v>
      </c>
      <c r="G647" s="84">
        <v>320</v>
      </c>
      <c r="H647" s="1"/>
      <c r="I647" s="13">
        <v>44315</v>
      </c>
      <c r="J647" s="35">
        <v>0.61736111111111114</v>
      </c>
      <c r="K647" s="35">
        <v>0.62291666666666667</v>
      </c>
      <c r="L647" s="14">
        <f t="shared" si="43"/>
        <v>5.5555555555555358E-3</v>
      </c>
    </row>
    <row r="648" spans="1:13" x14ac:dyDescent="0.25">
      <c r="A648" s="9" t="s">
        <v>1346</v>
      </c>
      <c r="B648" s="10">
        <v>44315.495833333334</v>
      </c>
      <c r="C648" s="9" t="str">
        <f t="shared" si="47"/>
        <v>UNI</v>
      </c>
      <c r="D648" s="11">
        <f t="shared" si="41"/>
        <v>44315.495833333334</v>
      </c>
      <c r="E648" s="9">
        <v>17951249</v>
      </c>
      <c r="F648" s="12" t="str">
        <f t="shared" si="42"/>
        <v>Tax-Cert</v>
      </c>
      <c r="G648" s="84">
        <v>320</v>
      </c>
      <c r="H648" s="1"/>
      <c r="I648" s="13">
        <v>44315</v>
      </c>
      <c r="J648" s="35">
        <v>0.62361111111111112</v>
      </c>
      <c r="K648" s="35">
        <v>0.63055555555555554</v>
      </c>
      <c r="L648" s="14">
        <f t="shared" si="43"/>
        <v>6.9444444444444198E-3</v>
      </c>
    </row>
    <row r="649" spans="1:13" x14ac:dyDescent="0.25">
      <c r="A649" s="9" t="s">
        <v>1347</v>
      </c>
      <c r="B649" s="10">
        <v>44315.509722222225</v>
      </c>
      <c r="C649" s="9" t="str">
        <f t="shared" si="47"/>
        <v>UNI</v>
      </c>
      <c r="D649" s="11">
        <f t="shared" si="41"/>
        <v>44315.509722222225</v>
      </c>
      <c r="E649" s="9">
        <v>17951423</v>
      </c>
      <c r="F649" s="12" t="str">
        <f t="shared" si="42"/>
        <v>Tax-Cert</v>
      </c>
      <c r="G649" s="84">
        <v>320</v>
      </c>
      <c r="H649" s="1"/>
      <c r="I649" s="13">
        <v>44315</v>
      </c>
      <c r="J649" s="35">
        <v>0.63055555555555554</v>
      </c>
      <c r="K649" s="35">
        <v>0.6381944444444444</v>
      </c>
      <c r="L649" s="14">
        <f t="shared" si="43"/>
        <v>7.6388888888888618E-3</v>
      </c>
    </row>
    <row r="650" spans="1:13" x14ac:dyDescent="0.25">
      <c r="A650" s="9" t="s">
        <v>1348</v>
      </c>
      <c r="B650" s="10">
        <v>44315.513194444444</v>
      </c>
      <c r="C650" s="9" t="str">
        <f t="shared" si="47"/>
        <v>UNI</v>
      </c>
      <c r="D650" s="11">
        <f t="shared" si="41"/>
        <v>44315.513194444444</v>
      </c>
      <c r="E650" s="9">
        <v>17951690</v>
      </c>
      <c r="F650" s="12" t="str">
        <f t="shared" si="42"/>
        <v>Tax-Cert</v>
      </c>
      <c r="G650" s="84">
        <v>320</v>
      </c>
      <c r="H650" s="1"/>
      <c r="I650" s="13">
        <v>44315</v>
      </c>
      <c r="J650" s="35">
        <v>0.6381944444444444</v>
      </c>
      <c r="K650" s="35">
        <v>0.64374999999999993</v>
      </c>
      <c r="L650" s="14">
        <f t="shared" si="43"/>
        <v>5.5555555555555358E-3</v>
      </c>
      <c r="M650" s="71">
        <f>85/87</f>
        <v>0.97701149425287359</v>
      </c>
    </row>
    <row r="651" spans="1:13" x14ac:dyDescent="0.25">
      <c r="A651" s="78" t="s">
        <v>1359</v>
      </c>
      <c r="B651" s="79">
        <v>44316.490277777775</v>
      </c>
      <c r="C651" s="78" t="str">
        <f t="shared" si="47"/>
        <v>UNI</v>
      </c>
      <c r="D651" s="80">
        <f t="shared" si="41"/>
        <v>44316.490277777775</v>
      </c>
      <c r="E651" s="78">
        <v>17981242</v>
      </c>
      <c r="F651" s="81" t="str">
        <f t="shared" si="42"/>
        <v>Fail SO</v>
      </c>
      <c r="G651" s="81">
        <v>313</v>
      </c>
      <c r="H651" s="81" t="s">
        <v>57</v>
      </c>
      <c r="I651" s="82">
        <v>44316</v>
      </c>
      <c r="J651" s="36">
        <v>0.6791666666666667</v>
      </c>
      <c r="K651" s="36">
        <v>0.69305555555555554</v>
      </c>
      <c r="L651" s="83">
        <f t="shared" si="43"/>
        <v>1.388888888888884E-2</v>
      </c>
    </row>
    <row r="652" spans="1:13" x14ac:dyDescent="0.25">
      <c r="A652" s="9" t="s">
        <v>1360</v>
      </c>
      <c r="B652" s="10">
        <v>44316.494444444441</v>
      </c>
      <c r="C652" s="9" t="str">
        <f t="shared" si="47"/>
        <v>UNI</v>
      </c>
      <c r="D652" s="11">
        <f t="shared" si="41"/>
        <v>44316.494444444441</v>
      </c>
      <c r="E652" s="9">
        <v>17973006</v>
      </c>
      <c r="F652" s="12" t="str">
        <f t="shared" si="42"/>
        <v>Fail SO</v>
      </c>
      <c r="G652" s="86">
        <v>313</v>
      </c>
      <c r="H652" s="1" t="s">
        <v>57</v>
      </c>
      <c r="I652" s="13">
        <v>44316</v>
      </c>
      <c r="J652" s="35">
        <v>0.50347222222222221</v>
      </c>
      <c r="K652" s="35">
        <v>0.51736111111111105</v>
      </c>
      <c r="L652" s="14">
        <f t="shared" si="43"/>
        <v>1.388888888888884E-2</v>
      </c>
    </row>
    <row r="653" spans="1:13" x14ac:dyDescent="0.25">
      <c r="A653" s="9" t="s">
        <v>1362</v>
      </c>
      <c r="B653" s="10">
        <v>44316.508333333331</v>
      </c>
      <c r="C653" s="9" t="str">
        <f t="shared" si="47"/>
        <v>UNI</v>
      </c>
      <c r="D653" s="11">
        <f t="shared" ref="D653:D708" si="48">B653</f>
        <v>44316.508333333331</v>
      </c>
      <c r="E653" s="9">
        <v>17980524</v>
      </c>
      <c r="F653" s="12" t="str">
        <f t="shared" ref="F653:F708" si="49">IF(G653=313,"Fail SO",IF(G653=319,"Deliver Approved",IF(G653=320,"Tax-Cert",IF(G653=343,"Purchase",""))))</f>
        <v>Fail SO</v>
      </c>
      <c r="G653" s="86">
        <v>313</v>
      </c>
      <c r="H653" s="86" t="s">
        <v>57</v>
      </c>
      <c r="I653" s="13">
        <v>44316</v>
      </c>
      <c r="J653" s="35">
        <v>0.66666666666666663</v>
      </c>
      <c r="K653" s="35">
        <v>0.6791666666666667</v>
      </c>
      <c r="L653" s="14">
        <f t="shared" ref="L653:L708" si="50">K653-J653</f>
        <v>1.2500000000000067E-2</v>
      </c>
    </row>
    <row r="654" spans="1:13" x14ac:dyDescent="0.25">
      <c r="A654" s="9" t="s">
        <v>1363</v>
      </c>
      <c r="B654" s="10">
        <v>44316.510416666664</v>
      </c>
      <c r="C654" s="9" t="str">
        <f t="shared" si="47"/>
        <v>UNI</v>
      </c>
      <c r="D654" s="11">
        <f t="shared" si="48"/>
        <v>44316.510416666664</v>
      </c>
      <c r="E654" s="9">
        <v>17981835</v>
      </c>
      <c r="F654" s="12" t="str">
        <f t="shared" si="49"/>
        <v>Fail SO</v>
      </c>
      <c r="G654" s="86">
        <v>313</v>
      </c>
      <c r="H654" s="86" t="s">
        <v>57</v>
      </c>
      <c r="I654" s="13">
        <v>44316</v>
      </c>
      <c r="J654" s="35">
        <v>0.69305555555555554</v>
      </c>
      <c r="K654" s="35">
        <v>0.7104166666666667</v>
      </c>
      <c r="L654" s="14">
        <f t="shared" si="50"/>
        <v>1.736111111111116E-2</v>
      </c>
    </row>
    <row r="655" spans="1:13" x14ac:dyDescent="0.25">
      <c r="A655" s="9" t="s">
        <v>1364</v>
      </c>
      <c r="B655" s="10">
        <v>44316.509027777778</v>
      </c>
      <c r="C655" s="9" t="str">
        <f t="shared" si="47"/>
        <v>UNI</v>
      </c>
      <c r="D655" s="11">
        <f t="shared" si="48"/>
        <v>44316.509027777778</v>
      </c>
      <c r="E655" s="9">
        <v>17983139</v>
      </c>
      <c r="F655" s="12" t="str">
        <f t="shared" si="49"/>
        <v>Fail SO</v>
      </c>
      <c r="G655" s="86">
        <v>313</v>
      </c>
      <c r="H655" s="87" t="s">
        <v>57</v>
      </c>
      <c r="I655" s="13">
        <v>44316</v>
      </c>
      <c r="J655" s="35">
        <v>0.72291666666666676</v>
      </c>
      <c r="K655" s="35">
        <v>0.73333333333333339</v>
      </c>
      <c r="L655" s="14">
        <f t="shared" si="50"/>
        <v>1.041666666666663E-2</v>
      </c>
    </row>
    <row r="656" spans="1:13" x14ac:dyDescent="0.25">
      <c r="A656" s="19" t="s">
        <v>1365</v>
      </c>
      <c r="B656" s="20">
        <v>44316.511805555558</v>
      </c>
      <c r="C656" s="19" t="str">
        <f t="shared" si="47"/>
        <v>UNI</v>
      </c>
      <c r="D656" s="41">
        <f t="shared" si="48"/>
        <v>44316.511805555558</v>
      </c>
      <c r="E656" s="19">
        <v>17973680</v>
      </c>
      <c r="F656" s="12" t="str">
        <f t="shared" si="49"/>
        <v>Fail SO</v>
      </c>
      <c r="G656" s="86">
        <v>313</v>
      </c>
      <c r="H656" s="87" t="s">
        <v>57</v>
      </c>
      <c r="I656" s="13">
        <v>44316</v>
      </c>
      <c r="J656" s="35">
        <v>0.51736111111111105</v>
      </c>
      <c r="K656" s="35">
        <v>0.53125</v>
      </c>
      <c r="L656" s="14">
        <f t="shared" si="50"/>
        <v>1.3888888888888951E-2</v>
      </c>
    </row>
    <row r="657" spans="1:12" x14ac:dyDescent="0.25">
      <c r="A657" s="9" t="s">
        <v>1366</v>
      </c>
      <c r="B657" s="10">
        <v>44316.517361111109</v>
      </c>
      <c r="C657" s="9" t="str">
        <f t="shared" si="47"/>
        <v>UNI</v>
      </c>
      <c r="D657" s="11">
        <f t="shared" si="48"/>
        <v>44316.517361111109</v>
      </c>
      <c r="E657" s="9">
        <v>17977715</v>
      </c>
      <c r="F657" s="12" t="str">
        <f t="shared" si="49"/>
        <v>Fail SO</v>
      </c>
      <c r="G657" s="86">
        <v>313</v>
      </c>
      <c r="H657" s="87" t="s">
        <v>57</v>
      </c>
      <c r="I657" s="13">
        <v>44316</v>
      </c>
      <c r="J657" s="35">
        <v>0.60625000000000007</v>
      </c>
      <c r="K657" s="35">
        <v>0.62222222222222223</v>
      </c>
      <c r="L657" s="14">
        <f t="shared" si="50"/>
        <v>1.5972222222222165E-2</v>
      </c>
    </row>
    <row r="658" spans="1:12" x14ac:dyDescent="0.25">
      <c r="A658" s="9" t="s">
        <v>1367</v>
      </c>
      <c r="B658" s="10">
        <v>44316.518750000003</v>
      </c>
      <c r="C658" s="9" t="str">
        <f t="shared" si="47"/>
        <v>UNI</v>
      </c>
      <c r="D658" s="11">
        <f t="shared" si="48"/>
        <v>44316.518750000003</v>
      </c>
      <c r="E658" s="9">
        <v>17977018</v>
      </c>
      <c r="F658" s="12" t="str">
        <f t="shared" si="49"/>
        <v>Fail SO</v>
      </c>
      <c r="G658" s="86">
        <v>313</v>
      </c>
      <c r="H658" s="87" t="s">
        <v>57</v>
      </c>
      <c r="I658" s="13">
        <v>44316</v>
      </c>
      <c r="J658" s="35">
        <v>0.59097222222222223</v>
      </c>
      <c r="K658" s="35">
        <v>0.60555555555555551</v>
      </c>
      <c r="L658" s="14">
        <f t="shared" si="50"/>
        <v>1.4583333333333282E-2</v>
      </c>
    </row>
    <row r="659" spans="1:12" x14ac:dyDescent="0.25">
      <c r="A659" s="9" t="s">
        <v>1370</v>
      </c>
      <c r="B659" s="10">
        <v>44316.527083333334</v>
      </c>
      <c r="C659" s="9" t="str">
        <f t="shared" si="47"/>
        <v>UNI</v>
      </c>
      <c r="D659" s="11">
        <f t="shared" si="48"/>
        <v>44316.527083333334</v>
      </c>
      <c r="E659" s="9">
        <v>17978326</v>
      </c>
      <c r="F659" s="12" t="str">
        <f t="shared" si="49"/>
        <v>Fail SO</v>
      </c>
      <c r="G659" s="86">
        <v>313</v>
      </c>
      <c r="H659" s="87" t="s">
        <v>57</v>
      </c>
      <c r="I659" s="13">
        <v>44316</v>
      </c>
      <c r="J659" s="35">
        <v>0.62222222222222223</v>
      </c>
      <c r="K659" s="35">
        <v>0.63611111111111118</v>
      </c>
      <c r="L659" s="14">
        <f t="shared" si="50"/>
        <v>1.3888888888888951E-2</v>
      </c>
    </row>
    <row r="660" spans="1:12" x14ac:dyDescent="0.25">
      <c r="A660" s="19" t="s">
        <v>1371</v>
      </c>
      <c r="B660" s="20">
        <v>44316.527083333334</v>
      </c>
      <c r="C660" s="19" t="str">
        <f t="shared" si="47"/>
        <v>UNI</v>
      </c>
      <c r="D660" s="41">
        <f t="shared" si="48"/>
        <v>44316.527083333334</v>
      </c>
      <c r="E660" s="19">
        <v>17976328</v>
      </c>
      <c r="F660" s="12" t="str">
        <f t="shared" si="49"/>
        <v>Fail SO</v>
      </c>
      <c r="G660" s="86">
        <v>313</v>
      </c>
      <c r="H660" s="87" t="s">
        <v>57</v>
      </c>
      <c r="I660" s="13">
        <v>44316</v>
      </c>
      <c r="J660" s="35">
        <v>0.5756944444444444</v>
      </c>
      <c r="K660" s="35">
        <v>0.59097222222222223</v>
      </c>
      <c r="L660" s="14">
        <f t="shared" si="50"/>
        <v>1.5277777777777835E-2</v>
      </c>
    </row>
    <row r="661" spans="1:12" x14ac:dyDescent="0.25">
      <c r="A661" s="19" t="s">
        <v>1358</v>
      </c>
      <c r="B661" s="20">
        <v>44316.477777777778</v>
      </c>
      <c r="C661" s="19" t="str">
        <f t="shared" si="47"/>
        <v>UNI</v>
      </c>
      <c r="D661" s="41">
        <f t="shared" si="48"/>
        <v>44316.477777777778</v>
      </c>
      <c r="E661" s="19">
        <v>17972353</v>
      </c>
      <c r="F661" s="12" t="str">
        <f t="shared" si="49"/>
        <v>Deliver Approved</v>
      </c>
      <c r="G661" s="86">
        <v>319</v>
      </c>
      <c r="H661" s="1"/>
      <c r="I661" s="13">
        <v>44316</v>
      </c>
      <c r="J661" s="35">
        <v>0.48680555555555555</v>
      </c>
      <c r="K661" s="35">
        <v>0.50347222222222221</v>
      </c>
      <c r="L661" s="14">
        <f t="shared" si="50"/>
        <v>1.6666666666666663E-2</v>
      </c>
    </row>
    <row r="662" spans="1:12" x14ac:dyDescent="0.25">
      <c r="A662" s="9" t="s">
        <v>1361</v>
      </c>
      <c r="B662" s="10">
        <v>44316.5</v>
      </c>
      <c r="C662" s="9" t="str">
        <f t="shared" si="47"/>
        <v>UNI</v>
      </c>
      <c r="D662" s="11">
        <f t="shared" si="48"/>
        <v>44316.5</v>
      </c>
      <c r="E662" s="9">
        <v>17985813</v>
      </c>
      <c r="F662" s="12" t="str">
        <f t="shared" si="49"/>
        <v>Deliver Approved</v>
      </c>
      <c r="G662" s="86">
        <v>319</v>
      </c>
      <c r="H662" s="1"/>
      <c r="I662" s="13">
        <v>44316</v>
      </c>
      <c r="J662" s="35">
        <v>0.79583333333333339</v>
      </c>
      <c r="K662" s="35">
        <v>0.81944444444444453</v>
      </c>
      <c r="L662" s="14">
        <f t="shared" si="50"/>
        <v>2.3611111111111138E-2</v>
      </c>
    </row>
    <row r="663" spans="1:12" x14ac:dyDescent="0.25">
      <c r="A663" s="19" t="s">
        <v>1373</v>
      </c>
      <c r="B663" s="20">
        <v>44316.538888888892</v>
      </c>
      <c r="C663" s="19" t="str">
        <f t="shared" si="47"/>
        <v>UNI</v>
      </c>
      <c r="D663" s="41">
        <f t="shared" si="48"/>
        <v>44316.538888888892</v>
      </c>
      <c r="E663" s="19">
        <v>17974845</v>
      </c>
      <c r="F663" s="12" t="str">
        <f t="shared" si="49"/>
        <v>Deliver Approved</v>
      </c>
      <c r="G663" s="86">
        <v>319</v>
      </c>
      <c r="H663" s="1"/>
      <c r="I663" s="13">
        <v>44316</v>
      </c>
      <c r="J663" s="35">
        <v>0.5444444444444444</v>
      </c>
      <c r="K663" s="35">
        <v>0.56180555555555556</v>
      </c>
      <c r="L663" s="14">
        <f t="shared" si="50"/>
        <v>1.736111111111116E-2</v>
      </c>
    </row>
    <row r="664" spans="1:12" x14ac:dyDescent="0.25">
      <c r="A664" s="9" t="s">
        <v>1374</v>
      </c>
      <c r="B664" s="10">
        <v>44316.545138888891</v>
      </c>
      <c r="C664" s="9" t="str">
        <f t="shared" si="47"/>
        <v>UNI</v>
      </c>
      <c r="D664" s="11">
        <f t="shared" si="48"/>
        <v>44316.545138888891</v>
      </c>
      <c r="E664" s="9">
        <v>17986567</v>
      </c>
      <c r="F664" s="12" t="str">
        <f t="shared" si="49"/>
        <v>Deliver Approved</v>
      </c>
      <c r="G664" s="86">
        <v>319</v>
      </c>
      <c r="H664" s="1"/>
      <c r="I664" s="13">
        <v>44316</v>
      </c>
      <c r="J664" s="35">
        <v>0.81944444444444453</v>
      </c>
      <c r="K664" s="35">
        <v>0.8354166666666667</v>
      </c>
      <c r="L664" s="14">
        <f t="shared" si="50"/>
        <v>1.5972222222222165E-2</v>
      </c>
    </row>
    <row r="665" spans="1:12" x14ac:dyDescent="0.25">
      <c r="A665" s="9" t="s">
        <v>1375</v>
      </c>
      <c r="B665" s="10">
        <v>44316.542361111111</v>
      </c>
      <c r="C665" s="9" t="str">
        <f t="shared" si="47"/>
        <v>UNI</v>
      </c>
      <c r="D665" s="11">
        <f t="shared" si="48"/>
        <v>44316.542361111111</v>
      </c>
      <c r="E665" s="9">
        <v>17987574</v>
      </c>
      <c r="F665" s="12" t="str">
        <f t="shared" si="49"/>
        <v>Deliver Approved</v>
      </c>
      <c r="G665" s="86">
        <v>319</v>
      </c>
      <c r="H665" s="1"/>
      <c r="I665" s="13">
        <v>44316</v>
      </c>
      <c r="J665" s="35">
        <v>0.8354166666666667</v>
      </c>
      <c r="K665" s="35">
        <v>0.85416666666666663</v>
      </c>
      <c r="L665" s="14">
        <f t="shared" si="50"/>
        <v>1.8749999999999933E-2</v>
      </c>
    </row>
    <row r="666" spans="1:12" x14ac:dyDescent="0.25">
      <c r="A666" s="9" t="s">
        <v>1376</v>
      </c>
      <c r="B666" s="10">
        <v>44316.572916666664</v>
      </c>
      <c r="C666" s="9" t="str">
        <f t="shared" si="47"/>
        <v>UNI</v>
      </c>
      <c r="D666" s="11">
        <f t="shared" si="48"/>
        <v>44316.572916666664</v>
      </c>
      <c r="E666" s="9">
        <v>17985144</v>
      </c>
      <c r="F666" s="12" t="str">
        <f t="shared" si="49"/>
        <v>Deliver Approved</v>
      </c>
      <c r="G666" s="86">
        <v>319</v>
      </c>
      <c r="H666" s="1"/>
      <c r="I666" s="13">
        <v>44316</v>
      </c>
      <c r="J666" s="35">
        <v>0.77777777777777779</v>
      </c>
      <c r="K666" s="35">
        <v>0.79583333333333339</v>
      </c>
      <c r="L666" s="14">
        <f t="shared" si="50"/>
        <v>1.8055555555555602E-2</v>
      </c>
    </row>
    <row r="667" spans="1:12" x14ac:dyDescent="0.25">
      <c r="A667" s="9" t="s">
        <v>1377</v>
      </c>
      <c r="B667" s="10">
        <v>44316.580555555556</v>
      </c>
      <c r="C667" s="9" t="str">
        <f t="shared" si="47"/>
        <v>UNI</v>
      </c>
      <c r="D667" s="11">
        <f t="shared" si="48"/>
        <v>44316.580555555556</v>
      </c>
      <c r="E667" s="9">
        <v>17984511</v>
      </c>
      <c r="F667" s="12" t="str">
        <f t="shared" si="49"/>
        <v>Deliver Approved</v>
      </c>
      <c r="G667" s="86">
        <v>319</v>
      </c>
      <c r="H667" s="1"/>
      <c r="I667" s="13">
        <v>44316</v>
      </c>
      <c r="J667" s="35">
        <v>0.75763888888888886</v>
      </c>
      <c r="K667" s="35">
        <v>0.77708333333333324</v>
      </c>
      <c r="L667" s="14">
        <f t="shared" si="50"/>
        <v>1.9444444444444375E-2</v>
      </c>
    </row>
    <row r="668" spans="1:12" x14ac:dyDescent="0.25">
      <c r="A668" s="9" t="s">
        <v>1379</v>
      </c>
      <c r="B668" s="10">
        <v>44316.606944444444</v>
      </c>
      <c r="C668" s="9" t="str">
        <f t="shared" si="47"/>
        <v>UNI</v>
      </c>
      <c r="D668" s="11">
        <f t="shared" si="48"/>
        <v>44316.606944444444</v>
      </c>
      <c r="E668" s="9">
        <v>17983942</v>
      </c>
      <c r="F668" s="12" t="str">
        <f t="shared" si="49"/>
        <v>Deliver Approved</v>
      </c>
      <c r="G668" s="86">
        <v>319</v>
      </c>
      <c r="H668" s="1"/>
      <c r="I668" s="13">
        <v>44316</v>
      </c>
      <c r="J668" s="35">
        <v>0.74444444444444446</v>
      </c>
      <c r="K668" s="35">
        <v>0.75763888888888886</v>
      </c>
      <c r="L668" s="14">
        <f t="shared" si="50"/>
        <v>1.3194444444444398E-2</v>
      </c>
    </row>
    <row r="669" spans="1:12" x14ac:dyDescent="0.25">
      <c r="A669" s="19" t="s">
        <v>1368</v>
      </c>
      <c r="B669" s="20">
        <v>44316.520138888889</v>
      </c>
      <c r="C669" s="19" t="str">
        <f t="shared" si="47"/>
        <v>UNI</v>
      </c>
      <c r="D669" s="41">
        <f t="shared" si="48"/>
        <v>44316.520138888889</v>
      </c>
      <c r="E669" s="19">
        <v>17974323</v>
      </c>
      <c r="F669" s="12" t="str">
        <f t="shared" si="49"/>
        <v>Tax-Cert</v>
      </c>
      <c r="G669" s="86">
        <v>320</v>
      </c>
      <c r="H669" s="1"/>
      <c r="I669" s="13">
        <v>44316</v>
      </c>
      <c r="J669" s="35">
        <v>0.53125</v>
      </c>
      <c r="K669" s="35">
        <v>0.53888888888888886</v>
      </c>
      <c r="L669" s="14">
        <f t="shared" si="50"/>
        <v>7.6388888888888618E-3</v>
      </c>
    </row>
    <row r="670" spans="1:12" x14ac:dyDescent="0.25">
      <c r="A670" s="19" t="s">
        <v>1369</v>
      </c>
      <c r="B670" s="20">
        <v>44316.520833333336</v>
      </c>
      <c r="C670" s="19" t="str">
        <f t="shared" si="47"/>
        <v>UNI</v>
      </c>
      <c r="D670" s="41">
        <f t="shared" si="48"/>
        <v>44316.520833333336</v>
      </c>
      <c r="E670" s="19">
        <v>17974698</v>
      </c>
      <c r="F670" s="12" t="str">
        <f t="shared" si="49"/>
        <v>Tax-Cert</v>
      </c>
      <c r="G670" s="86">
        <v>320</v>
      </c>
      <c r="H670" s="1"/>
      <c r="I670" s="13">
        <v>44316</v>
      </c>
      <c r="J670" s="35">
        <v>0.53888888888888886</v>
      </c>
      <c r="K670" s="35">
        <v>0.5444444444444444</v>
      </c>
      <c r="L670" s="14">
        <f t="shared" si="50"/>
        <v>5.5555555555555358E-3</v>
      </c>
    </row>
    <row r="671" spans="1:12" x14ac:dyDescent="0.25">
      <c r="A671" s="9" t="s">
        <v>1381</v>
      </c>
      <c r="B671" s="10">
        <v>44316.668055555558</v>
      </c>
      <c r="C671" s="9" t="str">
        <f t="shared" si="47"/>
        <v>UNI</v>
      </c>
      <c r="D671" s="11">
        <f t="shared" si="48"/>
        <v>44316.668055555558</v>
      </c>
      <c r="E671" s="9">
        <v>17982552</v>
      </c>
      <c r="F671" s="12" t="str">
        <f t="shared" si="49"/>
        <v>Tax-Cert</v>
      </c>
      <c r="G671" s="86">
        <v>320</v>
      </c>
      <c r="H671" s="1"/>
      <c r="I671" s="13">
        <v>44316</v>
      </c>
      <c r="J671" s="35">
        <v>0.7104166666666667</v>
      </c>
      <c r="K671" s="35">
        <v>0.71666666666666667</v>
      </c>
      <c r="L671" s="14">
        <f t="shared" si="50"/>
        <v>6.2499999999999778E-3</v>
      </c>
    </row>
    <row r="672" spans="1:12" x14ac:dyDescent="0.25">
      <c r="A672" s="9" t="s">
        <v>1383</v>
      </c>
      <c r="B672" s="10">
        <v>44316.693749999999</v>
      </c>
      <c r="C672" s="9" t="str">
        <f t="shared" si="47"/>
        <v>UNI</v>
      </c>
      <c r="D672" s="11">
        <f t="shared" si="48"/>
        <v>44316.693749999999</v>
      </c>
      <c r="E672" s="9">
        <v>17982864</v>
      </c>
      <c r="F672" s="12" t="str">
        <f t="shared" si="49"/>
        <v>Tax-Cert</v>
      </c>
      <c r="G672" s="86">
        <v>320</v>
      </c>
      <c r="H672" s="1"/>
      <c r="I672" s="13">
        <v>44316</v>
      </c>
      <c r="J672" s="35">
        <v>0.71666666666666667</v>
      </c>
      <c r="K672" s="35">
        <v>0.72291666666666676</v>
      </c>
      <c r="L672" s="14">
        <f t="shared" si="50"/>
        <v>6.2500000000000888E-3</v>
      </c>
    </row>
    <row r="673" spans="1:12" x14ac:dyDescent="0.25">
      <c r="A673" s="19" t="s">
        <v>1372</v>
      </c>
      <c r="B673" s="20">
        <v>44316.556250000001</v>
      </c>
      <c r="C673" s="19" t="str">
        <f t="shared" si="47"/>
        <v>UNI</v>
      </c>
      <c r="D673" s="41">
        <f t="shared" si="48"/>
        <v>44316.556250000001</v>
      </c>
      <c r="E673" s="19">
        <v>17975683</v>
      </c>
      <c r="F673" s="12" t="str">
        <f t="shared" si="49"/>
        <v>Fail SO</v>
      </c>
      <c r="G673" s="1">
        <v>313</v>
      </c>
      <c r="H673" s="1" t="s">
        <v>57</v>
      </c>
      <c r="I673" s="13">
        <v>44316</v>
      </c>
      <c r="J673" s="35">
        <v>0.5625</v>
      </c>
      <c r="K673" s="35">
        <v>0.5756944444444444</v>
      </c>
      <c r="L673" s="14">
        <f t="shared" si="50"/>
        <v>1.3194444444444398E-2</v>
      </c>
    </row>
    <row r="674" spans="1:12" x14ac:dyDescent="0.25">
      <c r="A674" s="9" t="s">
        <v>1378</v>
      </c>
      <c r="B674" s="10">
        <v>44316.598611111112</v>
      </c>
      <c r="C674" s="9" t="str">
        <f t="shared" si="47"/>
        <v>UNI</v>
      </c>
      <c r="D674" s="11">
        <f t="shared" si="48"/>
        <v>44316.598611111112</v>
      </c>
      <c r="E674" s="9">
        <v>17978862</v>
      </c>
      <c r="F674" s="12" t="str">
        <f t="shared" si="49"/>
        <v>Fail SO</v>
      </c>
      <c r="G674" s="1">
        <v>313</v>
      </c>
      <c r="H674" s="87" t="s">
        <v>57</v>
      </c>
      <c r="I674" s="13">
        <v>44316</v>
      </c>
      <c r="J674" s="35">
        <v>0.63611111111111118</v>
      </c>
      <c r="K674" s="35">
        <v>0.65208333333333335</v>
      </c>
      <c r="L674" s="14">
        <f t="shared" si="50"/>
        <v>1.5972222222222165E-2</v>
      </c>
    </row>
    <row r="675" spans="1:12" x14ac:dyDescent="0.25">
      <c r="A675" s="9" t="s">
        <v>1380</v>
      </c>
      <c r="B675" s="10">
        <v>44316.626388888886</v>
      </c>
      <c r="C675" s="9" t="str">
        <f t="shared" si="47"/>
        <v>UNI</v>
      </c>
      <c r="D675" s="11">
        <f t="shared" si="48"/>
        <v>44316.626388888886</v>
      </c>
      <c r="E675" s="9">
        <v>17979798</v>
      </c>
      <c r="F675" s="12" t="str">
        <f t="shared" si="49"/>
        <v>Fail SO</v>
      </c>
      <c r="G675" s="1">
        <v>313</v>
      </c>
      <c r="H675" s="87" t="s">
        <v>57</v>
      </c>
      <c r="I675" s="13">
        <v>44316</v>
      </c>
      <c r="J675" s="35">
        <v>0.65208333333333335</v>
      </c>
      <c r="K675" s="35">
        <v>0.66597222222222219</v>
      </c>
      <c r="L675" s="14">
        <f t="shared" si="50"/>
        <v>1.388888888888884E-2</v>
      </c>
    </row>
    <row r="676" spans="1:12" x14ac:dyDescent="0.25">
      <c r="A676" s="9" t="s">
        <v>1382</v>
      </c>
      <c r="B676" s="10">
        <v>44316.67083333333</v>
      </c>
      <c r="C676" s="9" t="str">
        <f t="shared" si="47"/>
        <v>UNI</v>
      </c>
      <c r="D676" s="11">
        <f t="shared" si="48"/>
        <v>44316.67083333333</v>
      </c>
      <c r="E676" s="9">
        <v>17983396</v>
      </c>
      <c r="F676" s="12" t="str">
        <f t="shared" si="49"/>
        <v>Fail SO</v>
      </c>
      <c r="G676" s="1">
        <v>313</v>
      </c>
      <c r="H676" s="87" t="s">
        <v>57</v>
      </c>
      <c r="I676" s="13">
        <v>44316</v>
      </c>
      <c r="J676" s="35">
        <v>0.73333333333333339</v>
      </c>
      <c r="K676" s="35">
        <v>0.74444444444444446</v>
      </c>
      <c r="L676" s="14">
        <f t="shared" si="50"/>
        <v>1.1111111111111072E-2</v>
      </c>
    </row>
    <row r="677" spans="1:12" x14ac:dyDescent="0.25">
      <c r="A677" s="9"/>
      <c r="B677" s="10"/>
      <c r="C677" s="9" t="str">
        <f t="shared" si="47"/>
        <v>UNI</v>
      </c>
      <c r="D677" s="11">
        <f t="shared" si="48"/>
        <v>0</v>
      </c>
      <c r="E677" s="9"/>
      <c r="F677" s="12"/>
      <c r="G677" s="1"/>
      <c r="H677" s="1"/>
      <c r="I677" s="13"/>
      <c r="J677" s="35"/>
      <c r="K677" s="35"/>
      <c r="L677" s="14">
        <f t="shared" si="50"/>
        <v>0</v>
      </c>
    </row>
    <row r="678" spans="1:12" x14ac:dyDescent="0.25">
      <c r="A678" s="9"/>
      <c r="B678" s="10"/>
      <c r="C678" s="9" t="str">
        <f t="shared" si="47"/>
        <v>UNI</v>
      </c>
      <c r="D678" s="11">
        <f t="shared" si="48"/>
        <v>0</v>
      </c>
      <c r="E678" s="9"/>
      <c r="F678" s="12" t="str">
        <f t="shared" si="49"/>
        <v/>
      </c>
      <c r="G678" s="1"/>
      <c r="H678" s="1"/>
      <c r="I678" s="13"/>
      <c r="J678" s="35"/>
      <c r="K678" s="35"/>
      <c r="L678" s="14">
        <f t="shared" si="50"/>
        <v>0</v>
      </c>
    </row>
    <row r="679" spans="1:12" x14ac:dyDescent="0.25">
      <c r="A679" s="9"/>
      <c r="B679" s="10"/>
      <c r="C679" s="9" t="str">
        <f t="shared" si="47"/>
        <v>UNI</v>
      </c>
      <c r="D679" s="11">
        <f t="shared" si="48"/>
        <v>0</v>
      </c>
      <c r="E679" s="9"/>
      <c r="F679" s="12" t="str">
        <f t="shared" si="49"/>
        <v/>
      </c>
      <c r="G679" s="1"/>
      <c r="H679" s="1"/>
      <c r="I679" s="13"/>
      <c r="J679" s="35"/>
      <c r="K679" s="35"/>
      <c r="L679" s="14">
        <f t="shared" si="50"/>
        <v>0</v>
      </c>
    </row>
    <row r="680" spans="1:12" x14ac:dyDescent="0.25">
      <c r="A680" s="9"/>
      <c r="B680" s="10"/>
      <c r="C680" s="9" t="str">
        <f t="shared" si="47"/>
        <v>UNI</v>
      </c>
      <c r="D680" s="11">
        <f t="shared" si="48"/>
        <v>0</v>
      </c>
      <c r="E680" s="9"/>
      <c r="F680" s="12" t="str">
        <f t="shared" si="49"/>
        <v/>
      </c>
      <c r="G680" s="1"/>
      <c r="H680" s="1"/>
      <c r="I680" s="13"/>
      <c r="J680" s="35"/>
      <c r="K680" s="35"/>
      <c r="L680" s="14">
        <f t="shared" si="50"/>
        <v>0</v>
      </c>
    </row>
    <row r="681" spans="1:12" x14ac:dyDescent="0.25">
      <c r="A681" s="9"/>
      <c r="B681" s="10"/>
      <c r="C681" s="9" t="str">
        <f t="shared" ref="C681:C728" si="51">IF(COUNTIF(A:A,A681)&gt;1,"DUP","UNI")</f>
        <v>UNI</v>
      </c>
      <c r="D681" s="11">
        <f t="shared" si="48"/>
        <v>0</v>
      </c>
      <c r="E681" s="9"/>
      <c r="F681" s="12" t="str">
        <f t="shared" si="49"/>
        <v/>
      </c>
      <c r="G681" s="1"/>
      <c r="H681" s="1"/>
      <c r="I681" s="13"/>
      <c r="J681" s="35"/>
      <c r="K681" s="35"/>
      <c r="L681" s="14">
        <f t="shared" si="50"/>
        <v>0</v>
      </c>
    </row>
    <row r="682" spans="1:12" x14ac:dyDescent="0.25">
      <c r="A682" s="9"/>
      <c r="B682" s="10"/>
      <c r="C682" s="9" t="str">
        <f t="shared" si="51"/>
        <v>UNI</v>
      </c>
      <c r="D682" s="11">
        <f t="shared" si="48"/>
        <v>0</v>
      </c>
      <c r="E682" s="9"/>
      <c r="F682" s="12" t="str">
        <f t="shared" si="49"/>
        <v/>
      </c>
      <c r="G682" s="1"/>
      <c r="H682" s="1"/>
      <c r="I682" s="13"/>
      <c r="J682" s="35"/>
      <c r="K682" s="35"/>
      <c r="L682" s="14">
        <f t="shared" si="50"/>
        <v>0</v>
      </c>
    </row>
    <row r="683" spans="1:12" x14ac:dyDescent="0.25">
      <c r="A683" s="9"/>
      <c r="B683" s="10"/>
      <c r="C683" s="9" t="str">
        <f t="shared" si="51"/>
        <v>UNI</v>
      </c>
      <c r="D683" s="11">
        <f t="shared" si="48"/>
        <v>0</v>
      </c>
      <c r="E683" s="9"/>
      <c r="F683" s="12" t="str">
        <f t="shared" si="49"/>
        <v/>
      </c>
      <c r="G683" s="1"/>
      <c r="H683" s="1"/>
      <c r="I683" s="13"/>
      <c r="J683" s="35"/>
      <c r="K683" s="35"/>
      <c r="L683" s="14">
        <f t="shared" si="50"/>
        <v>0</v>
      </c>
    </row>
    <row r="684" spans="1:12" x14ac:dyDescent="0.25">
      <c r="A684" s="9"/>
      <c r="B684" s="10"/>
      <c r="C684" s="9" t="str">
        <f t="shared" si="51"/>
        <v>UNI</v>
      </c>
      <c r="D684" s="11">
        <f t="shared" si="48"/>
        <v>0</v>
      </c>
      <c r="E684" s="9"/>
      <c r="F684" s="12" t="str">
        <f t="shared" si="49"/>
        <v/>
      </c>
      <c r="G684" s="1"/>
      <c r="H684" s="1"/>
      <c r="I684" s="13"/>
      <c r="J684" s="35"/>
      <c r="K684" s="35"/>
      <c r="L684" s="14">
        <f t="shared" si="50"/>
        <v>0</v>
      </c>
    </row>
    <row r="685" spans="1:12" x14ac:dyDescent="0.25">
      <c r="A685" s="9"/>
      <c r="B685" s="10"/>
      <c r="C685" s="9" t="str">
        <f t="shared" si="51"/>
        <v>UNI</v>
      </c>
      <c r="D685" s="11">
        <f t="shared" si="48"/>
        <v>0</v>
      </c>
      <c r="E685" s="9"/>
      <c r="F685" s="12" t="str">
        <f t="shared" si="49"/>
        <v/>
      </c>
      <c r="G685" s="1"/>
      <c r="H685" s="1"/>
      <c r="I685" s="13"/>
      <c r="J685" s="35"/>
      <c r="K685" s="35"/>
      <c r="L685" s="14">
        <f t="shared" si="50"/>
        <v>0</v>
      </c>
    </row>
    <row r="686" spans="1:12" x14ac:dyDescent="0.25">
      <c r="A686" s="9"/>
      <c r="B686" s="10"/>
      <c r="C686" s="9" t="str">
        <f t="shared" si="51"/>
        <v>UNI</v>
      </c>
      <c r="D686" s="11">
        <f t="shared" si="48"/>
        <v>0</v>
      </c>
      <c r="E686" s="9"/>
      <c r="F686" s="12" t="str">
        <f t="shared" si="49"/>
        <v/>
      </c>
      <c r="G686" s="1"/>
      <c r="H686" s="1"/>
      <c r="I686" s="13"/>
      <c r="J686" s="35"/>
      <c r="K686" s="35"/>
      <c r="L686" s="14">
        <f t="shared" si="50"/>
        <v>0</v>
      </c>
    </row>
    <row r="687" spans="1:12" x14ac:dyDescent="0.25">
      <c r="A687" s="9"/>
      <c r="B687" s="10"/>
      <c r="C687" s="9" t="str">
        <f t="shared" si="51"/>
        <v>UNI</v>
      </c>
      <c r="D687" s="11">
        <f t="shared" si="48"/>
        <v>0</v>
      </c>
      <c r="E687" s="9"/>
      <c r="F687" s="12" t="str">
        <f t="shared" si="49"/>
        <v/>
      </c>
      <c r="G687" s="1"/>
      <c r="H687" s="1"/>
      <c r="I687" s="13"/>
      <c r="J687" s="35"/>
      <c r="K687" s="35"/>
      <c r="L687" s="14">
        <f t="shared" si="50"/>
        <v>0</v>
      </c>
    </row>
    <row r="688" spans="1:12" x14ac:dyDescent="0.25">
      <c r="A688" s="9"/>
      <c r="B688" s="10"/>
      <c r="C688" s="9" t="str">
        <f t="shared" si="51"/>
        <v>UNI</v>
      </c>
      <c r="D688" s="11">
        <f t="shared" si="48"/>
        <v>0</v>
      </c>
      <c r="E688" s="9"/>
      <c r="F688" s="12" t="str">
        <f t="shared" si="49"/>
        <v/>
      </c>
      <c r="G688" s="1"/>
      <c r="H688" s="1"/>
      <c r="I688" s="13"/>
      <c r="J688" s="35"/>
      <c r="K688" s="35"/>
      <c r="L688" s="14">
        <f t="shared" si="50"/>
        <v>0</v>
      </c>
    </row>
    <row r="689" spans="1:12" x14ac:dyDescent="0.25">
      <c r="A689" s="9"/>
      <c r="B689" s="10"/>
      <c r="C689" s="9" t="str">
        <f t="shared" si="51"/>
        <v>UNI</v>
      </c>
      <c r="D689" s="11">
        <f t="shared" si="48"/>
        <v>0</v>
      </c>
      <c r="E689" s="9"/>
      <c r="F689" s="12" t="str">
        <f t="shared" si="49"/>
        <v/>
      </c>
      <c r="G689" s="1"/>
      <c r="H689" s="1"/>
      <c r="I689" s="13"/>
      <c r="J689" s="35"/>
      <c r="K689" s="35"/>
      <c r="L689" s="14">
        <f t="shared" si="50"/>
        <v>0</v>
      </c>
    </row>
    <row r="690" spans="1:12" x14ac:dyDescent="0.25">
      <c r="A690" s="9"/>
      <c r="B690" s="10"/>
      <c r="C690" s="9" t="str">
        <f t="shared" si="51"/>
        <v>UNI</v>
      </c>
      <c r="D690" s="11">
        <f t="shared" si="48"/>
        <v>0</v>
      </c>
      <c r="E690" s="9"/>
      <c r="F690" s="12" t="str">
        <f t="shared" si="49"/>
        <v/>
      </c>
      <c r="G690" s="1"/>
      <c r="H690" s="1"/>
      <c r="I690" s="13"/>
      <c r="J690" s="35"/>
      <c r="K690" s="35"/>
      <c r="L690" s="14">
        <f t="shared" si="50"/>
        <v>0</v>
      </c>
    </row>
    <row r="691" spans="1:12" x14ac:dyDescent="0.25">
      <c r="A691" s="9"/>
      <c r="B691" s="10"/>
      <c r="C691" s="9" t="str">
        <f t="shared" si="51"/>
        <v>UNI</v>
      </c>
      <c r="D691" s="11">
        <f t="shared" si="48"/>
        <v>0</v>
      </c>
      <c r="E691" s="9"/>
      <c r="F691" s="12" t="str">
        <f t="shared" si="49"/>
        <v/>
      </c>
      <c r="G691" s="1"/>
      <c r="H691" s="1"/>
      <c r="I691" s="13"/>
      <c r="J691" s="35"/>
      <c r="K691" s="35"/>
      <c r="L691" s="14">
        <f t="shared" si="50"/>
        <v>0</v>
      </c>
    </row>
    <row r="692" spans="1:12" x14ac:dyDescent="0.25">
      <c r="A692" s="9"/>
      <c r="B692" s="10"/>
      <c r="C692" s="9" t="str">
        <f t="shared" si="51"/>
        <v>UNI</v>
      </c>
      <c r="D692" s="11">
        <f t="shared" si="48"/>
        <v>0</v>
      </c>
      <c r="E692" s="9"/>
      <c r="F692" s="12" t="str">
        <f t="shared" si="49"/>
        <v/>
      </c>
      <c r="G692" s="1"/>
      <c r="H692" s="1"/>
      <c r="I692" s="13"/>
      <c r="J692" s="35"/>
      <c r="K692" s="35"/>
      <c r="L692" s="14">
        <f t="shared" si="50"/>
        <v>0</v>
      </c>
    </row>
    <row r="693" spans="1:12" x14ac:dyDescent="0.25">
      <c r="A693" s="9"/>
      <c r="B693" s="10"/>
      <c r="C693" s="9" t="str">
        <f t="shared" si="51"/>
        <v>UNI</v>
      </c>
      <c r="D693" s="11">
        <f t="shared" si="48"/>
        <v>0</v>
      </c>
      <c r="E693" s="9"/>
      <c r="F693" s="12" t="str">
        <f t="shared" si="49"/>
        <v/>
      </c>
      <c r="G693" s="1"/>
      <c r="H693" s="1"/>
      <c r="I693" s="13"/>
      <c r="J693" s="35"/>
      <c r="K693" s="35"/>
      <c r="L693" s="14">
        <f t="shared" si="50"/>
        <v>0</v>
      </c>
    </row>
    <row r="694" spans="1:12" x14ac:dyDescent="0.25">
      <c r="A694" s="9"/>
      <c r="B694" s="10"/>
      <c r="C694" s="9" t="str">
        <f t="shared" si="51"/>
        <v>UNI</v>
      </c>
      <c r="D694" s="11">
        <f t="shared" si="48"/>
        <v>0</v>
      </c>
      <c r="E694" s="9"/>
      <c r="F694" s="12" t="str">
        <f t="shared" si="49"/>
        <v/>
      </c>
      <c r="G694" s="1"/>
      <c r="H694" s="1"/>
      <c r="I694" s="13"/>
      <c r="J694" s="35"/>
      <c r="K694" s="35"/>
      <c r="L694" s="14">
        <f t="shared" si="50"/>
        <v>0</v>
      </c>
    </row>
    <row r="695" spans="1:12" x14ac:dyDescent="0.25">
      <c r="A695" s="9"/>
      <c r="B695" s="10"/>
      <c r="C695" s="9" t="str">
        <f t="shared" si="51"/>
        <v>UNI</v>
      </c>
      <c r="D695" s="11">
        <f t="shared" si="48"/>
        <v>0</v>
      </c>
      <c r="E695" s="9"/>
      <c r="F695" s="12" t="str">
        <f t="shared" si="49"/>
        <v/>
      </c>
      <c r="G695" s="1"/>
      <c r="H695" s="1"/>
      <c r="I695" s="13"/>
      <c r="J695" s="35"/>
      <c r="K695" s="35"/>
      <c r="L695" s="14">
        <f t="shared" si="50"/>
        <v>0</v>
      </c>
    </row>
    <row r="696" spans="1:12" x14ac:dyDescent="0.25">
      <c r="A696" s="9"/>
      <c r="B696" s="10"/>
      <c r="C696" s="9" t="str">
        <f t="shared" si="51"/>
        <v>UNI</v>
      </c>
      <c r="D696" s="11">
        <f t="shared" si="48"/>
        <v>0</v>
      </c>
      <c r="E696" s="9"/>
      <c r="F696" s="12" t="str">
        <f t="shared" si="49"/>
        <v/>
      </c>
      <c r="G696" s="1"/>
      <c r="H696" s="1"/>
      <c r="I696" s="13"/>
      <c r="J696" s="35"/>
      <c r="K696" s="35"/>
      <c r="L696" s="14">
        <f t="shared" si="50"/>
        <v>0</v>
      </c>
    </row>
    <row r="697" spans="1:12" x14ac:dyDescent="0.25">
      <c r="A697" s="9"/>
      <c r="B697" s="10"/>
      <c r="C697" s="9" t="str">
        <f t="shared" si="51"/>
        <v>UNI</v>
      </c>
      <c r="D697" s="11">
        <f t="shared" si="48"/>
        <v>0</v>
      </c>
      <c r="E697" s="9"/>
      <c r="F697" s="12" t="str">
        <f t="shared" si="49"/>
        <v/>
      </c>
      <c r="G697" s="1"/>
      <c r="H697" s="1"/>
      <c r="I697" s="13"/>
      <c r="J697" s="35"/>
      <c r="K697" s="35"/>
      <c r="L697" s="14">
        <f t="shared" si="50"/>
        <v>0</v>
      </c>
    </row>
    <row r="698" spans="1:12" x14ac:dyDescent="0.25">
      <c r="A698" s="9"/>
      <c r="B698" s="10"/>
      <c r="C698" s="9" t="str">
        <f t="shared" si="51"/>
        <v>UNI</v>
      </c>
      <c r="D698" s="11">
        <f t="shared" si="48"/>
        <v>0</v>
      </c>
      <c r="E698" s="9"/>
      <c r="F698" s="12" t="str">
        <f t="shared" si="49"/>
        <v/>
      </c>
      <c r="G698" s="1"/>
      <c r="H698" s="1"/>
      <c r="I698" s="13"/>
      <c r="J698" s="35"/>
      <c r="K698" s="35"/>
      <c r="L698" s="14">
        <f t="shared" si="50"/>
        <v>0</v>
      </c>
    </row>
    <row r="699" spans="1:12" x14ac:dyDescent="0.25">
      <c r="A699" s="9"/>
      <c r="B699" s="10"/>
      <c r="C699" s="9" t="str">
        <f t="shared" si="51"/>
        <v>UNI</v>
      </c>
      <c r="D699" s="11">
        <f t="shared" si="48"/>
        <v>0</v>
      </c>
      <c r="E699" s="9"/>
      <c r="F699" s="12" t="str">
        <f t="shared" si="49"/>
        <v/>
      </c>
      <c r="G699" s="1"/>
      <c r="H699" s="1"/>
      <c r="I699" s="13"/>
      <c r="J699" s="35"/>
      <c r="K699" s="35"/>
      <c r="L699" s="14">
        <f t="shared" si="50"/>
        <v>0</v>
      </c>
    </row>
    <row r="700" spans="1:12" x14ac:dyDescent="0.25">
      <c r="A700" s="9"/>
      <c r="B700" s="10"/>
      <c r="C700" s="9" t="str">
        <f t="shared" si="51"/>
        <v>UNI</v>
      </c>
      <c r="D700" s="11">
        <f t="shared" si="48"/>
        <v>0</v>
      </c>
      <c r="E700" s="9"/>
      <c r="F700" s="12" t="str">
        <f t="shared" si="49"/>
        <v/>
      </c>
      <c r="G700" s="1"/>
      <c r="H700" s="1"/>
      <c r="I700" s="13"/>
      <c r="J700" s="35"/>
      <c r="K700" s="35"/>
      <c r="L700" s="14">
        <f t="shared" si="50"/>
        <v>0</v>
      </c>
    </row>
    <row r="701" spans="1:12" x14ac:dyDescent="0.25">
      <c r="A701" s="9"/>
      <c r="B701" s="10"/>
      <c r="C701" s="9" t="str">
        <f t="shared" si="51"/>
        <v>UNI</v>
      </c>
      <c r="D701" s="11">
        <f t="shared" si="48"/>
        <v>0</v>
      </c>
      <c r="E701" s="9"/>
      <c r="F701" s="12" t="str">
        <f t="shared" si="49"/>
        <v/>
      </c>
      <c r="G701" s="1"/>
      <c r="H701" s="1"/>
      <c r="I701" s="13"/>
      <c r="J701" s="35"/>
      <c r="K701" s="35"/>
      <c r="L701" s="14">
        <f t="shared" si="50"/>
        <v>0</v>
      </c>
    </row>
    <row r="702" spans="1:12" x14ac:dyDescent="0.25">
      <c r="A702" s="9"/>
      <c r="B702" s="10"/>
      <c r="C702" s="9" t="str">
        <f t="shared" si="51"/>
        <v>UNI</v>
      </c>
      <c r="D702" s="11">
        <f t="shared" si="48"/>
        <v>0</v>
      </c>
      <c r="E702" s="9"/>
      <c r="F702" s="12" t="str">
        <f t="shared" si="49"/>
        <v/>
      </c>
      <c r="G702" s="1"/>
      <c r="H702" s="1"/>
      <c r="I702" s="13"/>
      <c r="J702" s="35"/>
      <c r="K702" s="35"/>
      <c r="L702" s="14">
        <f t="shared" si="50"/>
        <v>0</v>
      </c>
    </row>
    <row r="703" spans="1:12" x14ac:dyDescent="0.25">
      <c r="A703" s="9"/>
      <c r="B703" s="10"/>
      <c r="C703" s="9" t="str">
        <f t="shared" si="51"/>
        <v>UNI</v>
      </c>
      <c r="D703" s="11">
        <f t="shared" si="48"/>
        <v>0</v>
      </c>
      <c r="E703" s="9"/>
      <c r="F703" s="12" t="str">
        <f t="shared" si="49"/>
        <v/>
      </c>
      <c r="G703" s="1"/>
      <c r="H703" s="1"/>
      <c r="I703" s="13"/>
      <c r="J703" s="35"/>
      <c r="K703" s="35"/>
      <c r="L703" s="14">
        <f t="shared" si="50"/>
        <v>0</v>
      </c>
    </row>
    <row r="704" spans="1:12" x14ac:dyDescent="0.25">
      <c r="A704" s="9"/>
      <c r="B704" s="10"/>
      <c r="C704" s="9" t="str">
        <f t="shared" si="51"/>
        <v>UNI</v>
      </c>
      <c r="D704" s="11">
        <f t="shared" si="48"/>
        <v>0</v>
      </c>
      <c r="E704" s="9"/>
      <c r="F704" s="12" t="str">
        <f t="shared" si="49"/>
        <v/>
      </c>
      <c r="G704" s="1"/>
      <c r="H704" s="1"/>
      <c r="I704" s="13"/>
      <c r="J704" s="35"/>
      <c r="K704" s="35"/>
      <c r="L704" s="14">
        <f t="shared" si="50"/>
        <v>0</v>
      </c>
    </row>
    <row r="705" spans="1:12" x14ac:dyDescent="0.25">
      <c r="A705" s="9"/>
      <c r="B705" s="10"/>
      <c r="C705" s="9" t="str">
        <f t="shared" si="51"/>
        <v>UNI</v>
      </c>
      <c r="D705" s="11">
        <f t="shared" si="48"/>
        <v>0</v>
      </c>
      <c r="E705" s="9"/>
      <c r="F705" s="12" t="str">
        <f t="shared" si="49"/>
        <v/>
      </c>
      <c r="G705" s="1"/>
      <c r="H705" s="1"/>
      <c r="I705" s="13"/>
      <c r="J705" s="35"/>
      <c r="K705" s="35"/>
      <c r="L705" s="14">
        <f t="shared" si="50"/>
        <v>0</v>
      </c>
    </row>
    <row r="706" spans="1:12" x14ac:dyDescent="0.25">
      <c r="A706" s="9"/>
      <c r="B706" s="10"/>
      <c r="C706" s="9" t="str">
        <f t="shared" si="51"/>
        <v>UNI</v>
      </c>
      <c r="D706" s="11">
        <f t="shared" si="48"/>
        <v>0</v>
      </c>
      <c r="E706" s="9"/>
      <c r="F706" s="12" t="str">
        <f t="shared" si="49"/>
        <v/>
      </c>
      <c r="G706" s="1"/>
      <c r="H706" s="1"/>
      <c r="I706" s="13"/>
      <c r="J706" s="35"/>
      <c r="K706" s="35"/>
      <c r="L706" s="14">
        <f t="shared" si="50"/>
        <v>0</v>
      </c>
    </row>
    <row r="707" spans="1:12" x14ac:dyDescent="0.25">
      <c r="A707" s="9"/>
      <c r="B707" s="10"/>
      <c r="C707" s="9" t="str">
        <f t="shared" si="51"/>
        <v>UNI</v>
      </c>
      <c r="D707" s="11">
        <f t="shared" si="48"/>
        <v>0</v>
      </c>
      <c r="E707" s="9"/>
      <c r="F707" s="12" t="str">
        <f t="shared" si="49"/>
        <v/>
      </c>
      <c r="G707" s="1"/>
      <c r="H707" s="1"/>
      <c r="I707" s="13"/>
      <c r="J707" s="35"/>
      <c r="K707" s="35"/>
      <c r="L707" s="14">
        <f t="shared" si="50"/>
        <v>0</v>
      </c>
    </row>
    <row r="708" spans="1:12" x14ac:dyDescent="0.25">
      <c r="A708" s="9"/>
      <c r="B708" s="10"/>
      <c r="C708" s="9" t="str">
        <f t="shared" si="51"/>
        <v>UNI</v>
      </c>
      <c r="D708" s="11">
        <f t="shared" si="48"/>
        <v>0</v>
      </c>
      <c r="E708" s="9"/>
      <c r="F708" s="12" t="str">
        <f t="shared" si="49"/>
        <v/>
      </c>
      <c r="G708" s="1"/>
      <c r="H708" s="1"/>
      <c r="I708" s="13"/>
      <c r="J708" s="35"/>
      <c r="K708" s="35"/>
      <c r="L708" s="14">
        <f t="shared" si="50"/>
        <v>0</v>
      </c>
    </row>
    <row r="709" spans="1:12" x14ac:dyDescent="0.25">
      <c r="A709" s="9"/>
      <c r="B709" s="10"/>
      <c r="C709" s="9" t="str">
        <f t="shared" si="51"/>
        <v>UNI</v>
      </c>
      <c r="D709" s="11">
        <f t="shared" ref="D709:D728" si="52">B709</f>
        <v>0</v>
      </c>
      <c r="E709" s="9"/>
      <c r="F709" s="12" t="str">
        <f t="shared" ref="F709:F728" si="53">IF(G709=313,"Fail SO",IF(G709=319,"Deliver Approved",IF(G709=320,"Tax-Cert",IF(G709=343,"Purchase",""))))</f>
        <v/>
      </c>
      <c r="G709" s="1"/>
      <c r="H709" s="1"/>
      <c r="I709" s="13"/>
      <c r="J709" s="35"/>
      <c r="K709" s="35"/>
      <c r="L709" s="14">
        <f t="shared" ref="L709:L728" si="54">K709-J709</f>
        <v>0</v>
      </c>
    </row>
    <row r="710" spans="1:12" x14ac:dyDescent="0.25">
      <c r="A710" s="9"/>
      <c r="B710" s="10"/>
      <c r="C710" s="9" t="str">
        <f t="shared" si="51"/>
        <v>UNI</v>
      </c>
      <c r="D710" s="11">
        <f t="shared" si="52"/>
        <v>0</v>
      </c>
      <c r="E710" s="9"/>
      <c r="F710" s="12" t="str">
        <f t="shared" si="53"/>
        <v/>
      </c>
      <c r="G710" s="1"/>
      <c r="H710" s="1"/>
      <c r="I710" s="13"/>
      <c r="J710" s="35"/>
      <c r="K710" s="35"/>
      <c r="L710" s="14">
        <f t="shared" si="54"/>
        <v>0</v>
      </c>
    </row>
    <row r="711" spans="1:12" x14ac:dyDescent="0.25">
      <c r="A711" s="9"/>
      <c r="B711" s="10"/>
      <c r="C711" s="9" t="str">
        <f t="shared" si="51"/>
        <v>UNI</v>
      </c>
      <c r="D711" s="11">
        <f t="shared" si="52"/>
        <v>0</v>
      </c>
      <c r="E711" s="9"/>
      <c r="F711" s="12" t="str">
        <f t="shared" si="53"/>
        <v/>
      </c>
      <c r="G711" s="1"/>
      <c r="H711" s="1"/>
      <c r="I711" s="13"/>
      <c r="J711" s="35"/>
      <c r="K711" s="35"/>
      <c r="L711" s="14">
        <f t="shared" si="54"/>
        <v>0</v>
      </c>
    </row>
    <row r="712" spans="1:12" x14ac:dyDescent="0.25">
      <c r="A712" s="9"/>
      <c r="B712" s="10"/>
      <c r="C712" s="9" t="str">
        <f t="shared" si="51"/>
        <v>UNI</v>
      </c>
      <c r="D712" s="11">
        <f t="shared" si="52"/>
        <v>0</v>
      </c>
      <c r="E712" s="9"/>
      <c r="F712" s="12" t="str">
        <f t="shared" si="53"/>
        <v/>
      </c>
      <c r="G712" s="1"/>
      <c r="H712" s="1"/>
      <c r="I712" s="13"/>
      <c r="J712" s="35"/>
      <c r="K712" s="35"/>
      <c r="L712" s="14">
        <f t="shared" si="54"/>
        <v>0</v>
      </c>
    </row>
    <row r="713" spans="1:12" x14ac:dyDescent="0.25">
      <c r="A713" s="9"/>
      <c r="B713" s="10"/>
      <c r="C713" s="9" t="str">
        <f t="shared" si="51"/>
        <v>UNI</v>
      </c>
      <c r="D713" s="11">
        <f t="shared" si="52"/>
        <v>0</v>
      </c>
      <c r="E713" s="9"/>
      <c r="F713" s="12" t="str">
        <f t="shared" si="53"/>
        <v/>
      </c>
      <c r="G713" s="1"/>
      <c r="H713" s="1"/>
      <c r="I713" s="13"/>
      <c r="J713" s="35"/>
      <c r="K713" s="35"/>
      <c r="L713" s="14">
        <f t="shared" si="54"/>
        <v>0</v>
      </c>
    </row>
    <row r="714" spans="1:12" x14ac:dyDescent="0.25">
      <c r="A714" s="9"/>
      <c r="B714" s="10"/>
      <c r="C714" s="9" t="str">
        <f t="shared" si="51"/>
        <v>UNI</v>
      </c>
      <c r="D714" s="11">
        <f t="shared" si="52"/>
        <v>0</v>
      </c>
      <c r="E714" s="9"/>
      <c r="F714" s="12" t="str">
        <f t="shared" si="53"/>
        <v/>
      </c>
      <c r="G714" s="1"/>
      <c r="H714" s="1"/>
      <c r="I714" s="13"/>
      <c r="J714" s="35"/>
      <c r="K714" s="35"/>
      <c r="L714" s="14">
        <f t="shared" si="54"/>
        <v>0</v>
      </c>
    </row>
    <row r="715" spans="1:12" x14ac:dyDescent="0.25">
      <c r="A715" s="9"/>
      <c r="B715" s="10"/>
      <c r="C715" s="9" t="str">
        <f t="shared" si="51"/>
        <v>UNI</v>
      </c>
      <c r="D715" s="11">
        <f t="shared" si="52"/>
        <v>0</v>
      </c>
      <c r="E715" s="9"/>
      <c r="F715" s="12" t="str">
        <f t="shared" si="53"/>
        <v/>
      </c>
      <c r="G715" s="1"/>
      <c r="H715" s="1"/>
      <c r="I715" s="13"/>
      <c r="J715" s="35"/>
      <c r="K715" s="35"/>
      <c r="L715" s="14">
        <f t="shared" si="54"/>
        <v>0</v>
      </c>
    </row>
    <row r="716" spans="1:12" x14ac:dyDescent="0.25">
      <c r="A716" s="9"/>
      <c r="B716" s="10"/>
      <c r="C716" s="9" t="str">
        <f t="shared" si="51"/>
        <v>UNI</v>
      </c>
      <c r="D716" s="11">
        <f t="shared" si="52"/>
        <v>0</v>
      </c>
      <c r="E716" s="9"/>
      <c r="F716" s="12" t="str">
        <f t="shared" si="53"/>
        <v/>
      </c>
      <c r="G716" s="1"/>
      <c r="H716" s="1"/>
      <c r="I716" s="13"/>
      <c r="J716" s="35"/>
      <c r="K716" s="35"/>
      <c r="L716" s="14">
        <f t="shared" si="54"/>
        <v>0</v>
      </c>
    </row>
    <row r="717" spans="1:12" x14ac:dyDescent="0.25">
      <c r="A717" s="9"/>
      <c r="B717" s="10"/>
      <c r="C717" s="9" t="str">
        <f t="shared" si="51"/>
        <v>UNI</v>
      </c>
      <c r="D717" s="11">
        <f t="shared" si="52"/>
        <v>0</v>
      </c>
      <c r="E717" s="9"/>
      <c r="F717" s="12" t="str">
        <f t="shared" si="53"/>
        <v/>
      </c>
      <c r="G717" s="1"/>
      <c r="H717" s="1"/>
      <c r="I717" s="13"/>
      <c r="J717" s="35"/>
      <c r="K717" s="35"/>
      <c r="L717" s="14">
        <f t="shared" si="54"/>
        <v>0</v>
      </c>
    </row>
    <row r="718" spans="1:12" x14ac:dyDescent="0.25">
      <c r="A718" s="9"/>
      <c r="B718" s="10"/>
      <c r="C718" s="9" t="str">
        <f t="shared" si="51"/>
        <v>UNI</v>
      </c>
      <c r="D718" s="11">
        <f t="shared" si="52"/>
        <v>0</v>
      </c>
      <c r="E718" s="9"/>
      <c r="F718" s="12" t="str">
        <f t="shared" si="53"/>
        <v/>
      </c>
      <c r="G718" s="1"/>
      <c r="H718" s="1"/>
      <c r="I718" s="13"/>
      <c r="J718" s="35"/>
      <c r="K718" s="35"/>
      <c r="L718" s="14">
        <f t="shared" si="54"/>
        <v>0</v>
      </c>
    </row>
    <row r="719" spans="1:12" x14ac:dyDescent="0.25">
      <c r="A719" s="9"/>
      <c r="B719" s="10"/>
      <c r="C719" s="9" t="str">
        <f t="shared" si="51"/>
        <v>UNI</v>
      </c>
      <c r="D719" s="11">
        <f t="shared" si="52"/>
        <v>0</v>
      </c>
      <c r="E719" s="9"/>
      <c r="F719" s="12" t="str">
        <f t="shared" si="53"/>
        <v/>
      </c>
      <c r="G719" s="1"/>
      <c r="H719" s="1"/>
      <c r="I719" s="13"/>
      <c r="J719" s="35"/>
      <c r="K719" s="35"/>
      <c r="L719" s="14">
        <f t="shared" si="54"/>
        <v>0</v>
      </c>
    </row>
    <row r="720" spans="1:12" x14ac:dyDescent="0.25">
      <c r="A720" s="9"/>
      <c r="B720" s="10"/>
      <c r="C720" s="9" t="str">
        <f t="shared" si="51"/>
        <v>UNI</v>
      </c>
      <c r="D720" s="11">
        <f t="shared" si="52"/>
        <v>0</v>
      </c>
      <c r="E720" s="9"/>
      <c r="F720" s="12" t="str">
        <f t="shared" si="53"/>
        <v/>
      </c>
      <c r="G720" s="1"/>
      <c r="H720" s="1"/>
      <c r="I720" s="13"/>
      <c r="J720" s="35"/>
      <c r="K720" s="35"/>
      <c r="L720" s="14">
        <f t="shared" si="54"/>
        <v>0</v>
      </c>
    </row>
    <row r="721" spans="1:12" x14ac:dyDescent="0.25">
      <c r="A721" s="9"/>
      <c r="B721" s="10"/>
      <c r="C721" s="9" t="str">
        <f t="shared" si="51"/>
        <v>UNI</v>
      </c>
      <c r="D721" s="11">
        <f t="shared" si="52"/>
        <v>0</v>
      </c>
      <c r="E721" s="9"/>
      <c r="F721" s="12" t="str">
        <f t="shared" si="53"/>
        <v/>
      </c>
      <c r="G721" s="1"/>
      <c r="H721" s="1"/>
      <c r="I721" s="13"/>
      <c r="J721" s="35"/>
      <c r="K721" s="35"/>
      <c r="L721" s="14">
        <f t="shared" si="54"/>
        <v>0</v>
      </c>
    </row>
    <row r="722" spans="1:12" x14ac:dyDescent="0.25">
      <c r="A722" s="9"/>
      <c r="B722" s="10"/>
      <c r="C722" s="9" t="str">
        <f t="shared" si="51"/>
        <v>UNI</v>
      </c>
      <c r="D722" s="11">
        <f t="shared" si="52"/>
        <v>0</v>
      </c>
      <c r="E722" s="9"/>
      <c r="F722" s="12" t="str">
        <f t="shared" si="53"/>
        <v/>
      </c>
      <c r="G722" s="1"/>
      <c r="H722" s="1"/>
      <c r="I722" s="13"/>
      <c r="J722" s="35"/>
      <c r="K722" s="35"/>
      <c r="L722" s="14">
        <f t="shared" si="54"/>
        <v>0</v>
      </c>
    </row>
    <row r="723" spans="1:12" x14ac:dyDescent="0.25">
      <c r="A723" s="9"/>
      <c r="B723" s="10"/>
      <c r="C723" s="9" t="str">
        <f t="shared" si="51"/>
        <v>UNI</v>
      </c>
      <c r="D723" s="11">
        <f t="shared" si="52"/>
        <v>0</v>
      </c>
      <c r="E723" s="9"/>
      <c r="F723" s="12" t="str">
        <f t="shared" si="53"/>
        <v/>
      </c>
      <c r="G723" s="1"/>
      <c r="H723" s="1"/>
      <c r="I723" s="13"/>
      <c r="J723" s="35"/>
      <c r="K723" s="35"/>
      <c r="L723" s="14">
        <f t="shared" si="54"/>
        <v>0</v>
      </c>
    </row>
    <row r="724" spans="1:12" x14ac:dyDescent="0.25">
      <c r="A724" s="9"/>
      <c r="B724" s="10"/>
      <c r="C724" s="9" t="str">
        <f t="shared" si="51"/>
        <v>UNI</v>
      </c>
      <c r="D724" s="11">
        <f t="shared" si="52"/>
        <v>0</v>
      </c>
      <c r="E724" s="9"/>
      <c r="F724" s="12" t="str">
        <f t="shared" si="53"/>
        <v/>
      </c>
      <c r="G724" s="1"/>
      <c r="H724" s="1"/>
      <c r="I724" s="13"/>
      <c r="J724" s="35"/>
      <c r="K724" s="35"/>
      <c r="L724" s="14">
        <f t="shared" si="54"/>
        <v>0</v>
      </c>
    </row>
    <row r="725" spans="1:12" x14ac:dyDescent="0.25">
      <c r="A725" s="9"/>
      <c r="B725" s="10"/>
      <c r="C725" s="9" t="str">
        <f t="shared" si="51"/>
        <v>UNI</v>
      </c>
      <c r="D725" s="11">
        <f t="shared" si="52"/>
        <v>0</v>
      </c>
      <c r="E725" s="9"/>
      <c r="F725" s="12" t="str">
        <f t="shared" si="53"/>
        <v/>
      </c>
      <c r="G725" s="1"/>
      <c r="H725" s="1"/>
      <c r="I725" s="13"/>
      <c r="J725" s="35"/>
      <c r="K725" s="35"/>
      <c r="L725" s="14">
        <f t="shared" si="54"/>
        <v>0</v>
      </c>
    </row>
    <row r="726" spans="1:12" x14ac:dyDescent="0.25">
      <c r="A726" s="9"/>
      <c r="B726" s="10"/>
      <c r="C726" s="9" t="str">
        <f t="shared" si="51"/>
        <v>UNI</v>
      </c>
      <c r="D726" s="11">
        <f t="shared" si="52"/>
        <v>0</v>
      </c>
      <c r="E726" s="9"/>
      <c r="F726" s="12" t="str">
        <f t="shared" si="53"/>
        <v/>
      </c>
      <c r="G726" s="1"/>
      <c r="H726" s="1"/>
      <c r="I726" s="13"/>
      <c r="J726" s="35"/>
      <c r="K726" s="35"/>
      <c r="L726" s="14">
        <f t="shared" si="54"/>
        <v>0</v>
      </c>
    </row>
    <row r="727" spans="1:12" x14ac:dyDescent="0.25">
      <c r="A727" s="9"/>
      <c r="B727" s="10"/>
      <c r="C727" s="9" t="str">
        <f t="shared" si="51"/>
        <v>UNI</v>
      </c>
      <c r="D727" s="11">
        <f t="shared" si="52"/>
        <v>0</v>
      </c>
      <c r="E727" s="9"/>
      <c r="F727" s="12" t="str">
        <f t="shared" si="53"/>
        <v/>
      </c>
      <c r="G727" s="1"/>
      <c r="H727" s="1"/>
      <c r="I727" s="13"/>
      <c r="J727" s="35"/>
      <c r="K727" s="35"/>
      <c r="L727" s="14">
        <f t="shared" si="54"/>
        <v>0</v>
      </c>
    </row>
    <row r="728" spans="1:12" x14ac:dyDescent="0.25">
      <c r="A728" s="9"/>
      <c r="B728" s="10"/>
      <c r="C728" s="9" t="str">
        <f t="shared" si="51"/>
        <v>UNI</v>
      </c>
      <c r="D728" s="11">
        <f t="shared" si="52"/>
        <v>0</v>
      </c>
      <c r="E728" s="9"/>
      <c r="F728" s="12" t="str">
        <f t="shared" si="53"/>
        <v/>
      </c>
      <c r="G728" s="1"/>
      <c r="H728" s="1"/>
      <c r="I728" s="13"/>
      <c r="J728" s="35"/>
      <c r="K728" s="35"/>
      <c r="L728" s="14">
        <f t="shared" si="54"/>
        <v>0</v>
      </c>
    </row>
  </sheetData>
  <autoFilter ref="A3:L728"/>
  <mergeCells count="1">
    <mergeCell ref="A1:L1"/>
  </mergeCells>
  <conditionalFormatting sqref="A3">
    <cfRule type="duplicateValues" dxfId="59" priority="34"/>
  </conditionalFormatting>
  <conditionalFormatting sqref="A34">
    <cfRule type="duplicateValues" dxfId="58" priority="33"/>
  </conditionalFormatting>
  <conditionalFormatting sqref="A55">
    <cfRule type="duplicateValues" dxfId="57" priority="32"/>
  </conditionalFormatting>
  <conditionalFormatting sqref="A19">
    <cfRule type="duplicateValues" dxfId="56" priority="31"/>
  </conditionalFormatting>
  <conditionalFormatting sqref="A43">
    <cfRule type="duplicateValues" dxfId="55" priority="30"/>
  </conditionalFormatting>
  <conditionalFormatting sqref="A65">
    <cfRule type="duplicateValues" dxfId="54" priority="29"/>
  </conditionalFormatting>
  <conditionalFormatting sqref="A72:A73">
    <cfRule type="duplicateValues" dxfId="53" priority="28"/>
  </conditionalFormatting>
  <conditionalFormatting sqref="A95">
    <cfRule type="duplicateValues" dxfId="52" priority="27"/>
  </conditionalFormatting>
  <conditionalFormatting sqref="A74">
    <cfRule type="duplicateValues" dxfId="51" priority="26"/>
  </conditionalFormatting>
  <conditionalFormatting sqref="A125">
    <cfRule type="duplicateValues" dxfId="50" priority="25"/>
  </conditionalFormatting>
  <conditionalFormatting sqref="A155">
    <cfRule type="duplicateValues" dxfId="49" priority="24"/>
  </conditionalFormatting>
  <conditionalFormatting sqref="A185">
    <cfRule type="duplicateValues" dxfId="48" priority="23"/>
  </conditionalFormatting>
  <conditionalFormatting sqref="A215">
    <cfRule type="duplicateValues" dxfId="47" priority="22"/>
  </conditionalFormatting>
  <conditionalFormatting sqref="A246">
    <cfRule type="duplicateValues" dxfId="46" priority="21"/>
  </conditionalFormatting>
  <conditionalFormatting sqref="A277">
    <cfRule type="duplicateValues" dxfId="45" priority="20"/>
  </conditionalFormatting>
  <conditionalFormatting sqref="A278">
    <cfRule type="duplicateValues" dxfId="44" priority="19"/>
  </conditionalFormatting>
  <conditionalFormatting sqref="A279">
    <cfRule type="duplicateValues" dxfId="43" priority="18"/>
  </conditionalFormatting>
  <conditionalFormatting sqref="A314">
    <cfRule type="duplicateValues" dxfId="42" priority="17"/>
  </conditionalFormatting>
  <conditionalFormatting sqref="A341:A344 A346:A353">
    <cfRule type="duplicateValues" dxfId="41" priority="16"/>
  </conditionalFormatting>
  <conditionalFormatting sqref="A337:A340">
    <cfRule type="duplicateValues" dxfId="40" priority="15"/>
  </conditionalFormatting>
  <conditionalFormatting sqref="A345">
    <cfRule type="duplicateValues" dxfId="39" priority="14"/>
  </conditionalFormatting>
  <conditionalFormatting sqref="A376">
    <cfRule type="duplicateValues" dxfId="38" priority="13"/>
  </conditionalFormatting>
  <conditionalFormatting sqref="A387">
    <cfRule type="duplicateValues" dxfId="37" priority="12"/>
  </conditionalFormatting>
  <conditionalFormatting sqref="A407">
    <cfRule type="duplicateValues" dxfId="36" priority="11"/>
  </conditionalFormatting>
  <conditionalFormatting sqref="A438">
    <cfRule type="duplicateValues" dxfId="35" priority="10"/>
  </conditionalFormatting>
  <conditionalFormatting sqref="A469">
    <cfRule type="duplicateValues" dxfId="34" priority="9"/>
  </conditionalFormatting>
  <conditionalFormatting sqref="A500">
    <cfRule type="duplicateValues" dxfId="33" priority="8"/>
  </conditionalFormatting>
  <conditionalFormatting sqref="A531">
    <cfRule type="duplicateValues" dxfId="32" priority="7"/>
  </conditionalFormatting>
  <conditionalFormatting sqref="A563">
    <cfRule type="duplicateValues" dxfId="31" priority="6"/>
  </conditionalFormatting>
  <conditionalFormatting sqref="A593">
    <cfRule type="duplicateValues" dxfId="30" priority="5"/>
  </conditionalFormatting>
  <conditionalFormatting sqref="A614:A616">
    <cfRule type="duplicateValues" dxfId="29" priority="4"/>
  </conditionalFormatting>
  <conditionalFormatting sqref="A622">
    <cfRule type="duplicateValues" dxfId="28" priority="3"/>
  </conditionalFormatting>
  <conditionalFormatting sqref="A634">
    <cfRule type="duplicateValues" dxfId="27" priority="2"/>
  </conditionalFormatting>
  <conditionalFormatting sqref="A651">
    <cfRule type="duplicateValues" dxfId="26" priority="1"/>
  </conditionalFormatting>
  <conditionalFormatting sqref="A617:A621 A439:A468 A2 A4:A18 A35:A42 A56:A64 A20:A33 A44:A54 A66:A71 A75:A94 A96:A124 A126:A154 A156:A184 A186:A214 A216:A245 A247:A276 A280:A313 A315:A336 A354:A375 A377:A386 A388:A406 A408:A437 A470:A499 A501:A530 A532:A562 A564:A592 A594:A613 A623:A633 A635:A650 A652:A728">
    <cfRule type="duplicateValues" dxfId="25" priority="40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8"/>
  <sheetViews>
    <sheetView tabSelected="1" topLeftCell="A390" workbookViewId="0">
      <selection activeCell="K394" sqref="K394"/>
    </sheetView>
  </sheetViews>
  <sheetFormatPr defaultRowHeight="15" x14ac:dyDescent="0.25"/>
  <cols>
    <col min="1" max="1" width="23.140625" customWidth="1"/>
    <col min="2" max="2" width="20.28515625" customWidth="1"/>
    <col min="3" max="3" width="8.85546875" customWidth="1"/>
    <col min="4" max="4" width="19" customWidth="1"/>
    <col min="5" max="5" width="13.7109375" customWidth="1"/>
    <col min="6" max="6" width="19.140625" customWidth="1"/>
    <col min="7" max="7" width="11.140625" customWidth="1"/>
    <col min="8" max="8" width="14" customWidth="1"/>
    <col min="9" max="9" width="16.28515625" bestFit="1" customWidth="1"/>
    <col min="10" max="10" width="12.42578125" customWidth="1"/>
    <col min="11" max="11" width="10.42578125" customWidth="1"/>
    <col min="12" max="12" width="8.42578125" customWidth="1"/>
    <col min="14" max="14" width="10.5703125" bestFit="1" customWidth="1"/>
  </cols>
  <sheetData>
    <row r="1" spans="1:13" ht="26.25" x14ac:dyDescent="0.25">
      <c r="A1" s="113" t="s">
        <v>712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3" x14ac:dyDescent="0.25">
      <c r="A2" s="4" t="s">
        <v>14</v>
      </c>
      <c r="B2" s="5" t="s">
        <v>25</v>
      </c>
      <c r="C2" s="4" t="s">
        <v>26</v>
      </c>
      <c r="D2" s="6" t="s">
        <v>6</v>
      </c>
      <c r="E2" s="4" t="s">
        <v>27</v>
      </c>
      <c r="F2" s="7" t="s">
        <v>28</v>
      </c>
      <c r="G2" s="4" t="s">
        <v>5</v>
      </c>
      <c r="H2" s="4"/>
      <c r="I2" s="4" t="s">
        <v>29</v>
      </c>
      <c r="J2" s="8" t="s">
        <v>30</v>
      </c>
      <c r="K2" s="8" t="s">
        <v>31</v>
      </c>
      <c r="L2" s="4" t="s">
        <v>32</v>
      </c>
    </row>
    <row r="3" spans="1:13" x14ac:dyDescent="0.25">
      <c r="A3" s="88" t="s">
        <v>1384</v>
      </c>
      <c r="B3" s="89">
        <v>44319.488888888889</v>
      </c>
      <c r="C3" s="88" t="str">
        <f t="shared" ref="C3:C66" si="0">IF(COUNTIF(A:A,A3)&gt;1,"DUP","UNI")</f>
        <v>UNI</v>
      </c>
      <c r="D3" s="90">
        <f>B3</f>
        <v>44319.488888888889</v>
      </c>
      <c r="E3" s="88">
        <v>18074373</v>
      </c>
      <c r="F3" s="91" t="str">
        <f>IF(G3=313,"Fail SO",IF(G3=319,"Deliver Approved",IF(G3=320,"Tax-Cert",IF(G3=343,"Purchase",""))))</f>
        <v>Fail SO</v>
      </c>
      <c r="G3" s="91">
        <v>313</v>
      </c>
      <c r="H3" s="91" t="s">
        <v>57</v>
      </c>
      <c r="I3" s="92">
        <v>44319</v>
      </c>
      <c r="J3" s="94">
        <v>0.4916666666666667</v>
      </c>
      <c r="K3" s="94">
        <v>0.50277777777777777</v>
      </c>
      <c r="L3" s="93">
        <f>K3-J3</f>
        <v>1.1111111111111072E-2</v>
      </c>
      <c r="M3" s="14"/>
    </row>
    <row r="4" spans="1:13" x14ac:dyDescent="0.25">
      <c r="A4" s="9" t="s">
        <v>1385</v>
      </c>
      <c r="B4" s="10">
        <v>44319.491666666669</v>
      </c>
      <c r="C4" s="9" t="str">
        <f t="shared" si="0"/>
        <v>UNI</v>
      </c>
      <c r="D4" s="11">
        <f t="shared" ref="D4" si="1">B4</f>
        <v>44319.491666666669</v>
      </c>
      <c r="E4" s="9">
        <v>18076208</v>
      </c>
      <c r="F4" s="12" t="str">
        <f t="shared" ref="F4" si="2">IF(G4=313,"Fail SO",IF(G4=319,"Deliver Approved",IF(G4=320,"Tax-Cert",IF(G4=343,"Purchase",""))))</f>
        <v>Fail SO</v>
      </c>
      <c r="G4" s="87">
        <v>313</v>
      </c>
      <c r="H4" s="9"/>
      <c r="I4" s="34">
        <v>44319</v>
      </c>
      <c r="J4" s="35">
        <v>0.52916666666666667</v>
      </c>
      <c r="K4" s="35">
        <v>0.54027777777777775</v>
      </c>
      <c r="L4" s="14">
        <f t="shared" ref="L4" si="3">K4-J4</f>
        <v>1.1111111111111072E-2</v>
      </c>
      <c r="M4" s="14"/>
    </row>
    <row r="5" spans="1:13" x14ac:dyDescent="0.25">
      <c r="A5" s="9" t="s">
        <v>1386</v>
      </c>
      <c r="B5" s="10">
        <v>44319.408333333333</v>
      </c>
      <c r="C5" s="9" t="str">
        <f t="shared" si="0"/>
        <v>UNI</v>
      </c>
      <c r="D5" s="11">
        <f t="shared" ref="D5:D68" si="4">B5</f>
        <v>44319.408333333333</v>
      </c>
      <c r="E5" s="9">
        <v>18077529</v>
      </c>
      <c r="F5" s="12" t="str">
        <f t="shared" ref="F5:F68" si="5">IF(G5=313,"Fail SO",IF(G5=319,"Deliver Approved",IF(G5=320,"Tax-Cert",IF(G5=343,"Purchase",""))))</f>
        <v>Fail SO</v>
      </c>
      <c r="G5" s="87">
        <v>313</v>
      </c>
      <c r="H5" s="9"/>
      <c r="I5" s="34">
        <v>44319</v>
      </c>
      <c r="J5" s="35">
        <v>0.55555555555555558</v>
      </c>
      <c r="K5" s="35">
        <v>0.57013888888888886</v>
      </c>
      <c r="L5" s="14">
        <f t="shared" ref="L5:L68" si="6">K5-J5</f>
        <v>1.4583333333333282E-2</v>
      </c>
      <c r="M5" s="14"/>
    </row>
    <row r="6" spans="1:13" x14ac:dyDescent="0.25">
      <c r="A6" s="9" t="s">
        <v>1387</v>
      </c>
      <c r="B6" s="10">
        <v>44319.448611111111</v>
      </c>
      <c r="C6" s="9" t="str">
        <f t="shared" si="0"/>
        <v>UNI</v>
      </c>
      <c r="D6" s="11">
        <f t="shared" si="4"/>
        <v>44319.448611111111</v>
      </c>
      <c r="E6" s="9">
        <v>18078240</v>
      </c>
      <c r="F6" s="12" t="str">
        <f t="shared" si="5"/>
        <v>Fail SO</v>
      </c>
      <c r="G6" s="87">
        <v>313</v>
      </c>
      <c r="H6" s="9"/>
      <c r="I6" s="34">
        <v>44319</v>
      </c>
      <c r="J6" s="35">
        <v>0.57013888888888886</v>
      </c>
      <c r="K6" s="35">
        <v>0.58402777777777781</v>
      </c>
      <c r="L6" s="14">
        <f t="shared" si="6"/>
        <v>1.3888888888888951E-2</v>
      </c>
      <c r="M6" s="14"/>
    </row>
    <row r="7" spans="1:13" x14ac:dyDescent="0.25">
      <c r="A7" s="39" t="s">
        <v>1390</v>
      </c>
      <c r="B7" s="106">
        <v>44319.500694444447</v>
      </c>
      <c r="C7" s="19" t="str">
        <f t="shared" si="0"/>
        <v>UNI</v>
      </c>
      <c r="D7" s="41">
        <f t="shared" si="4"/>
        <v>44319.500694444447</v>
      </c>
      <c r="E7" s="19">
        <v>18078866</v>
      </c>
      <c r="F7" s="12" t="str">
        <f t="shared" si="5"/>
        <v>Fail SO</v>
      </c>
      <c r="G7" s="87">
        <v>313</v>
      </c>
      <c r="H7" s="9"/>
      <c r="I7" s="34">
        <v>44319</v>
      </c>
      <c r="J7" s="35">
        <v>0.58402777777777781</v>
      </c>
      <c r="K7" s="35">
        <v>0.59583333333333333</v>
      </c>
      <c r="L7" s="14">
        <f t="shared" si="6"/>
        <v>1.1805555555555514E-2</v>
      </c>
      <c r="M7" s="14"/>
    </row>
    <row r="8" spans="1:13" x14ac:dyDescent="0.25">
      <c r="A8" s="9" t="s">
        <v>1391</v>
      </c>
      <c r="B8" s="10">
        <v>44319.497916666667</v>
      </c>
      <c r="C8" s="9" t="str">
        <f t="shared" si="0"/>
        <v>UNI</v>
      </c>
      <c r="D8" s="11">
        <f t="shared" si="4"/>
        <v>44319.497916666667</v>
      </c>
      <c r="E8" s="9">
        <v>18079456</v>
      </c>
      <c r="F8" s="12" t="str">
        <f t="shared" si="5"/>
        <v>Fail SO</v>
      </c>
      <c r="G8" s="87">
        <v>313</v>
      </c>
      <c r="H8" s="9"/>
      <c r="I8" s="34">
        <v>44319</v>
      </c>
      <c r="J8" s="35">
        <v>0.59583333333333333</v>
      </c>
      <c r="K8" s="35">
        <v>0.6118055555555556</v>
      </c>
      <c r="L8" s="14">
        <f t="shared" si="6"/>
        <v>1.5972222222222276E-2</v>
      </c>
      <c r="M8" s="14"/>
    </row>
    <row r="9" spans="1:13" x14ac:dyDescent="0.25">
      <c r="A9" s="9" t="s">
        <v>1392</v>
      </c>
      <c r="B9" s="10">
        <v>44319.505555555559</v>
      </c>
      <c r="C9" s="9" t="str">
        <f t="shared" si="0"/>
        <v>UNI</v>
      </c>
      <c r="D9" s="11">
        <f t="shared" si="4"/>
        <v>44319.505555555559</v>
      </c>
      <c r="E9" s="9">
        <v>18083871</v>
      </c>
      <c r="F9" s="12" t="str">
        <f t="shared" si="5"/>
        <v>Fail SO</v>
      </c>
      <c r="G9" s="87">
        <v>313</v>
      </c>
      <c r="H9" s="9"/>
      <c r="I9" s="34">
        <v>44319</v>
      </c>
      <c r="J9" s="35">
        <v>0.6875</v>
      </c>
      <c r="K9" s="35">
        <v>0.70416666666666661</v>
      </c>
      <c r="L9" s="14">
        <f t="shared" si="6"/>
        <v>1.6666666666666607E-2</v>
      </c>
      <c r="M9" s="14"/>
    </row>
    <row r="10" spans="1:13" x14ac:dyDescent="0.25">
      <c r="A10" s="9" t="s">
        <v>1393</v>
      </c>
      <c r="B10" s="10">
        <v>44319.507638888892</v>
      </c>
      <c r="C10" s="9" t="str">
        <f t="shared" si="0"/>
        <v>UNI</v>
      </c>
      <c r="D10" s="11">
        <f t="shared" si="4"/>
        <v>44319.507638888892</v>
      </c>
      <c r="E10" s="9">
        <v>18084588</v>
      </c>
      <c r="F10" s="12" t="str">
        <f t="shared" si="5"/>
        <v>Fail SO</v>
      </c>
      <c r="G10" s="87">
        <v>313</v>
      </c>
      <c r="H10" s="9"/>
      <c r="I10" s="34">
        <v>44319</v>
      </c>
      <c r="J10" s="35">
        <v>0.70416666666666661</v>
      </c>
      <c r="K10" s="35">
        <v>0.71527777777777779</v>
      </c>
      <c r="L10" s="14">
        <f t="shared" si="6"/>
        <v>1.1111111111111183E-2</v>
      </c>
      <c r="M10" s="14"/>
    </row>
    <row r="11" spans="1:13" x14ac:dyDescent="0.25">
      <c r="A11" s="9" t="s">
        <v>1394</v>
      </c>
      <c r="B11" s="10">
        <v>44319.509027777778</v>
      </c>
      <c r="C11" s="9" t="str">
        <f t="shared" si="0"/>
        <v>UNI</v>
      </c>
      <c r="D11" s="11">
        <f t="shared" si="4"/>
        <v>44319.509027777778</v>
      </c>
      <c r="E11" s="9">
        <v>18085090</v>
      </c>
      <c r="F11" s="12" t="str">
        <f t="shared" si="5"/>
        <v>Fail SO</v>
      </c>
      <c r="G11" s="87">
        <v>313</v>
      </c>
      <c r="H11" s="9"/>
      <c r="I11" s="34">
        <v>44319</v>
      </c>
      <c r="J11" s="35">
        <v>0.71527777777777779</v>
      </c>
      <c r="K11" s="35">
        <v>0.72777777777777775</v>
      </c>
      <c r="L11" s="14">
        <f t="shared" si="6"/>
        <v>1.2499999999999956E-2</v>
      </c>
      <c r="M11" s="14"/>
    </row>
    <row r="12" spans="1:13" x14ac:dyDescent="0.25">
      <c r="A12" s="9" t="s">
        <v>1401</v>
      </c>
      <c r="B12" s="10">
        <v>44319.564583333333</v>
      </c>
      <c r="C12" s="9" t="str">
        <f t="shared" si="0"/>
        <v>UNI</v>
      </c>
      <c r="D12" s="11">
        <f t="shared" si="4"/>
        <v>44319.564583333333</v>
      </c>
      <c r="E12" s="9">
        <v>18085769</v>
      </c>
      <c r="F12" s="12" t="str">
        <f t="shared" si="5"/>
        <v>Fail SO</v>
      </c>
      <c r="G12" s="87">
        <v>313</v>
      </c>
      <c r="H12" s="9"/>
      <c r="I12" s="34">
        <v>44319</v>
      </c>
      <c r="J12" s="35">
        <v>0.72777777777777775</v>
      </c>
      <c r="K12" s="35">
        <v>0.7416666666666667</v>
      </c>
      <c r="L12" s="14">
        <f t="shared" si="6"/>
        <v>1.3888888888888951E-2</v>
      </c>
      <c r="M12" s="14"/>
    </row>
    <row r="13" spans="1:13" x14ac:dyDescent="0.25">
      <c r="A13" s="9" t="s">
        <v>1398</v>
      </c>
      <c r="B13" s="10">
        <v>44319.525000000001</v>
      </c>
      <c r="C13" s="9" t="str">
        <f t="shared" si="0"/>
        <v>UNI</v>
      </c>
      <c r="D13" s="11">
        <f t="shared" si="4"/>
        <v>44319.525000000001</v>
      </c>
      <c r="E13" s="9">
        <v>18076813</v>
      </c>
      <c r="F13" s="12" t="str">
        <f t="shared" si="5"/>
        <v>Deliver Approved</v>
      </c>
      <c r="G13" s="87">
        <v>319</v>
      </c>
      <c r="H13" s="9"/>
      <c r="I13" s="34">
        <v>44319</v>
      </c>
      <c r="J13" s="35">
        <v>0.54097222222222219</v>
      </c>
      <c r="K13" s="35">
        <v>0.55555555555555558</v>
      </c>
      <c r="L13" s="14">
        <f t="shared" si="6"/>
        <v>1.4583333333333393E-2</v>
      </c>
      <c r="M13" s="14"/>
    </row>
    <row r="14" spans="1:13" x14ac:dyDescent="0.25">
      <c r="A14" s="19" t="s">
        <v>1399</v>
      </c>
      <c r="B14" s="20">
        <v>44319.534722222219</v>
      </c>
      <c r="C14" s="19" t="str">
        <f t="shared" si="0"/>
        <v>UNI</v>
      </c>
      <c r="D14" s="41">
        <f t="shared" si="4"/>
        <v>44319.534722222219</v>
      </c>
      <c r="E14" s="19">
        <v>18080104</v>
      </c>
      <c r="F14" s="12" t="str">
        <f t="shared" si="5"/>
        <v>Deliver Approved</v>
      </c>
      <c r="G14" s="87">
        <v>319</v>
      </c>
      <c r="H14" s="9"/>
      <c r="I14" s="34">
        <v>44319</v>
      </c>
      <c r="J14" s="35">
        <v>0.6118055555555556</v>
      </c>
      <c r="K14" s="35">
        <v>0.62708333333333333</v>
      </c>
      <c r="L14" s="14">
        <f t="shared" si="6"/>
        <v>1.5277777777777724E-2</v>
      </c>
      <c r="M14" s="14"/>
    </row>
    <row r="15" spans="1:13" x14ac:dyDescent="0.25">
      <c r="A15" s="9" t="s">
        <v>1400</v>
      </c>
      <c r="B15" s="10">
        <v>44319.543055555558</v>
      </c>
      <c r="C15" s="9" t="str">
        <f t="shared" si="0"/>
        <v>UNI</v>
      </c>
      <c r="D15" s="11">
        <f t="shared" si="4"/>
        <v>44319.543055555558</v>
      </c>
      <c r="E15" s="9">
        <v>18080932</v>
      </c>
      <c r="F15" s="12" t="str">
        <f t="shared" si="5"/>
        <v>Deliver Approved</v>
      </c>
      <c r="G15" s="87">
        <v>319</v>
      </c>
      <c r="H15" s="9"/>
      <c r="I15" s="34">
        <v>44319</v>
      </c>
      <c r="J15" s="35">
        <v>0.62708333333333333</v>
      </c>
      <c r="K15" s="35">
        <v>0.64027777777777783</v>
      </c>
      <c r="L15" s="14">
        <f t="shared" si="6"/>
        <v>1.3194444444444509E-2</v>
      </c>
      <c r="M15" s="14"/>
    </row>
    <row r="16" spans="1:13" x14ac:dyDescent="0.25">
      <c r="A16" s="9" t="s">
        <v>1402</v>
      </c>
      <c r="B16" s="10">
        <v>44319.574305555558</v>
      </c>
      <c r="C16" s="9" t="str">
        <f t="shared" si="0"/>
        <v>UNI</v>
      </c>
      <c r="D16" s="11">
        <f t="shared" si="4"/>
        <v>44319.574305555558</v>
      </c>
      <c r="E16" s="9">
        <v>18081528</v>
      </c>
      <c r="F16" s="12" t="str">
        <f t="shared" si="5"/>
        <v>Deliver Approved</v>
      </c>
      <c r="G16" s="87">
        <v>319</v>
      </c>
      <c r="H16" s="9"/>
      <c r="I16" s="34">
        <v>44319</v>
      </c>
      <c r="J16" s="35">
        <v>0.64027777777777783</v>
      </c>
      <c r="K16" s="35">
        <v>0.65625</v>
      </c>
      <c r="L16" s="14">
        <f t="shared" si="6"/>
        <v>1.5972222222222165E-2</v>
      </c>
      <c r="M16" s="14"/>
    </row>
    <row r="17" spans="1:14" x14ac:dyDescent="0.25">
      <c r="A17" s="9" t="s">
        <v>1403</v>
      </c>
      <c r="B17" s="10">
        <v>44319.580555555556</v>
      </c>
      <c r="C17" s="9" t="str">
        <f t="shared" si="0"/>
        <v>UNI</v>
      </c>
      <c r="D17" s="11">
        <f t="shared" si="4"/>
        <v>44319.580555555556</v>
      </c>
      <c r="E17" s="9">
        <v>18086348</v>
      </c>
      <c r="F17" s="12" t="str">
        <f t="shared" si="5"/>
        <v>Deliver Approved</v>
      </c>
      <c r="G17" s="87">
        <v>319</v>
      </c>
      <c r="H17" s="9"/>
      <c r="I17" s="34">
        <v>44319</v>
      </c>
      <c r="J17" s="35">
        <v>0.7416666666666667</v>
      </c>
      <c r="K17" s="35">
        <v>0.7583333333333333</v>
      </c>
      <c r="L17" s="14">
        <f t="shared" si="6"/>
        <v>1.6666666666666607E-2</v>
      </c>
      <c r="M17" s="14"/>
    </row>
    <row r="18" spans="1:14" x14ac:dyDescent="0.25">
      <c r="A18" s="9" t="s">
        <v>1404</v>
      </c>
      <c r="B18" s="10">
        <v>44319.587500000001</v>
      </c>
      <c r="C18" s="9" t="str">
        <f t="shared" si="0"/>
        <v>UNI</v>
      </c>
      <c r="D18" s="11">
        <f t="shared" si="4"/>
        <v>44319.587500000001</v>
      </c>
      <c r="E18" s="9">
        <v>18087308</v>
      </c>
      <c r="F18" s="12" t="str">
        <f t="shared" si="5"/>
        <v>Deliver Approved</v>
      </c>
      <c r="G18" s="87">
        <v>319</v>
      </c>
      <c r="H18" s="9"/>
      <c r="I18" s="34">
        <v>44319</v>
      </c>
      <c r="J18" s="35">
        <v>0.76944444444444438</v>
      </c>
      <c r="K18" s="35">
        <v>0.78888888888888886</v>
      </c>
      <c r="L18" s="14">
        <f t="shared" si="6"/>
        <v>1.9444444444444486E-2</v>
      </c>
      <c r="M18" s="14"/>
    </row>
    <row r="19" spans="1:14" x14ac:dyDescent="0.25">
      <c r="A19" s="9" t="s">
        <v>1405</v>
      </c>
      <c r="B19" s="10">
        <v>44319.59652777778</v>
      </c>
      <c r="C19" s="9" t="str">
        <f t="shared" si="0"/>
        <v>UNI</v>
      </c>
      <c r="D19" s="11">
        <f t="shared" si="4"/>
        <v>44319.59652777778</v>
      </c>
      <c r="E19" s="9">
        <v>18088053</v>
      </c>
      <c r="F19" s="12" t="str">
        <f t="shared" si="5"/>
        <v>Deliver Approved</v>
      </c>
      <c r="G19" s="87">
        <v>319</v>
      </c>
      <c r="H19" s="9"/>
      <c r="I19" s="34">
        <v>44319</v>
      </c>
      <c r="J19" s="35">
        <v>0.78888888888888886</v>
      </c>
      <c r="K19" s="35">
        <v>0.80208333333333337</v>
      </c>
      <c r="L19" s="14">
        <f t="shared" si="6"/>
        <v>1.3194444444444509E-2</v>
      </c>
      <c r="M19" s="14"/>
    </row>
    <row r="20" spans="1:14" x14ac:dyDescent="0.25">
      <c r="A20" s="9" t="s">
        <v>1406</v>
      </c>
      <c r="B20" s="10">
        <v>44319.604861111111</v>
      </c>
      <c r="C20" s="9" t="str">
        <f t="shared" si="0"/>
        <v>UNI</v>
      </c>
      <c r="D20" s="11">
        <f t="shared" si="4"/>
        <v>44319.604861111111</v>
      </c>
      <c r="E20" s="9">
        <v>18088510</v>
      </c>
      <c r="F20" s="12" t="str">
        <f t="shared" si="5"/>
        <v>Deliver Approved</v>
      </c>
      <c r="G20" s="87">
        <v>319</v>
      </c>
      <c r="H20" s="9"/>
      <c r="I20" s="34">
        <v>44319</v>
      </c>
      <c r="J20" s="35">
        <v>0.80208333333333337</v>
      </c>
      <c r="K20" s="35">
        <v>0.81597222222222221</v>
      </c>
      <c r="L20" s="14">
        <f t="shared" si="6"/>
        <v>1.388888888888884E-2</v>
      </c>
      <c r="M20" s="14"/>
    </row>
    <row r="21" spans="1:14" x14ac:dyDescent="0.25">
      <c r="A21" s="9" t="s">
        <v>1407</v>
      </c>
      <c r="B21" s="10">
        <v>44319.616666666669</v>
      </c>
      <c r="C21" s="9" t="str">
        <f t="shared" si="0"/>
        <v>UNI</v>
      </c>
      <c r="D21" s="11">
        <f t="shared" si="4"/>
        <v>44319.616666666669</v>
      </c>
      <c r="E21" s="9">
        <v>18089029</v>
      </c>
      <c r="F21" s="12" t="str">
        <f t="shared" si="5"/>
        <v>Deliver Approved</v>
      </c>
      <c r="G21" s="87">
        <v>319</v>
      </c>
      <c r="H21" s="9"/>
      <c r="I21" s="34">
        <v>44319</v>
      </c>
      <c r="J21" s="35">
        <v>0.81597222222222221</v>
      </c>
      <c r="K21" s="35">
        <v>0.83611111111111114</v>
      </c>
      <c r="L21" s="14">
        <f t="shared" si="6"/>
        <v>2.0138888888888928E-2</v>
      </c>
      <c r="M21" s="14"/>
    </row>
    <row r="22" spans="1:14" x14ac:dyDescent="0.25">
      <c r="A22" s="9" t="s">
        <v>1408</v>
      </c>
      <c r="B22" s="10">
        <v>44319.620138888888</v>
      </c>
      <c r="C22" s="9" t="str">
        <f t="shared" si="0"/>
        <v>UNI</v>
      </c>
      <c r="D22" s="11">
        <f t="shared" si="4"/>
        <v>44319.620138888888</v>
      </c>
      <c r="E22" s="9">
        <v>18089705</v>
      </c>
      <c r="F22" s="12" t="str">
        <f t="shared" si="5"/>
        <v>Deliver Approved</v>
      </c>
      <c r="G22" s="87">
        <v>319</v>
      </c>
      <c r="H22" s="9"/>
      <c r="I22" s="34">
        <v>44319</v>
      </c>
      <c r="J22" s="35">
        <v>0.83611111111111114</v>
      </c>
      <c r="K22" s="35">
        <v>0.85069444444444453</v>
      </c>
      <c r="L22" s="14">
        <f t="shared" si="6"/>
        <v>1.4583333333333393E-2</v>
      </c>
      <c r="M22" s="14"/>
      <c r="N22" s="95"/>
    </row>
    <row r="23" spans="1:14" x14ac:dyDescent="0.25">
      <c r="A23" s="9" t="s">
        <v>1388</v>
      </c>
      <c r="B23" s="10">
        <v>44319.435416666667</v>
      </c>
      <c r="C23" s="9" t="str">
        <f t="shared" si="0"/>
        <v>UNI</v>
      </c>
      <c r="D23" s="11">
        <f t="shared" si="4"/>
        <v>44319.435416666667</v>
      </c>
      <c r="E23" s="9">
        <v>18074960</v>
      </c>
      <c r="F23" s="12" t="str">
        <f t="shared" si="5"/>
        <v>Tax-Cert</v>
      </c>
      <c r="G23" s="87">
        <v>320</v>
      </c>
      <c r="H23" s="9"/>
      <c r="I23" s="34">
        <v>44319</v>
      </c>
      <c r="J23" s="35">
        <v>0.50347222222222221</v>
      </c>
      <c r="K23" s="35">
        <v>0.50902777777777775</v>
      </c>
      <c r="L23" s="14">
        <f t="shared" si="6"/>
        <v>5.5555555555555358E-3</v>
      </c>
      <c r="M23" s="14"/>
    </row>
    <row r="24" spans="1:14" x14ac:dyDescent="0.25">
      <c r="A24" s="19" t="s">
        <v>1389</v>
      </c>
      <c r="B24" s="20">
        <v>44319.414583333331</v>
      </c>
      <c r="C24" s="19" t="str">
        <f t="shared" si="0"/>
        <v>UNI</v>
      </c>
      <c r="D24" s="41">
        <f t="shared" si="4"/>
        <v>44319.414583333331</v>
      </c>
      <c r="E24" s="19">
        <v>18075265</v>
      </c>
      <c r="F24" s="12" t="str">
        <f t="shared" si="5"/>
        <v>Tax-Cert</v>
      </c>
      <c r="G24" s="87">
        <v>320</v>
      </c>
      <c r="H24" s="9"/>
      <c r="I24" s="34">
        <v>44319</v>
      </c>
      <c r="J24" s="35">
        <v>0.50902777777777775</v>
      </c>
      <c r="K24" s="35">
        <v>0.51388888888888895</v>
      </c>
      <c r="L24" s="14">
        <f t="shared" si="6"/>
        <v>4.8611111111112049E-3</v>
      </c>
      <c r="M24" s="14"/>
    </row>
    <row r="25" spans="1:14" x14ac:dyDescent="0.25">
      <c r="A25" s="9" t="s">
        <v>1395</v>
      </c>
      <c r="B25" s="10">
        <v>44319.509027777778</v>
      </c>
      <c r="C25" s="9" t="str">
        <f t="shared" si="0"/>
        <v>UNI</v>
      </c>
      <c r="D25" s="11">
        <f t="shared" si="4"/>
        <v>44319.509027777778</v>
      </c>
      <c r="E25" s="9">
        <v>18075455</v>
      </c>
      <c r="F25" s="12" t="str">
        <f t="shared" si="5"/>
        <v>Tax-Cert</v>
      </c>
      <c r="G25" s="87">
        <v>320</v>
      </c>
      <c r="H25" s="9"/>
      <c r="I25" s="34">
        <v>44319</v>
      </c>
      <c r="J25" s="35">
        <v>0.51388888888888895</v>
      </c>
      <c r="K25" s="35">
        <v>0.51874999999999993</v>
      </c>
      <c r="L25" s="14">
        <f t="shared" si="6"/>
        <v>4.8611111111109828E-3</v>
      </c>
      <c r="M25" s="14"/>
    </row>
    <row r="26" spans="1:14" x14ac:dyDescent="0.25">
      <c r="A26" s="9" t="s">
        <v>1396</v>
      </c>
      <c r="B26" s="10">
        <v>44319.509027777778</v>
      </c>
      <c r="C26" s="9" t="str">
        <f t="shared" si="0"/>
        <v>UNI</v>
      </c>
      <c r="D26" s="11">
        <f t="shared" si="4"/>
        <v>44319.509027777778</v>
      </c>
      <c r="E26" s="9">
        <v>18075726</v>
      </c>
      <c r="F26" s="12" t="str">
        <f t="shared" si="5"/>
        <v>Tax-Cert</v>
      </c>
      <c r="G26" s="87">
        <v>320</v>
      </c>
      <c r="H26" s="9"/>
      <c r="I26" s="34">
        <v>44319</v>
      </c>
      <c r="J26" s="35">
        <v>0.51944444444444449</v>
      </c>
      <c r="K26" s="35">
        <v>0.52361111111111114</v>
      </c>
      <c r="L26" s="14">
        <f t="shared" si="6"/>
        <v>4.1666666666666519E-3</v>
      </c>
      <c r="M26" s="14"/>
    </row>
    <row r="27" spans="1:14" x14ac:dyDescent="0.25">
      <c r="A27" s="9" t="s">
        <v>1397</v>
      </c>
      <c r="B27" s="10">
        <v>44319.509027777778</v>
      </c>
      <c r="C27" s="9" t="str">
        <f t="shared" si="0"/>
        <v>UNI</v>
      </c>
      <c r="D27" s="11">
        <f t="shared" si="4"/>
        <v>44319.509027777778</v>
      </c>
      <c r="E27" s="9">
        <v>18075889</v>
      </c>
      <c r="F27" s="12" t="str">
        <f t="shared" si="5"/>
        <v>Tax-Cert</v>
      </c>
      <c r="G27" s="87">
        <v>320</v>
      </c>
      <c r="H27" s="9"/>
      <c r="I27" s="34">
        <v>44319</v>
      </c>
      <c r="J27" s="35">
        <v>0.52361111111111114</v>
      </c>
      <c r="K27" s="35">
        <v>0.52916666666666667</v>
      </c>
      <c r="L27" s="14">
        <f t="shared" si="6"/>
        <v>5.5555555555555358E-3</v>
      </c>
      <c r="M27" s="14"/>
    </row>
    <row r="28" spans="1:14" x14ac:dyDescent="0.25">
      <c r="A28" s="9" t="s">
        <v>1409</v>
      </c>
      <c r="B28" s="10">
        <v>44319.620833333334</v>
      </c>
      <c r="C28" s="9" t="str">
        <f t="shared" si="0"/>
        <v>UNI</v>
      </c>
      <c r="D28" s="11">
        <f t="shared" si="4"/>
        <v>44319.620833333334</v>
      </c>
      <c r="E28" s="9">
        <v>18082349</v>
      </c>
      <c r="F28" s="12" t="str">
        <f t="shared" si="5"/>
        <v>Tax-Cert</v>
      </c>
      <c r="G28" s="87">
        <v>320</v>
      </c>
      <c r="H28" s="9"/>
      <c r="I28" s="34">
        <v>44319</v>
      </c>
      <c r="J28" s="35">
        <v>0.65625</v>
      </c>
      <c r="K28" s="35">
        <v>0.66249999999999998</v>
      </c>
      <c r="L28" s="14">
        <f t="shared" si="6"/>
        <v>6.2499999999999778E-3</v>
      </c>
      <c r="M28" s="14"/>
    </row>
    <row r="29" spans="1:14" x14ac:dyDescent="0.25">
      <c r="A29" s="9" t="s">
        <v>1410</v>
      </c>
      <c r="B29" s="10">
        <v>44319.642361111109</v>
      </c>
      <c r="C29" s="9" t="str">
        <f t="shared" si="0"/>
        <v>UNI</v>
      </c>
      <c r="D29" s="11">
        <f t="shared" si="4"/>
        <v>44319.642361111109</v>
      </c>
      <c r="E29" s="9">
        <v>18082685</v>
      </c>
      <c r="F29" s="12" t="str">
        <f t="shared" si="5"/>
        <v>Tax-Cert</v>
      </c>
      <c r="G29" s="87">
        <v>320</v>
      </c>
      <c r="H29" s="9"/>
      <c r="I29" s="34">
        <v>44319</v>
      </c>
      <c r="J29" s="35">
        <v>0.66249999999999998</v>
      </c>
      <c r="K29" s="35">
        <v>0.6694444444444444</v>
      </c>
      <c r="L29" s="14">
        <f t="shared" si="6"/>
        <v>6.9444444444444198E-3</v>
      </c>
      <c r="M29" s="14"/>
    </row>
    <row r="30" spans="1:14" x14ac:dyDescent="0.25">
      <c r="A30" s="9" t="s">
        <v>1411</v>
      </c>
      <c r="B30" s="10">
        <v>44319.646527777775</v>
      </c>
      <c r="C30" s="9" t="str">
        <f t="shared" si="0"/>
        <v>UNI</v>
      </c>
      <c r="D30" s="11">
        <f t="shared" si="4"/>
        <v>44319.646527777775</v>
      </c>
      <c r="E30" s="9">
        <v>18083037</v>
      </c>
      <c r="F30" s="12" t="str">
        <f t="shared" si="5"/>
        <v>Tax-Cert</v>
      </c>
      <c r="G30" s="87">
        <v>320</v>
      </c>
      <c r="H30" s="9"/>
      <c r="I30" s="34">
        <v>44319</v>
      </c>
      <c r="J30" s="35">
        <v>0.6694444444444444</v>
      </c>
      <c r="K30" s="35">
        <v>0.6743055555555556</v>
      </c>
      <c r="L30" s="14">
        <f t="shared" si="6"/>
        <v>4.8611111111112049E-3</v>
      </c>
      <c r="M30" s="14"/>
    </row>
    <row r="31" spans="1:14" x14ac:dyDescent="0.25">
      <c r="A31" s="9" t="s">
        <v>1412</v>
      </c>
      <c r="B31" s="10">
        <v>44319.65</v>
      </c>
      <c r="C31" s="9" t="str">
        <f t="shared" si="0"/>
        <v>UNI</v>
      </c>
      <c r="D31" s="11">
        <f t="shared" si="4"/>
        <v>44319.65</v>
      </c>
      <c r="E31" s="9">
        <v>18083377</v>
      </c>
      <c r="F31" s="12" t="str">
        <f t="shared" si="5"/>
        <v>Tax-Cert</v>
      </c>
      <c r="G31" s="87">
        <v>320</v>
      </c>
      <c r="H31" s="9"/>
      <c r="I31" s="34">
        <v>44319</v>
      </c>
      <c r="J31" s="35">
        <v>0.67499999999999993</v>
      </c>
      <c r="K31" s="35">
        <v>0.68055555555555547</v>
      </c>
      <c r="L31" s="14">
        <f t="shared" si="6"/>
        <v>5.5555555555555358E-3</v>
      </c>
      <c r="M31" s="14"/>
    </row>
    <row r="32" spans="1:14" x14ac:dyDescent="0.25">
      <c r="A32" s="9" t="s">
        <v>1413</v>
      </c>
      <c r="B32" s="10">
        <v>44319.65</v>
      </c>
      <c r="C32" s="9" t="str">
        <f t="shared" si="0"/>
        <v>UNI</v>
      </c>
      <c r="D32" s="11">
        <f t="shared" si="4"/>
        <v>44319.65</v>
      </c>
      <c r="E32" s="9">
        <v>18083614</v>
      </c>
      <c r="F32" s="12" t="str">
        <f t="shared" si="5"/>
        <v>Tax-Cert</v>
      </c>
      <c r="G32" s="87">
        <v>320</v>
      </c>
      <c r="H32" s="9"/>
      <c r="I32" s="34">
        <v>44319</v>
      </c>
      <c r="J32" s="35">
        <v>0.68055555555555547</v>
      </c>
      <c r="K32" s="35">
        <v>0.6875</v>
      </c>
      <c r="L32" s="14">
        <f t="shared" si="6"/>
        <v>6.9444444444445308E-3</v>
      </c>
      <c r="M32" s="14"/>
    </row>
    <row r="33" spans="1:12" x14ac:dyDescent="0.25">
      <c r="A33" s="9" t="s">
        <v>1414</v>
      </c>
      <c r="B33" s="10">
        <v>44319.675694444442</v>
      </c>
      <c r="C33" s="9" t="str">
        <f t="shared" si="0"/>
        <v>UNI</v>
      </c>
      <c r="D33" s="11">
        <f t="shared" si="4"/>
        <v>44319.675694444442</v>
      </c>
      <c r="E33" s="9">
        <v>18087055</v>
      </c>
      <c r="F33" s="12" t="str">
        <f t="shared" si="5"/>
        <v>Fail SO</v>
      </c>
      <c r="G33" s="87">
        <v>313</v>
      </c>
      <c r="H33" s="9" t="s">
        <v>57</v>
      </c>
      <c r="I33" s="34">
        <v>44319</v>
      </c>
      <c r="J33" s="35">
        <v>0.7583333333333333</v>
      </c>
      <c r="K33" s="35">
        <v>0.76944444444444438</v>
      </c>
      <c r="L33" s="14">
        <f t="shared" si="6"/>
        <v>1.1111111111111072E-2</v>
      </c>
    </row>
    <row r="34" spans="1:12" x14ac:dyDescent="0.25">
      <c r="A34" s="88" t="s">
        <v>1416</v>
      </c>
      <c r="B34" s="89">
        <v>44320.504861111112</v>
      </c>
      <c r="C34" s="88" t="str">
        <f t="shared" si="0"/>
        <v>UNI</v>
      </c>
      <c r="D34" s="90">
        <f>B34</f>
        <v>44320.504861111112</v>
      </c>
      <c r="E34" s="88">
        <v>18125828</v>
      </c>
      <c r="F34" s="91" t="str">
        <f>IF(G34=313,"Fail SO",IF(G34=319,"Deliver Approved",IF(G34=320,"Tax-Cert",IF(G34=343,"Purchase",""))))</f>
        <v>Fail SO</v>
      </c>
      <c r="G34" s="91">
        <v>313</v>
      </c>
      <c r="H34" s="91" t="s">
        <v>57</v>
      </c>
      <c r="I34" s="92">
        <v>44320</v>
      </c>
      <c r="J34" s="94">
        <v>0.70347222222222217</v>
      </c>
      <c r="K34" s="94">
        <v>0.71319444444444446</v>
      </c>
      <c r="L34" s="93">
        <f>K34-J34</f>
        <v>9.7222222222222987E-3</v>
      </c>
    </row>
    <row r="35" spans="1:12" x14ac:dyDescent="0.25">
      <c r="A35" s="9" t="s">
        <v>1426</v>
      </c>
      <c r="B35" s="10">
        <v>44320.531944444447</v>
      </c>
      <c r="C35" s="9" t="str">
        <f t="shared" si="0"/>
        <v>UNI</v>
      </c>
      <c r="D35" s="11">
        <f t="shared" si="4"/>
        <v>44320.531944444447</v>
      </c>
      <c r="E35" s="9">
        <v>18117972</v>
      </c>
      <c r="F35" s="12" t="str">
        <f t="shared" si="5"/>
        <v>Fail SO</v>
      </c>
      <c r="G35" s="96">
        <v>313</v>
      </c>
      <c r="H35" s="9" t="s">
        <v>57</v>
      </c>
      <c r="I35" s="34">
        <v>44320</v>
      </c>
      <c r="J35" s="35">
        <v>0.53541666666666665</v>
      </c>
      <c r="K35" s="35">
        <v>0.54861111111111105</v>
      </c>
      <c r="L35" s="14">
        <f t="shared" si="6"/>
        <v>1.3194444444444398E-2</v>
      </c>
    </row>
    <row r="36" spans="1:12" x14ac:dyDescent="0.25">
      <c r="A36" s="19" t="s">
        <v>1427</v>
      </c>
      <c r="B36" s="20">
        <v>44320.534722222219</v>
      </c>
      <c r="C36" s="19" t="str">
        <f t="shared" si="0"/>
        <v>UNI</v>
      </c>
      <c r="D36" s="41">
        <f t="shared" si="4"/>
        <v>44320.534722222219</v>
      </c>
      <c r="E36" s="19">
        <v>18118551</v>
      </c>
      <c r="F36" s="12" t="str">
        <f t="shared" si="5"/>
        <v>Fail SO</v>
      </c>
      <c r="G36" s="96">
        <v>313</v>
      </c>
      <c r="H36" s="9" t="s">
        <v>57</v>
      </c>
      <c r="I36" s="34">
        <v>44320</v>
      </c>
      <c r="J36" s="35">
        <v>0.54861111111111105</v>
      </c>
      <c r="K36" s="35">
        <v>0.56180555555555556</v>
      </c>
      <c r="L36" s="14">
        <f t="shared" si="6"/>
        <v>1.3194444444444509E-2</v>
      </c>
    </row>
    <row r="37" spans="1:12" x14ac:dyDescent="0.25">
      <c r="A37" s="9" t="s">
        <v>1428</v>
      </c>
      <c r="B37" s="10">
        <v>44320.534722222219</v>
      </c>
      <c r="C37" s="9" t="str">
        <f t="shared" si="0"/>
        <v>UNI</v>
      </c>
      <c r="D37" s="11">
        <f t="shared" si="4"/>
        <v>44320.534722222219</v>
      </c>
      <c r="E37" s="9">
        <v>18120103</v>
      </c>
      <c r="F37" s="12" t="str">
        <f t="shared" si="5"/>
        <v>Fail SO</v>
      </c>
      <c r="G37" s="96">
        <v>313</v>
      </c>
      <c r="H37" s="9" t="s">
        <v>57</v>
      </c>
      <c r="I37" s="34">
        <v>44320</v>
      </c>
      <c r="J37" s="35">
        <v>0.5805555555555556</v>
      </c>
      <c r="K37" s="35">
        <v>0.59583333333333333</v>
      </c>
      <c r="L37" s="14">
        <f t="shared" si="6"/>
        <v>1.5277777777777724E-2</v>
      </c>
    </row>
    <row r="38" spans="1:12" x14ac:dyDescent="0.25">
      <c r="A38" s="9" t="s">
        <v>1429</v>
      </c>
      <c r="B38" s="10">
        <v>44320.547222222223</v>
      </c>
      <c r="C38" s="9" t="str">
        <f t="shared" si="0"/>
        <v>UNI</v>
      </c>
      <c r="D38" s="11">
        <f t="shared" si="4"/>
        <v>44320.547222222223</v>
      </c>
      <c r="E38" s="9">
        <v>18121020</v>
      </c>
      <c r="F38" s="12" t="str">
        <f t="shared" si="5"/>
        <v>Fail SO</v>
      </c>
      <c r="G38" s="96">
        <v>313</v>
      </c>
      <c r="H38" s="9" t="s">
        <v>57</v>
      </c>
      <c r="I38" s="34">
        <v>44320</v>
      </c>
      <c r="J38" s="35">
        <v>0.59583333333333333</v>
      </c>
      <c r="K38" s="35">
        <v>0.61736111111111114</v>
      </c>
      <c r="L38" s="14">
        <f t="shared" si="6"/>
        <v>2.1527777777777812E-2</v>
      </c>
    </row>
    <row r="39" spans="1:12" x14ac:dyDescent="0.25">
      <c r="A39" s="9" t="s">
        <v>1430</v>
      </c>
      <c r="B39" s="10">
        <v>44320.546527777777</v>
      </c>
      <c r="C39" s="9" t="str">
        <f t="shared" si="0"/>
        <v>UNI</v>
      </c>
      <c r="D39" s="11">
        <f t="shared" si="4"/>
        <v>44320.546527777777</v>
      </c>
      <c r="E39" s="9">
        <v>18121926</v>
      </c>
      <c r="F39" s="12" t="str">
        <f t="shared" si="5"/>
        <v>Fail SO</v>
      </c>
      <c r="G39" s="96">
        <v>313</v>
      </c>
      <c r="H39" s="9" t="s">
        <v>57</v>
      </c>
      <c r="I39" s="34">
        <v>44320</v>
      </c>
      <c r="J39" s="35">
        <v>0.61736111111111114</v>
      </c>
      <c r="K39" s="35">
        <v>0.6333333333333333</v>
      </c>
      <c r="L39" s="14">
        <f t="shared" si="6"/>
        <v>1.5972222222222165E-2</v>
      </c>
    </row>
    <row r="40" spans="1:12" x14ac:dyDescent="0.25">
      <c r="A40" s="9" t="s">
        <v>1433</v>
      </c>
      <c r="B40" s="10">
        <v>44320.569444444445</v>
      </c>
      <c r="C40" s="9" t="str">
        <f t="shared" si="0"/>
        <v>UNI</v>
      </c>
      <c r="D40" s="11">
        <f t="shared" si="4"/>
        <v>44320.569444444445</v>
      </c>
      <c r="E40" s="9">
        <v>18122649</v>
      </c>
      <c r="F40" s="12" t="str">
        <f t="shared" si="5"/>
        <v>Fail SO</v>
      </c>
      <c r="G40" s="96">
        <v>313</v>
      </c>
      <c r="H40" s="9" t="s">
        <v>57</v>
      </c>
      <c r="I40" s="34">
        <v>44320</v>
      </c>
      <c r="J40" s="35">
        <v>0.6333333333333333</v>
      </c>
      <c r="K40" s="35">
        <v>0.6479166666666667</v>
      </c>
      <c r="L40" s="14">
        <f t="shared" si="6"/>
        <v>1.4583333333333393E-2</v>
      </c>
    </row>
    <row r="41" spans="1:12" x14ac:dyDescent="0.25">
      <c r="A41" s="9" t="s">
        <v>1434</v>
      </c>
      <c r="B41" s="10">
        <v>44320.580555555556</v>
      </c>
      <c r="C41" s="9" t="str">
        <f t="shared" si="0"/>
        <v>UNI</v>
      </c>
      <c r="D41" s="11">
        <f t="shared" si="4"/>
        <v>44320.580555555556</v>
      </c>
      <c r="E41" s="9">
        <v>18124120</v>
      </c>
      <c r="F41" s="12" t="str">
        <f t="shared" si="5"/>
        <v>Fail SO</v>
      </c>
      <c r="G41" s="96">
        <v>313</v>
      </c>
      <c r="H41" s="9" t="s">
        <v>57</v>
      </c>
      <c r="I41" s="34">
        <v>44320</v>
      </c>
      <c r="J41" s="35">
        <v>0.66527777777777775</v>
      </c>
      <c r="K41" s="35">
        <v>0.67638888888888893</v>
      </c>
      <c r="L41" s="14">
        <f t="shared" si="6"/>
        <v>1.1111111111111183E-2</v>
      </c>
    </row>
    <row r="42" spans="1:12" x14ac:dyDescent="0.25">
      <c r="A42" s="9" t="s">
        <v>1435</v>
      </c>
      <c r="B42" s="10">
        <v>44320.581944444442</v>
      </c>
      <c r="C42" s="9" t="str">
        <f t="shared" si="0"/>
        <v>UNI</v>
      </c>
      <c r="D42" s="11">
        <f t="shared" si="4"/>
        <v>44320.581944444442</v>
      </c>
      <c r="E42" s="9">
        <v>18124576</v>
      </c>
      <c r="F42" s="12" t="str">
        <f t="shared" si="5"/>
        <v>Fail SO</v>
      </c>
      <c r="G42" s="96">
        <v>313</v>
      </c>
      <c r="H42" s="9" t="s">
        <v>57</v>
      </c>
      <c r="I42" s="34">
        <v>44320</v>
      </c>
      <c r="J42" s="35">
        <v>0.67638888888888893</v>
      </c>
      <c r="K42" s="35">
        <v>0.6875</v>
      </c>
      <c r="L42" s="14">
        <f t="shared" si="6"/>
        <v>1.1111111111111072E-2</v>
      </c>
    </row>
    <row r="43" spans="1:12" x14ac:dyDescent="0.25">
      <c r="A43" s="9" t="s">
        <v>1439</v>
      </c>
      <c r="B43" s="10">
        <v>44320.618055555555</v>
      </c>
      <c r="C43" s="9" t="str">
        <f t="shared" si="0"/>
        <v>UNI</v>
      </c>
      <c r="D43" s="11">
        <f t="shared" si="4"/>
        <v>44320.618055555555</v>
      </c>
      <c r="E43" s="9">
        <v>18125049</v>
      </c>
      <c r="F43" s="12" t="str">
        <f t="shared" si="5"/>
        <v>Fail SO</v>
      </c>
      <c r="G43" s="96">
        <v>313</v>
      </c>
      <c r="H43" s="9" t="s">
        <v>57</v>
      </c>
      <c r="I43" s="34">
        <v>44320</v>
      </c>
      <c r="J43" s="35">
        <v>0.6875</v>
      </c>
      <c r="K43" s="35">
        <v>0.70347222222222217</v>
      </c>
      <c r="L43" s="14">
        <f t="shared" si="6"/>
        <v>1.5972222222222165E-2</v>
      </c>
    </row>
    <row r="44" spans="1:12" x14ac:dyDescent="0.25">
      <c r="A44" s="19" t="s">
        <v>1415</v>
      </c>
      <c r="B44" s="20">
        <v>44320.493055555555</v>
      </c>
      <c r="C44" s="19" t="str">
        <f t="shared" si="0"/>
        <v>UNI</v>
      </c>
      <c r="D44" s="41">
        <f t="shared" si="4"/>
        <v>44320.493055555555</v>
      </c>
      <c r="E44" s="19">
        <v>18116574</v>
      </c>
      <c r="F44" s="12" t="str">
        <f t="shared" si="5"/>
        <v>Deliver Approved</v>
      </c>
      <c r="G44" s="96">
        <v>319</v>
      </c>
      <c r="H44" s="9"/>
      <c r="I44" s="34">
        <v>44320</v>
      </c>
      <c r="J44" s="35">
        <v>0.50416666666666665</v>
      </c>
      <c r="K44" s="35">
        <v>0.5180555555555556</v>
      </c>
      <c r="L44" s="14">
        <f t="shared" si="6"/>
        <v>1.3888888888888951E-2</v>
      </c>
    </row>
    <row r="45" spans="1:12" x14ac:dyDescent="0.25">
      <c r="A45" s="9" t="s">
        <v>1432</v>
      </c>
      <c r="B45" s="10">
        <v>44320.558333333334</v>
      </c>
      <c r="C45" s="9" t="str">
        <f t="shared" si="0"/>
        <v>UNI</v>
      </c>
      <c r="D45" s="11">
        <f t="shared" si="4"/>
        <v>44320.558333333334</v>
      </c>
      <c r="E45" s="9">
        <v>18119211</v>
      </c>
      <c r="F45" s="12" t="str">
        <f t="shared" si="5"/>
        <v>Deliver Approved</v>
      </c>
      <c r="G45" s="96">
        <v>319</v>
      </c>
      <c r="H45" s="9"/>
      <c r="I45" s="34">
        <v>44320</v>
      </c>
      <c r="J45" s="35">
        <v>0.56180555555555556</v>
      </c>
      <c r="K45" s="35">
        <v>0.5805555555555556</v>
      </c>
      <c r="L45" s="14">
        <f t="shared" si="6"/>
        <v>1.8750000000000044E-2</v>
      </c>
    </row>
    <row r="46" spans="1:12" x14ac:dyDescent="0.25">
      <c r="A46" s="9" t="s">
        <v>1436</v>
      </c>
      <c r="B46" s="10">
        <v>44320.582638888889</v>
      </c>
      <c r="C46" s="9" t="str">
        <f t="shared" si="0"/>
        <v>UNI</v>
      </c>
      <c r="D46" s="11">
        <f t="shared" si="4"/>
        <v>44320.582638888889</v>
      </c>
      <c r="E46" s="9">
        <v>18123274</v>
      </c>
      <c r="F46" s="12" t="str">
        <f t="shared" si="5"/>
        <v>Deliver Approved</v>
      </c>
      <c r="G46" s="96">
        <v>319</v>
      </c>
      <c r="H46" s="9"/>
      <c r="I46" s="34">
        <v>44320</v>
      </c>
      <c r="J46" s="35">
        <v>0.64861111111111114</v>
      </c>
      <c r="K46" s="35">
        <v>0.66527777777777775</v>
      </c>
      <c r="L46" s="14">
        <f t="shared" si="6"/>
        <v>1.6666666666666607E-2</v>
      </c>
    </row>
    <row r="47" spans="1:12" x14ac:dyDescent="0.25">
      <c r="A47" s="9" t="s">
        <v>1437</v>
      </c>
      <c r="B47" s="10">
        <v>44320.595833333333</v>
      </c>
      <c r="C47" s="9" t="str">
        <f t="shared" si="0"/>
        <v>UNI</v>
      </c>
      <c r="D47" s="11">
        <f t="shared" si="4"/>
        <v>44320.595833333333</v>
      </c>
      <c r="E47" s="9">
        <v>18126244</v>
      </c>
      <c r="F47" s="12" t="str">
        <f t="shared" si="5"/>
        <v>Deliver Approved</v>
      </c>
      <c r="G47" s="96">
        <v>319</v>
      </c>
      <c r="H47" s="9"/>
      <c r="I47" s="34">
        <v>44320</v>
      </c>
      <c r="J47" s="35">
        <v>0.71319444444444446</v>
      </c>
      <c r="K47" s="35">
        <v>0.7284722222222223</v>
      </c>
      <c r="L47" s="14">
        <f t="shared" si="6"/>
        <v>1.5277777777777835E-2</v>
      </c>
    </row>
    <row r="48" spans="1:12" x14ac:dyDescent="0.25">
      <c r="A48" s="9" t="s">
        <v>1438</v>
      </c>
      <c r="B48" s="10">
        <v>44320.607638888891</v>
      </c>
      <c r="C48" s="9" t="str">
        <f t="shared" si="0"/>
        <v>UNI</v>
      </c>
      <c r="D48" s="11">
        <f t="shared" si="4"/>
        <v>44320.607638888891</v>
      </c>
      <c r="E48" s="9">
        <v>18127424</v>
      </c>
      <c r="F48" s="12" t="str">
        <f t="shared" si="5"/>
        <v>Deliver Approved</v>
      </c>
      <c r="G48" s="96">
        <v>319</v>
      </c>
      <c r="H48" s="9"/>
      <c r="I48" s="34">
        <v>44320</v>
      </c>
      <c r="J48" s="35">
        <v>0.74375000000000002</v>
      </c>
      <c r="K48" s="35">
        <v>0.7597222222222223</v>
      </c>
      <c r="L48" s="14">
        <f t="shared" si="6"/>
        <v>1.5972222222222276E-2</v>
      </c>
    </row>
    <row r="49" spans="1:12" x14ac:dyDescent="0.25">
      <c r="A49" s="9" t="s">
        <v>1440</v>
      </c>
      <c r="B49" s="10">
        <v>44320.62222222222</v>
      </c>
      <c r="C49" s="9" t="str">
        <f t="shared" si="0"/>
        <v>UNI</v>
      </c>
      <c r="D49" s="11">
        <f t="shared" si="4"/>
        <v>44320.62222222222</v>
      </c>
      <c r="E49" s="9">
        <v>18128388</v>
      </c>
      <c r="F49" s="12" t="str">
        <f t="shared" si="5"/>
        <v>Deliver Approved</v>
      </c>
      <c r="G49" s="96">
        <v>319</v>
      </c>
      <c r="H49" s="9"/>
      <c r="I49" s="34">
        <v>44320</v>
      </c>
      <c r="J49" s="35">
        <v>0.7715277777777777</v>
      </c>
      <c r="K49" s="35">
        <v>0.79236111111111107</v>
      </c>
      <c r="L49" s="14">
        <f t="shared" si="6"/>
        <v>2.083333333333337E-2</v>
      </c>
    </row>
    <row r="50" spans="1:12" x14ac:dyDescent="0.25">
      <c r="A50" s="9" t="s">
        <v>1441</v>
      </c>
      <c r="B50" s="10">
        <v>44320.619444444441</v>
      </c>
      <c r="C50" s="9" t="str">
        <f t="shared" si="0"/>
        <v>UNI</v>
      </c>
      <c r="D50" s="11">
        <f t="shared" si="4"/>
        <v>44320.619444444441</v>
      </c>
      <c r="E50" s="9">
        <v>18129246</v>
      </c>
      <c r="F50" s="12" t="str">
        <f t="shared" si="5"/>
        <v>Deliver Approved</v>
      </c>
      <c r="G50" s="96">
        <v>319</v>
      </c>
      <c r="H50" s="9"/>
      <c r="I50" s="34">
        <v>44320</v>
      </c>
      <c r="J50" s="35">
        <v>0.79236111111111107</v>
      </c>
      <c r="K50" s="35">
        <v>0.8041666666666667</v>
      </c>
      <c r="L50" s="14">
        <f t="shared" si="6"/>
        <v>1.1805555555555625E-2</v>
      </c>
    </row>
    <row r="51" spans="1:12" x14ac:dyDescent="0.25">
      <c r="A51" s="9" t="s">
        <v>1442</v>
      </c>
      <c r="B51" s="10">
        <v>44320.65625</v>
      </c>
      <c r="C51" s="9" t="str">
        <f t="shared" si="0"/>
        <v>UNI</v>
      </c>
      <c r="D51" s="11">
        <f t="shared" si="4"/>
        <v>44320.65625</v>
      </c>
      <c r="E51" s="9">
        <v>18129945</v>
      </c>
      <c r="F51" s="12" t="str">
        <f t="shared" si="5"/>
        <v>Deliver Approved</v>
      </c>
      <c r="G51" s="96">
        <v>319</v>
      </c>
      <c r="H51" s="9"/>
      <c r="I51" s="34">
        <v>44320</v>
      </c>
      <c r="J51" s="35">
        <v>0.81805555555555554</v>
      </c>
      <c r="K51" s="35">
        <v>0.8354166666666667</v>
      </c>
      <c r="L51" s="14">
        <f t="shared" si="6"/>
        <v>1.736111111111116E-2</v>
      </c>
    </row>
    <row r="52" spans="1:12" x14ac:dyDescent="0.25">
      <c r="A52" s="9" t="s">
        <v>1443</v>
      </c>
      <c r="B52" s="10">
        <v>44320.665972222225</v>
      </c>
      <c r="C52" s="9" t="str">
        <f t="shared" si="0"/>
        <v>UNI</v>
      </c>
      <c r="D52" s="11">
        <f t="shared" si="4"/>
        <v>44320.665972222225</v>
      </c>
      <c r="E52" s="9">
        <v>18130090</v>
      </c>
      <c r="F52" s="12" t="str">
        <f t="shared" si="5"/>
        <v>Deliver Approved</v>
      </c>
      <c r="G52" s="96">
        <v>319</v>
      </c>
      <c r="H52" s="9"/>
      <c r="I52" s="34">
        <v>44320</v>
      </c>
      <c r="J52" s="35">
        <v>0.8354166666666667</v>
      </c>
      <c r="K52" s="35">
        <v>0.84652777777777777</v>
      </c>
      <c r="L52" s="14">
        <f t="shared" si="6"/>
        <v>1.1111111111111072E-2</v>
      </c>
    </row>
    <row r="53" spans="1:12" x14ac:dyDescent="0.25">
      <c r="A53" s="9" t="s">
        <v>1444</v>
      </c>
      <c r="B53" s="10">
        <v>44320.722916666666</v>
      </c>
      <c r="C53" s="9" t="str">
        <f t="shared" si="0"/>
        <v>UNI</v>
      </c>
      <c r="D53" s="11">
        <f t="shared" si="4"/>
        <v>44320.722916666666</v>
      </c>
      <c r="E53" s="9">
        <v>18129597</v>
      </c>
      <c r="F53" s="12" t="str">
        <f t="shared" si="5"/>
        <v>Deliver Approved</v>
      </c>
      <c r="G53" s="96">
        <v>319</v>
      </c>
      <c r="H53" s="9"/>
      <c r="I53" s="34">
        <v>44320</v>
      </c>
      <c r="J53" s="35">
        <v>0.80486111111111114</v>
      </c>
      <c r="K53" s="35">
        <v>0.81805555555555554</v>
      </c>
      <c r="L53" s="14">
        <f t="shared" si="6"/>
        <v>1.3194444444444398E-2</v>
      </c>
    </row>
    <row r="54" spans="1:12" x14ac:dyDescent="0.25">
      <c r="A54" s="19" t="s">
        <v>1417</v>
      </c>
      <c r="B54" s="20">
        <v>44320.460416666669</v>
      </c>
      <c r="C54" s="19" t="str">
        <f t="shared" si="0"/>
        <v>UNI</v>
      </c>
      <c r="D54" s="41">
        <f t="shared" si="4"/>
        <v>44320.460416666669</v>
      </c>
      <c r="E54" s="19">
        <v>18117261</v>
      </c>
      <c r="F54" s="12" t="str">
        <f t="shared" si="5"/>
        <v>Tax-Cert</v>
      </c>
      <c r="G54" s="96">
        <v>320</v>
      </c>
      <c r="H54" s="9"/>
      <c r="I54" s="34">
        <v>44320</v>
      </c>
      <c r="J54" s="35">
        <v>0.5180555555555556</v>
      </c>
      <c r="K54" s="35">
        <v>0.52152777777777781</v>
      </c>
      <c r="L54" s="14">
        <f t="shared" si="6"/>
        <v>3.4722222222222099E-3</v>
      </c>
    </row>
    <row r="55" spans="1:12" x14ac:dyDescent="0.25">
      <c r="A55" s="9" t="s">
        <v>1418</v>
      </c>
      <c r="B55" s="10">
        <v>44320.459722222222</v>
      </c>
      <c r="C55" s="9" t="str">
        <f t="shared" si="0"/>
        <v>UNI</v>
      </c>
      <c r="D55" s="11">
        <f t="shared" si="4"/>
        <v>44320.459722222222</v>
      </c>
      <c r="E55" s="9">
        <v>18117404</v>
      </c>
      <c r="F55" s="12" t="str">
        <f t="shared" si="5"/>
        <v>Tax-Cert</v>
      </c>
      <c r="G55" s="96">
        <v>320</v>
      </c>
      <c r="H55" s="9"/>
      <c r="I55" s="34">
        <v>44320</v>
      </c>
      <c r="J55" s="35">
        <v>0.52152777777777781</v>
      </c>
      <c r="K55" s="35">
        <v>0.52569444444444446</v>
      </c>
      <c r="L55" s="14">
        <f t="shared" si="6"/>
        <v>4.1666666666666519E-3</v>
      </c>
    </row>
    <row r="56" spans="1:12" x14ac:dyDescent="0.25">
      <c r="A56" s="9" t="s">
        <v>1419</v>
      </c>
      <c r="B56" s="10">
        <v>44320.459027777775</v>
      </c>
      <c r="C56" s="9" t="str">
        <f t="shared" si="0"/>
        <v>UNI</v>
      </c>
      <c r="D56" s="11">
        <f t="shared" si="4"/>
        <v>44320.459027777775</v>
      </c>
      <c r="E56" s="9">
        <v>18117542</v>
      </c>
      <c r="F56" s="12" t="str">
        <f t="shared" si="5"/>
        <v>Tax-Cert</v>
      </c>
      <c r="G56" s="96">
        <v>320</v>
      </c>
      <c r="H56" s="9"/>
      <c r="I56" s="34">
        <v>44320</v>
      </c>
      <c r="J56" s="35">
        <v>0.52569444444444446</v>
      </c>
      <c r="K56" s="35">
        <v>0.53055555555555556</v>
      </c>
      <c r="L56" s="14">
        <f t="shared" si="6"/>
        <v>4.8611111111110938E-3</v>
      </c>
    </row>
    <row r="57" spans="1:12" x14ac:dyDescent="0.25">
      <c r="A57" s="9" t="s">
        <v>1420</v>
      </c>
      <c r="B57" s="10">
        <v>44320.459027777775</v>
      </c>
      <c r="C57" s="9" t="str">
        <f t="shared" si="0"/>
        <v>UNI</v>
      </c>
      <c r="D57" s="11">
        <f t="shared" si="4"/>
        <v>44320.459027777775</v>
      </c>
      <c r="E57" s="9">
        <v>18117772</v>
      </c>
      <c r="F57" s="12" t="str">
        <f t="shared" si="5"/>
        <v>Tax-Cert</v>
      </c>
      <c r="G57" s="96">
        <v>320</v>
      </c>
      <c r="H57" s="9"/>
      <c r="I57" s="34">
        <v>44320</v>
      </c>
      <c r="J57" s="35">
        <v>0.53055555555555556</v>
      </c>
      <c r="K57" s="35">
        <v>0.53541666666666665</v>
      </c>
      <c r="L57" s="14">
        <f t="shared" si="6"/>
        <v>4.8611111111110938E-3</v>
      </c>
    </row>
    <row r="58" spans="1:12" x14ac:dyDescent="0.25">
      <c r="A58" s="9" t="s">
        <v>1421</v>
      </c>
      <c r="B58" s="10">
        <v>44320.45208333333</v>
      </c>
      <c r="C58" s="9" t="str">
        <f t="shared" si="0"/>
        <v>UNI</v>
      </c>
      <c r="D58" s="11">
        <f t="shared" si="4"/>
        <v>44320.45208333333</v>
      </c>
      <c r="E58" s="9">
        <v>18126911</v>
      </c>
      <c r="F58" s="12" t="str">
        <f t="shared" si="5"/>
        <v>Tax-Cert</v>
      </c>
      <c r="G58" s="96">
        <v>320</v>
      </c>
      <c r="H58" s="9"/>
      <c r="I58" s="34">
        <v>44320</v>
      </c>
      <c r="J58" s="35">
        <v>0.7284722222222223</v>
      </c>
      <c r="K58" s="35">
        <v>0.73263888888888884</v>
      </c>
      <c r="L58" s="14">
        <f t="shared" si="6"/>
        <v>4.1666666666665408E-3</v>
      </c>
    </row>
    <row r="59" spans="1:12" x14ac:dyDescent="0.25">
      <c r="A59" s="9" t="s">
        <v>1422</v>
      </c>
      <c r="B59" s="10">
        <v>44320.506944444445</v>
      </c>
      <c r="C59" s="9" t="str">
        <f t="shared" si="0"/>
        <v>UNI</v>
      </c>
      <c r="D59" s="11">
        <f t="shared" si="4"/>
        <v>44320.506944444445</v>
      </c>
      <c r="E59" s="9">
        <v>18127033</v>
      </c>
      <c r="F59" s="12" t="str">
        <f t="shared" si="5"/>
        <v>Tax-Cert</v>
      </c>
      <c r="G59" s="96">
        <v>320</v>
      </c>
      <c r="H59" s="9"/>
      <c r="I59" s="34">
        <v>44320</v>
      </c>
      <c r="J59" s="35">
        <v>0.73263888888888884</v>
      </c>
      <c r="K59" s="35">
        <v>0.73819444444444438</v>
      </c>
      <c r="L59" s="14">
        <f t="shared" si="6"/>
        <v>5.5555555555555358E-3</v>
      </c>
    </row>
    <row r="60" spans="1:12" x14ac:dyDescent="0.25">
      <c r="A60" s="9" t="s">
        <v>1423</v>
      </c>
      <c r="B60" s="10">
        <v>44320.49722222222</v>
      </c>
      <c r="C60" s="9" t="str">
        <f t="shared" si="0"/>
        <v>UNI</v>
      </c>
      <c r="D60" s="11">
        <f t="shared" si="4"/>
        <v>44320.49722222222</v>
      </c>
      <c r="E60" s="9">
        <v>18127296</v>
      </c>
      <c r="F60" s="12" t="str">
        <f t="shared" si="5"/>
        <v>Tax-Cert</v>
      </c>
      <c r="G60" s="96">
        <v>320</v>
      </c>
      <c r="H60" s="9"/>
      <c r="I60" s="34">
        <v>44320</v>
      </c>
      <c r="J60" s="35">
        <v>0.73819444444444438</v>
      </c>
      <c r="K60" s="35">
        <v>0.74375000000000002</v>
      </c>
      <c r="L60" s="14">
        <f t="shared" si="6"/>
        <v>5.5555555555556468E-3</v>
      </c>
    </row>
    <row r="61" spans="1:12" x14ac:dyDescent="0.25">
      <c r="A61" s="9" t="s">
        <v>1424</v>
      </c>
      <c r="B61" s="10">
        <v>44320.464583333334</v>
      </c>
      <c r="C61" s="9" t="str">
        <f t="shared" si="0"/>
        <v>UNI</v>
      </c>
      <c r="D61" s="11">
        <f t="shared" si="4"/>
        <v>44320.464583333334</v>
      </c>
      <c r="E61" s="9">
        <v>18128040</v>
      </c>
      <c r="F61" s="12" t="str">
        <f t="shared" si="5"/>
        <v>Tax-Cert</v>
      </c>
      <c r="G61" s="96">
        <v>320</v>
      </c>
      <c r="H61" s="9"/>
      <c r="I61" s="34">
        <v>44320</v>
      </c>
      <c r="J61" s="35">
        <v>0.7597222222222223</v>
      </c>
      <c r="K61" s="35">
        <v>0.7631944444444444</v>
      </c>
      <c r="L61" s="14">
        <f t="shared" si="6"/>
        <v>3.4722222222220989E-3</v>
      </c>
    </row>
    <row r="62" spans="1:12" x14ac:dyDescent="0.25">
      <c r="A62" s="9" t="s">
        <v>1425</v>
      </c>
      <c r="B62" s="10">
        <v>44320.44027777778</v>
      </c>
      <c r="C62" s="9" t="str">
        <f t="shared" si="0"/>
        <v>UNI</v>
      </c>
      <c r="D62" s="11">
        <f t="shared" si="4"/>
        <v>44320.44027777778</v>
      </c>
      <c r="E62" s="9">
        <v>18128158</v>
      </c>
      <c r="F62" s="12" t="str">
        <f t="shared" si="5"/>
        <v>Tax-Cert</v>
      </c>
      <c r="G62" s="96">
        <v>320</v>
      </c>
      <c r="H62" s="9"/>
      <c r="I62" s="34">
        <v>44320</v>
      </c>
      <c r="J62" s="35">
        <v>0.7631944444444444</v>
      </c>
      <c r="K62" s="35">
        <v>0.7680555555555556</v>
      </c>
      <c r="L62" s="14">
        <f t="shared" si="6"/>
        <v>4.8611111111112049E-3</v>
      </c>
    </row>
    <row r="63" spans="1:12" x14ac:dyDescent="0.25">
      <c r="A63" s="9" t="s">
        <v>1431</v>
      </c>
      <c r="B63" s="10">
        <v>44320.545138888891</v>
      </c>
      <c r="C63" s="9" t="str">
        <f t="shared" si="0"/>
        <v>UNI</v>
      </c>
      <c r="D63" s="11">
        <f t="shared" si="4"/>
        <v>44320.545138888891</v>
      </c>
      <c r="E63" s="9">
        <v>18128379</v>
      </c>
      <c r="F63" s="12" t="str">
        <f t="shared" si="5"/>
        <v>Tax-Cert</v>
      </c>
      <c r="G63" s="96">
        <v>320</v>
      </c>
      <c r="H63" s="9"/>
      <c r="I63" s="34">
        <v>44320</v>
      </c>
      <c r="J63" s="35">
        <v>0.7680555555555556</v>
      </c>
      <c r="K63" s="35">
        <v>0.7715277777777777</v>
      </c>
      <c r="L63" s="14">
        <f t="shared" si="6"/>
        <v>3.4722222222220989E-3</v>
      </c>
    </row>
    <row r="64" spans="1:12" x14ac:dyDescent="0.25">
      <c r="A64" s="88" t="s">
        <v>1445</v>
      </c>
      <c r="B64" s="89">
        <v>44321.484722222223</v>
      </c>
      <c r="C64" s="88" t="str">
        <f t="shared" si="0"/>
        <v>UNI</v>
      </c>
      <c r="D64" s="90">
        <f>B64</f>
        <v>44321.484722222223</v>
      </c>
      <c r="E64" s="88">
        <v>18155597</v>
      </c>
      <c r="F64" s="91" t="str">
        <f>IF(G64=313,"Fail SO",IF(G64=319,"Deliver Approved",IF(G64=320,"Tax-Cert",IF(G64=343,"Purchase",""))))</f>
        <v>Fail SO</v>
      </c>
      <c r="G64" s="91">
        <v>313</v>
      </c>
      <c r="H64" s="91" t="s">
        <v>57</v>
      </c>
      <c r="I64" s="92">
        <v>44321</v>
      </c>
      <c r="J64" s="94">
        <v>0.49027777777777781</v>
      </c>
      <c r="K64" s="94">
        <v>0.50277777777777777</v>
      </c>
      <c r="L64" s="93">
        <f>K64-J64</f>
        <v>1.2499999999999956E-2</v>
      </c>
    </row>
    <row r="65" spans="1:12" x14ac:dyDescent="0.25">
      <c r="A65" s="9" t="s">
        <v>1446</v>
      </c>
      <c r="B65" s="10">
        <v>44321.490972222222</v>
      </c>
      <c r="C65" s="9" t="str">
        <f t="shared" si="0"/>
        <v>UNI</v>
      </c>
      <c r="D65" s="11">
        <f t="shared" si="4"/>
        <v>44321.490972222222</v>
      </c>
      <c r="E65" s="9">
        <v>18156161</v>
      </c>
      <c r="F65" s="12" t="str">
        <f t="shared" si="5"/>
        <v>Fail SO</v>
      </c>
      <c r="G65" s="97">
        <v>313</v>
      </c>
      <c r="H65" s="9"/>
      <c r="I65" s="34">
        <v>44321</v>
      </c>
      <c r="J65" s="35">
        <v>0.50277777777777777</v>
      </c>
      <c r="K65" s="35">
        <v>0.51597222222222217</v>
      </c>
      <c r="L65" s="14">
        <f t="shared" si="6"/>
        <v>1.3194444444444398E-2</v>
      </c>
    </row>
    <row r="66" spans="1:12" x14ac:dyDescent="0.25">
      <c r="A66" s="9" t="s">
        <v>1447</v>
      </c>
      <c r="B66" s="10">
        <v>44321.495833333334</v>
      </c>
      <c r="C66" s="9" t="str">
        <f t="shared" si="0"/>
        <v>UNI</v>
      </c>
      <c r="D66" s="11">
        <f t="shared" si="4"/>
        <v>44321.495833333334</v>
      </c>
      <c r="E66" s="9">
        <v>18157927</v>
      </c>
      <c r="F66" s="12" t="str">
        <f t="shared" si="5"/>
        <v>Fail SO</v>
      </c>
      <c r="G66" s="97">
        <v>313</v>
      </c>
      <c r="H66" s="9"/>
      <c r="I66" s="34">
        <v>44321</v>
      </c>
      <c r="J66" s="35">
        <v>0.54027777777777775</v>
      </c>
      <c r="K66" s="35">
        <v>0.55555555555555558</v>
      </c>
      <c r="L66" s="14">
        <f t="shared" si="6"/>
        <v>1.5277777777777835E-2</v>
      </c>
    </row>
    <row r="67" spans="1:12" x14ac:dyDescent="0.25">
      <c r="A67" s="19" t="s">
        <v>1448</v>
      </c>
      <c r="B67" s="20">
        <v>44321.497916666667</v>
      </c>
      <c r="C67" s="19" t="str">
        <f t="shared" ref="C67:C130" si="7">IF(COUNTIF(A:A,A67)&gt;1,"DUP","UNI")</f>
        <v>UNI</v>
      </c>
      <c r="D67" s="41">
        <f t="shared" si="4"/>
        <v>44321.497916666667</v>
      </c>
      <c r="E67" s="19">
        <v>18159619</v>
      </c>
      <c r="F67" s="12" t="str">
        <f t="shared" si="5"/>
        <v>Fail SO</v>
      </c>
      <c r="G67" s="97">
        <v>313</v>
      </c>
      <c r="H67" s="9"/>
      <c r="I67" s="34">
        <v>44321</v>
      </c>
      <c r="J67" s="35">
        <v>0.57916666666666672</v>
      </c>
      <c r="K67" s="35">
        <v>0.59375</v>
      </c>
      <c r="L67" s="14">
        <f t="shared" si="6"/>
        <v>1.4583333333333282E-2</v>
      </c>
    </row>
    <row r="68" spans="1:12" x14ac:dyDescent="0.25">
      <c r="A68" s="9" t="s">
        <v>1449</v>
      </c>
      <c r="B68" s="10">
        <v>44321.500694444447</v>
      </c>
      <c r="C68" s="9" t="str">
        <f t="shared" si="7"/>
        <v>UNI</v>
      </c>
      <c r="D68" s="11">
        <f t="shared" si="4"/>
        <v>44321.500694444447</v>
      </c>
      <c r="E68" s="9">
        <v>18160786</v>
      </c>
      <c r="F68" s="12" t="str">
        <f t="shared" si="5"/>
        <v>Fail SO</v>
      </c>
      <c r="G68" s="97">
        <v>313</v>
      </c>
      <c r="H68" s="9"/>
      <c r="I68" s="34">
        <v>44321</v>
      </c>
      <c r="J68" s="35">
        <v>0.60486111111111118</v>
      </c>
      <c r="K68" s="35">
        <v>0.61944444444444446</v>
      </c>
      <c r="L68" s="14">
        <f t="shared" si="6"/>
        <v>1.4583333333333282E-2</v>
      </c>
    </row>
    <row r="69" spans="1:12" x14ac:dyDescent="0.25">
      <c r="A69" s="9" t="s">
        <v>1458</v>
      </c>
      <c r="B69" s="10">
        <v>44321.588194444441</v>
      </c>
      <c r="C69" s="9" t="str">
        <f t="shared" si="7"/>
        <v>UNI</v>
      </c>
      <c r="D69" s="11">
        <f t="shared" ref="D69:D131" si="8">B69</f>
        <v>44321.588194444441</v>
      </c>
      <c r="E69" s="9">
        <v>18161543</v>
      </c>
      <c r="F69" s="12" t="str">
        <f t="shared" ref="F69:F131" si="9">IF(G69=313,"Fail SO",IF(G69=319,"Deliver Approved",IF(G69=320,"Tax-Cert",IF(G69=343,"Purchase",""))))</f>
        <v>Fail SO</v>
      </c>
      <c r="G69" s="97">
        <v>313</v>
      </c>
      <c r="H69" s="9"/>
      <c r="I69" s="34">
        <v>44321</v>
      </c>
      <c r="J69" s="35">
        <v>0.62013888888888891</v>
      </c>
      <c r="K69" s="35">
        <v>0.63402777777777775</v>
      </c>
      <c r="L69" s="14">
        <f t="shared" ref="L69:L131" si="10">K69-J69</f>
        <v>1.388888888888884E-2</v>
      </c>
    </row>
    <row r="70" spans="1:12" x14ac:dyDescent="0.25">
      <c r="A70" s="9" t="s">
        <v>1460</v>
      </c>
      <c r="B70" s="10">
        <v>44321.59097222222</v>
      </c>
      <c r="C70" s="9" t="str">
        <f t="shared" si="7"/>
        <v>UNI</v>
      </c>
      <c r="D70" s="11">
        <f t="shared" si="8"/>
        <v>44321.59097222222</v>
      </c>
      <c r="E70" s="9">
        <v>18162198</v>
      </c>
      <c r="F70" s="12" t="str">
        <f t="shared" si="9"/>
        <v>Fail SO</v>
      </c>
      <c r="G70" s="97">
        <v>313</v>
      </c>
      <c r="H70" s="9"/>
      <c r="I70" s="34">
        <v>44321</v>
      </c>
      <c r="J70" s="35">
        <v>0.63402777777777775</v>
      </c>
      <c r="K70" s="35">
        <v>0.65694444444444444</v>
      </c>
      <c r="L70" s="14">
        <f t="shared" si="10"/>
        <v>2.2916666666666696E-2</v>
      </c>
    </row>
    <row r="71" spans="1:12" x14ac:dyDescent="0.25">
      <c r="A71" s="9" t="s">
        <v>1463</v>
      </c>
      <c r="B71" s="10">
        <v>44321.602777777778</v>
      </c>
      <c r="C71" s="9" t="str">
        <f t="shared" si="7"/>
        <v>UNI</v>
      </c>
      <c r="D71" s="11">
        <f t="shared" si="8"/>
        <v>44321.602777777778</v>
      </c>
      <c r="E71" s="9">
        <v>18165019</v>
      </c>
      <c r="F71" s="12" t="str">
        <f t="shared" si="9"/>
        <v>Fail SO</v>
      </c>
      <c r="G71" s="97">
        <v>313</v>
      </c>
      <c r="H71" s="9"/>
      <c r="I71" s="34">
        <v>44321</v>
      </c>
      <c r="J71" s="35">
        <v>0.68888888888888899</v>
      </c>
      <c r="K71" s="35">
        <v>0.70138888888888884</v>
      </c>
      <c r="L71" s="14">
        <f t="shared" si="10"/>
        <v>1.2499999999999845E-2</v>
      </c>
    </row>
    <row r="72" spans="1:12" x14ac:dyDescent="0.25">
      <c r="A72" s="9" t="s">
        <v>1464</v>
      </c>
      <c r="B72" s="10">
        <v>44321.60833333333</v>
      </c>
      <c r="C72" s="9" t="str">
        <f t="shared" si="7"/>
        <v>UNI</v>
      </c>
      <c r="D72" s="11">
        <f t="shared" si="8"/>
        <v>44321.60833333333</v>
      </c>
      <c r="E72" s="9">
        <v>18165565</v>
      </c>
      <c r="F72" s="12" t="str">
        <f t="shared" si="9"/>
        <v>Fail SO</v>
      </c>
      <c r="G72" s="97">
        <v>313</v>
      </c>
      <c r="H72" s="9"/>
      <c r="I72" s="34">
        <v>44321</v>
      </c>
      <c r="J72" s="35">
        <v>0.70208333333333339</v>
      </c>
      <c r="K72" s="35">
        <v>0.71458333333333324</v>
      </c>
      <c r="L72" s="14">
        <f t="shared" si="10"/>
        <v>1.2499999999999845E-2</v>
      </c>
    </row>
    <row r="73" spans="1:12" x14ac:dyDescent="0.25">
      <c r="A73" s="9" t="s">
        <v>1465</v>
      </c>
      <c r="B73" s="10">
        <v>44321.609722222223</v>
      </c>
      <c r="C73" s="9" t="str">
        <f t="shared" si="7"/>
        <v>UNI</v>
      </c>
      <c r="D73" s="11">
        <f t="shared" si="8"/>
        <v>44321.609722222223</v>
      </c>
      <c r="E73" s="9">
        <v>18166200</v>
      </c>
      <c r="F73" s="12" t="str">
        <f t="shared" si="9"/>
        <v>Fail SO</v>
      </c>
      <c r="G73" s="97">
        <v>313</v>
      </c>
      <c r="H73" s="9"/>
      <c r="I73" s="34">
        <v>44321</v>
      </c>
      <c r="J73" s="35">
        <v>0.71527777777777779</v>
      </c>
      <c r="K73" s="35">
        <v>0.73333333333333339</v>
      </c>
      <c r="L73" s="14">
        <f t="shared" si="10"/>
        <v>1.8055555555555602E-2</v>
      </c>
    </row>
    <row r="74" spans="1:12" x14ac:dyDescent="0.25">
      <c r="A74" s="19" t="s">
        <v>1450</v>
      </c>
      <c r="B74" s="20">
        <v>44321.507638888892</v>
      </c>
      <c r="C74" s="19" t="str">
        <f t="shared" si="7"/>
        <v>DUP</v>
      </c>
      <c r="D74" s="41">
        <f t="shared" si="8"/>
        <v>44321.507638888892</v>
      </c>
      <c r="E74" s="19">
        <v>18157048</v>
      </c>
      <c r="F74" s="12" t="str">
        <f t="shared" si="9"/>
        <v>Deliver Approved</v>
      </c>
      <c r="G74" s="97">
        <v>319</v>
      </c>
      <c r="H74" s="9"/>
      <c r="I74" s="34">
        <v>44321</v>
      </c>
      <c r="J74" s="35">
        <v>0.52430555555555558</v>
      </c>
      <c r="K74" s="35">
        <v>0.54027777777777775</v>
      </c>
      <c r="L74" s="14">
        <f t="shared" si="10"/>
        <v>1.5972222222222165E-2</v>
      </c>
    </row>
    <row r="75" spans="1:12" x14ac:dyDescent="0.25">
      <c r="A75" s="9" t="s">
        <v>1451</v>
      </c>
      <c r="B75" s="10">
        <v>44321.513888888891</v>
      </c>
      <c r="C75" s="9" t="str">
        <f t="shared" si="7"/>
        <v>UNI</v>
      </c>
      <c r="D75" s="11">
        <f t="shared" si="8"/>
        <v>44321.513888888891</v>
      </c>
      <c r="E75" s="9">
        <v>18163337</v>
      </c>
      <c r="F75" s="12" t="str">
        <f t="shared" si="9"/>
        <v>Deliver Approved</v>
      </c>
      <c r="G75" s="97">
        <v>319</v>
      </c>
      <c r="H75" s="9"/>
      <c r="I75" s="34">
        <v>44321</v>
      </c>
      <c r="J75" s="35">
        <v>0.65694444444444444</v>
      </c>
      <c r="K75" s="35">
        <v>0.6743055555555556</v>
      </c>
      <c r="L75" s="14">
        <f t="shared" si="10"/>
        <v>1.736111111111116E-2</v>
      </c>
    </row>
    <row r="76" spans="1:12" x14ac:dyDescent="0.25">
      <c r="A76" s="9" t="s">
        <v>1453</v>
      </c>
      <c r="B76" s="10">
        <v>44321.54583333333</v>
      </c>
      <c r="C76" s="9" t="str">
        <f t="shared" si="7"/>
        <v>UNI</v>
      </c>
      <c r="D76" s="11">
        <f t="shared" si="8"/>
        <v>44321.54583333333</v>
      </c>
      <c r="E76" s="9">
        <v>18164179</v>
      </c>
      <c r="F76" s="12" t="str">
        <f t="shared" si="9"/>
        <v>Deliver Approved</v>
      </c>
      <c r="G76" s="97">
        <v>319</v>
      </c>
      <c r="H76" s="9"/>
      <c r="I76" s="34">
        <v>44321</v>
      </c>
      <c r="J76" s="35">
        <v>0.6743055555555556</v>
      </c>
      <c r="K76" s="35">
        <v>0.68888888888888899</v>
      </c>
      <c r="L76" s="14">
        <f t="shared" si="10"/>
        <v>1.4583333333333393E-2</v>
      </c>
    </row>
    <row r="77" spans="1:12" x14ac:dyDescent="0.25">
      <c r="A77" s="9" t="s">
        <v>1454</v>
      </c>
      <c r="B77" s="10">
        <v>44321.54791666667</v>
      </c>
      <c r="C77" s="9" t="str">
        <f t="shared" si="7"/>
        <v>UNI</v>
      </c>
      <c r="D77" s="11">
        <f t="shared" si="8"/>
        <v>44321.54791666667</v>
      </c>
      <c r="E77" s="9">
        <v>18158898</v>
      </c>
      <c r="F77" s="12" t="str">
        <f t="shared" si="9"/>
        <v>Deliver Approved</v>
      </c>
      <c r="G77" s="97">
        <v>319</v>
      </c>
      <c r="H77" s="9"/>
      <c r="I77" s="34">
        <v>44321</v>
      </c>
      <c r="J77" s="35">
        <v>0.56111111111111112</v>
      </c>
      <c r="K77" s="35">
        <v>0.57916666666666672</v>
      </c>
      <c r="L77" s="14">
        <f t="shared" si="10"/>
        <v>1.8055555555555602E-2</v>
      </c>
    </row>
    <row r="78" spans="1:12" x14ac:dyDescent="0.25">
      <c r="A78" s="9" t="s">
        <v>1455</v>
      </c>
      <c r="B78" s="10">
        <v>44321.55</v>
      </c>
      <c r="C78" s="9" t="str">
        <f t="shared" si="7"/>
        <v>UNI</v>
      </c>
      <c r="D78" s="11">
        <f t="shared" si="8"/>
        <v>44321.55</v>
      </c>
      <c r="E78" s="9">
        <v>18168148</v>
      </c>
      <c r="F78" s="12" t="str">
        <f t="shared" si="9"/>
        <v>Deliver Approved</v>
      </c>
      <c r="G78" s="97">
        <v>319</v>
      </c>
      <c r="H78" s="9"/>
      <c r="I78" s="34">
        <v>44321</v>
      </c>
      <c r="J78" s="35">
        <v>0.7680555555555556</v>
      </c>
      <c r="K78" s="35">
        <v>0.78402777777777777</v>
      </c>
      <c r="L78" s="14">
        <f t="shared" si="10"/>
        <v>1.5972222222222165E-2</v>
      </c>
    </row>
    <row r="79" spans="1:12" x14ac:dyDescent="0.25">
      <c r="A79" s="9" t="s">
        <v>1456</v>
      </c>
      <c r="B79" s="10">
        <v>44321.57916666667</v>
      </c>
      <c r="C79" s="9" t="str">
        <f t="shared" si="7"/>
        <v>UNI</v>
      </c>
      <c r="D79" s="11">
        <f t="shared" si="8"/>
        <v>44321.57916666667</v>
      </c>
      <c r="E79" s="9">
        <v>18168705</v>
      </c>
      <c r="F79" s="12" t="str">
        <f t="shared" si="9"/>
        <v>Deliver Approved</v>
      </c>
      <c r="G79" s="97">
        <v>319</v>
      </c>
      <c r="H79" s="9"/>
      <c r="I79" s="34">
        <v>44321</v>
      </c>
      <c r="J79" s="35">
        <v>0.78402777777777777</v>
      </c>
      <c r="K79" s="35">
        <v>0.79652777777777783</v>
      </c>
      <c r="L79" s="14">
        <f t="shared" si="10"/>
        <v>1.2500000000000067E-2</v>
      </c>
    </row>
    <row r="80" spans="1:12" x14ac:dyDescent="0.25">
      <c r="A80" s="9" t="s">
        <v>1457</v>
      </c>
      <c r="B80" s="10">
        <v>44321.577777777777</v>
      </c>
      <c r="C80" s="9" t="str">
        <f t="shared" si="7"/>
        <v>UNI</v>
      </c>
      <c r="D80" s="11">
        <f t="shared" si="8"/>
        <v>44321.577777777777</v>
      </c>
      <c r="E80" s="9">
        <v>18167617</v>
      </c>
      <c r="F80" s="12" t="str">
        <f t="shared" si="9"/>
        <v>Deliver Approved</v>
      </c>
      <c r="G80" s="97">
        <v>319</v>
      </c>
      <c r="H80" s="9"/>
      <c r="I80" s="34">
        <v>44321</v>
      </c>
      <c r="J80" s="35">
        <v>0.75138888888888899</v>
      </c>
      <c r="K80" s="35">
        <v>0.76736111111111116</v>
      </c>
      <c r="L80" s="14">
        <f t="shared" si="10"/>
        <v>1.5972222222222165E-2</v>
      </c>
    </row>
    <row r="81" spans="1:12" x14ac:dyDescent="0.25">
      <c r="A81" s="9" t="s">
        <v>1462</v>
      </c>
      <c r="B81" s="10">
        <v>44321.59652777778</v>
      </c>
      <c r="C81" s="9" t="str">
        <f t="shared" si="7"/>
        <v>UNI</v>
      </c>
      <c r="D81" s="11">
        <f t="shared" si="8"/>
        <v>44321.59652777778</v>
      </c>
      <c r="E81" s="9">
        <v>18169831</v>
      </c>
      <c r="F81" s="12" t="str">
        <f t="shared" si="9"/>
        <v>Deliver Approved</v>
      </c>
      <c r="G81" s="97">
        <v>319</v>
      </c>
      <c r="H81" s="9"/>
      <c r="I81" s="34">
        <v>44321</v>
      </c>
      <c r="J81" s="35">
        <v>0.81944444444444453</v>
      </c>
      <c r="K81" s="35">
        <v>0.8354166666666667</v>
      </c>
      <c r="L81" s="14">
        <f t="shared" si="10"/>
        <v>1.5972222222222165E-2</v>
      </c>
    </row>
    <row r="82" spans="1:12" x14ac:dyDescent="0.25">
      <c r="A82" s="9" t="s">
        <v>1466</v>
      </c>
      <c r="B82" s="10">
        <v>44321.61041666667</v>
      </c>
      <c r="C82" s="9" t="str">
        <f t="shared" si="7"/>
        <v>UNI</v>
      </c>
      <c r="D82" s="11">
        <f t="shared" si="8"/>
        <v>44321.61041666667</v>
      </c>
      <c r="E82" s="9">
        <v>18166849</v>
      </c>
      <c r="F82" s="12" t="str">
        <f t="shared" si="9"/>
        <v>Deliver Approved</v>
      </c>
      <c r="G82" s="97">
        <v>319</v>
      </c>
      <c r="H82" s="9"/>
      <c r="I82" s="34">
        <v>44321</v>
      </c>
      <c r="J82" s="35">
        <v>0.73333333333333339</v>
      </c>
      <c r="K82" s="35">
        <v>0.75138888888888899</v>
      </c>
      <c r="L82" s="14">
        <f t="shared" si="10"/>
        <v>1.8055555555555602E-2</v>
      </c>
    </row>
    <row r="83" spans="1:12" x14ac:dyDescent="0.25">
      <c r="A83" s="9" t="s">
        <v>1472</v>
      </c>
      <c r="B83" s="10">
        <v>44321.746527777781</v>
      </c>
      <c r="C83" s="9" t="str">
        <f t="shared" si="7"/>
        <v>UNI</v>
      </c>
      <c r="D83" s="11">
        <f t="shared" si="8"/>
        <v>44321.746527777781</v>
      </c>
      <c r="E83" s="9">
        <v>18169946</v>
      </c>
      <c r="F83" s="12" t="str">
        <f t="shared" si="9"/>
        <v>Deliver Approved</v>
      </c>
      <c r="G83" s="97">
        <v>319</v>
      </c>
      <c r="H83" s="9"/>
      <c r="I83" s="34">
        <v>44321</v>
      </c>
      <c r="J83" s="35">
        <v>0.8354166666666667</v>
      </c>
      <c r="K83" s="35">
        <v>0.84791666666666676</v>
      </c>
      <c r="L83" s="14">
        <f t="shared" si="10"/>
        <v>1.2500000000000067E-2</v>
      </c>
    </row>
    <row r="84" spans="1:12" x14ac:dyDescent="0.25">
      <c r="A84" s="19" t="s">
        <v>1450</v>
      </c>
      <c r="B84" s="20">
        <v>44321.96875</v>
      </c>
      <c r="C84" s="19" t="str">
        <f t="shared" si="7"/>
        <v>DUP</v>
      </c>
      <c r="D84" s="41">
        <f t="shared" si="8"/>
        <v>44321.96875</v>
      </c>
      <c r="E84" s="19">
        <v>18156762</v>
      </c>
      <c r="F84" s="12" t="str">
        <f t="shared" si="9"/>
        <v>Tax-Cert</v>
      </c>
      <c r="G84" s="97">
        <v>320</v>
      </c>
      <c r="H84" s="9"/>
      <c r="I84" s="34">
        <v>44321</v>
      </c>
      <c r="J84" s="35">
        <v>0.51597222222222217</v>
      </c>
      <c r="K84" s="35">
        <v>0.52430555555555558</v>
      </c>
      <c r="L84" s="14">
        <f t="shared" si="10"/>
        <v>8.3333333333334147E-3</v>
      </c>
    </row>
    <row r="85" spans="1:12" x14ac:dyDescent="0.25">
      <c r="A85" s="9" t="s">
        <v>1452</v>
      </c>
      <c r="B85" s="10">
        <v>44321.51666666667</v>
      </c>
      <c r="C85" s="9" t="str">
        <f t="shared" si="7"/>
        <v>UNI</v>
      </c>
      <c r="D85" s="11">
        <f t="shared" si="8"/>
        <v>44321.51666666667</v>
      </c>
      <c r="E85" s="9">
        <v>18158562</v>
      </c>
      <c r="F85" s="12" t="str">
        <f t="shared" si="9"/>
        <v>Tax-Cert</v>
      </c>
      <c r="G85" s="97">
        <v>320</v>
      </c>
      <c r="H85" s="9"/>
      <c r="I85" s="34">
        <v>44321</v>
      </c>
      <c r="J85" s="35">
        <v>0.55555555555555558</v>
      </c>
      <c r="K85" s="35">
        <v>0.56111111111111112</v>
      </c>
      <c r="L85" s="14">
        <f t="shared" si="10"/>
        <v>5.5555555555555358E-3</v>
      </c>
    </row>
    <row r="86" spans="1:12" x14ac:dyDescent="0.25">
      <c r="A86" s="9" t="s">
        <v>1459</v>
      </c>
      <c r="B86" s="10">
        <v>44321.587500000001</v>
      </c>
      <c r="C86" s="9" t="str">
        <f t="shared" si="7"/>
        <v>UNI</v>
      </c>
      <c r="D86" s="11">
        <f t="shared" si="8"/>
        <v>44321.587500000001</v>
      </c>
      <c r="E86" s="9">
        <v>18160212</v>
      </c>
      <c r="F86" s="12" t="str">
        <f t="shared" si="9"/>
        <v>Tax-Cert</v>
      </c>
      <c r="G86" s="97">
        <v>320</v>
      </c>
      <c r="H86" s="9"/>
      <c r="I86" s="34">
        <v>44321</v>
      </c>
      <c r="J86" s="35">
        <v>0.59375</v>
      </c>
      <c r="K86" s="35">
        <v>0.59930555555555554</v>
      </c>
      <c r="L86" s="14">
        <f t="shared" si="10"/>
        <v>5.5555555555555358E-3</v>
      </c>
    </row>
    <row r="87" spans="1:12" x14ac:dyDescent="0.25">
      <c r="A87" s="9" t="s">
        <v>1461</v>
      </c>
      <c r="B87" s="10">
        <v>44321.595138888886</v>
      </c>
      <c r="C87" s="9" t="str">
        <f t="shared" si="7"/>
        <v>UNI</v>
      </c>
      <c r="D87" s="11">
        <f t="shared" si="8"/>
        <v>44321.595138888886</v>
      </c>
      <c r="E87" s="9">
        <v>18160513</v>
      </c>
      <c r="F87" s="12" t="str">
        <f t="shared" si="9"/>
        <v>Tax-Cert</v>
      </c>
      <c r="G87" s="97">
        <v>320</v>
      </c>
      <c r="H87" s="9"/>
      <c r="I87" s="34">
        <v>44321</v>
      </c>
      <c r="J87" s="35">
        <v>0.59930555555555554</v>
      </c>
      <c r="K87" s="35">
        <v>0.60486111111111118</v>
      </c>
      <c r="L87" s="14">
        <f t="shared" si="10"/>
        <v>5.5555555555556468E-3</v>
      </c>
    </row>
    <row r="88" spans="1:12" x14ac:dyDescent="0.25">
      <c r="A88" s="9" t="s">
        <v>1467</v>
      </c>
      <c r="B88" s="10">
        <v>44321.611805555556</v>
      </c>
      <c r="C88" s="9" t="str">
        <f t="shared" si="7"/>
        <v>UNI</v>
      </c>
      <c r="D88" s="11">
        <f t="shared" si="8"/>
        <v>44321.611805555556</v>
      </c>
      <c r="E88" s="9">
        <v>18169078</v>
      </c>
      <c r="F88" s="12" t="str">
        <f t="shared" si="9"/>
        <v>Tax-Cert</v>
      </c>
      <c r="G88" s="97">
        <v>320</v>
      </c>
      <c r="H88" s="9"/>
      <c r="I88" s="34">
        <v>44321</v>
      </c>
      <c r="J88" s="35">
        <v>0.79652777777777783</v>
      </c>
      <c r="K88" s="35">
        <v>0.79999999999999993</v>
      </c>
      <c r="L88" s="14">
        <f t="shared" si="10"/>
        <v>3.4722222222220989E-3</v>
      </c>
    </row>
    <row r="89" spans="1:12" x14ac:dyDescent="0.25">
      <c r="A89" s="9" t="s">
        <v>1468</v>
      </c>
      <c r="B89" s="10">
        <v>44321.65625</v>
      </c>
      <c r="C89" s="9" t="str">
        <f t="shared" si="7"/>
        <v>UNI</v>
      </c>
      <c r="D89" s="11">
        <f t="shared" si="8"/>
        <v>44321.65625</v>
      </c>
      <c r="E89" s="9">
        <v>18169216</v>
      </c>
      <c r="F89" s="12" t="str">
        <f t="shared" si="9"/>
        <v>Tax-Cert</v>
      </c>
      <c r="G89" s="97">
        <v>320</v>
      </c>
      <c r="H89" s="9"/>
      <c r="I89" s="34">
        <v>44321</v>
      </c>
      <c r="J89" s="35">
        <v>0.79999999999999993</v>
      </c>
      <c r="K89" s="35">
        <v>0.80625000000000002</v>
      </c>
      <c r="L89" s="14">
        <f t="shared" si="10"/>
        <v>6.2500000000000888E-3</v>
      </c>
    </row>
    <row r="90" spans="1:12" x14ac:dyDescent="0.25">
      <c r="A90" s="9" t="s">
        <v>1469</v>
      </c>
      <c r="B90" s="10">
        <v>44321.658333333333</v>
      </c>
      <c r="C90" s="9" t="str">
        <f t="shared" si="7"/>
        <v>UNI</v>
      </c>
      <c r="D90" s="11">
        <f t="shared" si="8"/>
        <v>44321.658333333333</v>
      </c>
      <c r="E90" s="9">
        <v>18169570</v>
      </c>
      <c r="F90" s="12" t="str">
        <f t="shared" si="9"/>
        <v>Tax-Cert</v>
      </c>
      <c r="G90" s="97">
        <v>320</v>
      </c>
      <c r="H90" s="9"/>
      <c r="I90" s="34">
        <v>44321</v>
      </c>
      <c r="J90" s="35">
        <v>0.80694444444444446</v>
      </c>
      <c r="K90" s="35">
        <v>0.81041666666666667</v>
      </c>
      <c r="L90" s="14">
        <f t="shared" si="10"/>
        <v>3.4722222222222099E-3</v>
      </c>
    </row>
    <row r="91" spans="1:12" x14ac:dyDescent="0.25">
      <c r="A91" s="9" t="s">
        <v>1470</v>
      </c>
      <c r="B91" s="10">
        <v>44321.65625</v>
      </c>
      <c r="C91" s="9" t="str">
        <f t="shared" si="7"/>
        <v>UNI</v>
      </c>
      <c r="D91" s="11">
        <f t="shared" si="8"/>
        <v>44321.65625</v>
      </c>
      <c r="E91" s="9">
        <v>18169578</v>
      </c>
      <c r="F91" s="12" t="str">
        <f t="shared" si="9"/>
        <v>Tax-Cert</v>
      </c>
      <c r="G91" s="97">
        <v>320</v>
      </c>
      <c r="H91" s="9"/>
      <c r="I91" s="34">
        <v>44321</v>
      </c>
      <c r="J91" s="35">
        <v>0.81041666666666667</v>
      </c>
      <c r="K91" s="35">
        <v>0.81388888888888899</v>
      </c>
      <c r="L91" s="14">
        <f t="shared" si="10"/>
        <v>3.4722222222223209E-3</v>
      </c>
    </row>
    <row r="92" spans="1:12" x14ac:dyDescent="0.25">
      <c r="A92" s="9" t="s">
        <v>1471</v>
      </c>
      <c r="B92" s="10">
        <v>44321.666666666664</v>
      </c>
      <c r="C92" s="9" t="str">
        <f t="shared" si="7"/>
        <v>UNI</v>
      </c>
      <c r="D92" s="11">
        <f t="shared" si="8"/>
        <v>44321.666666666664</v>
      </c>
      <c r="E92" s="9">
        <v>18169711</v>
      </c>
      <c r="F92" s="12" t="str">
        <f t="shared" si="9"/>
        <v>Tax-Cert</v>
      </c>
      <c r="G92" s="97">
        <v>320</v>
      </c>
      <c r="H92" s="9"/>
      <c r="I92" s="34">
        <v>44321</v>
      </c>
      <c r="J92" s="35">
        <v>0.81388888888888899</v>
      </c>
      <c r="K92" s="35">
        <v>0.81944444444444453</v>
      </c>
      <c r="L92" s="14">
        <f t="shared" si="10"/>
        <v>5.5555555555555358E-3</v>
      </c>
    </row>
    <row r="93" spans="1:12" x14ac:dyDescent="0.25">
      <c r="A93" s="88" t="s">
        <v>1473</v>
      </c>
      <c r="B93" s="89">
        <v>44322.488194444442</v>
      </c>
      <c r="C93" s="88" t="str">
        <f t="shared" si="7"/>
        <v>UNI</v>
      </c>
      <c r="D93" s="90">
        <f>B93</f>
        <v>44322.488194444442</v>
      </c>
      <c r="E93" s="88">
        <v>18195639</v>
      </c>
      <c r="F93" s="91" t="str">
        <f>IF(G93=313,"Fail SO",IF(G93=319,"Deliver Approved",IF(G93=320,"Tax-Cert",IF(G93=343,"Purchase",""))))</f>
        <v>Fail SO</v>
      </c>
      <c r="G93" s="91">
        <v>313</v>
      </c>
      <c r="H93" s="91" t="s">
        <v>57</v>
      </c>
      <c r="I93" s="92">
        <v>44322</v>
      </c>
      <c r="J93" s="94">
        <v>0.49513888888888885</v>
      </c>
      <c r="K93" s="94">
        <v>0.5083333333333333</v>
      </c>
      <c r="L93" s="93">
        <f>K93-J93</f>
        <v>1.3194444444444453E-2</v>
      </c>
    </row>
    <row r="94" spans="1:12" x14ac:dyDescent="0.25">
      <c r="A94" s="19" t="s">
        <v>1474</v>
      </c>
      <c r="B94" s="20">
        <v>44322.488194444442</v>
      </c>
      <c r="C94" s="19" t="str">
        <f t="shared" si="7"/>
        <v>UNI</v>
      </c>
      <c r="D94" s="41">
        <f t="shared" si="8"/>
        <v>44322.488194444442</v>
      </c>
      <c r="E94" s="19">
        <v>18198754</v>
      </c>
      <c r="F94" s="12" t="str">
        <f t="shared" si="9"/>
        <v>Fail SO</v>
      </c>
      <c r="G94" s="98">
        <v>313</v>
      </c>
      <c r="H94" s="9"/>
      <c r="I94" s="34">
        <v>44322</v>
      </c>
      <c r="J94" s="35">
        <v>0.55833333333333335</v>
      </c>
      <c r="K94" s="35">
        <v>0.57222222222222219</v>
      </c>
      <c r="L94" s="14">
        <f t="shared" si="10"/>
        <v>1.388888888888884E-2</v>
      </c>
    </row>
    <row r="95" spans="1:12" x14ac:dyDescent="0.25">
      <c r="A95" s="9" t="s">
        <v>1475</v>
      </c>
      <c r="B95" s="10">
        <v>44322.495833333334</v>
      </c>
      <c r="C95" s="9" t="str">
        <f t="shared" si="7"/>
        <v>UNI</v>
      </c>
      <c r="D95" s="11">
        <f t="shared" si="8"/>
        <v>44322.495833333334</v>
      </c>
      <c r="E95" s="9">
        <v>18202008</v>
      </c>
      <c r="F95" s="12" t="str">
        <f t="shared" si="9"/>
        <v>Fail SO</v>
      </c>
      <c r="G95" s="98">
        <v>313</v>
      </c>
      <c r="H95" s="9"/>
      <c r="I95" s="34">
        <v>44322</v>
      </c>
      <c r="J95" s="35">
        <v>0.70833333333333337</v>
      </c>
      <c r="K95" s="35">
        <v>0.72291666666666676</v>
      </c>
      <c r="L95" s="14">
        <f t="shared" si="10"/>
        <v>1.4583333333333393E-2</v>
      </c>
    </row>
    <row r="96" spans="1:12" x14ac:dyDescent="0.25">
      <c r="A96" s="9" t="s">
        <v>1479</v>
      </c>
      <c r="B96" s="10">
        <v>44322.504166666666</v>
      </c>
      <c r="C96" s="9" t="str">
        <f t="shared" si="7"/>
        <v>UNI</v>
      </c>
      <c r="D96" s="11">
        <f t="shared" si="8"/>
        <v>44322.504166666666</v>
      </c>
      <c r="E96" s="9">
        <v>18201350</v>
      </c>
      <c r="F96" s="12" t="str">
        <f t="shared" si="9"/>
        <v>Fail SO</v>
      </c>
      <c r="G96" s="98">
        <v>313</v>
      </c>
      <c r="H96" s="9"/>
      <c r="I96" s="34">
        <v>44322</v>
      </c>
      <c r="J96" s="35">
        <v>0.6791666666666667</v>
      </c>
      <c r="K96" s="35">
        <v>0.69513888888888886</v>
      </c>
      <c r="L96" s="14">
        <f t="shared" si="10"/>
        <v>1.5972222222222165E-2</v>
      </c>
    </row>
    <row r="97" spans="1:13" x14ac:dyDescent="0.25">
      <c r="A97" s="9" t="s">
        <v>1485</v>
      </c>
      <c r="B97" s="10">
        <v>44322.545138888891</v>
      </c>
      <c r="C97" s="9" t="str">
        <f t="shared" si="7"/>
        <v>UNI</v>
      </c>
      <c r="D97" s="11">
        <f t="shared" si="8"/>
        <v>44322.545138888891</v>
      </c>
      <c r="E97" s="9">
        <v>18199323</v>
      </c>
      <c r="F97" s="12" t="str">
        <f t="shared" si="9"/>
        <v>Fail SO</v>
      </c>
      <c r="G97" s="98">
        <v>313</v>
      </c>
      <c r="H97" s="9"/>
      <c r="I97" s="34">
        <v>44322</v>
      </c>
      <c r="J97" s="35">
        <v>0.57291666666666663</v>
      </c>
      <c r="K97" s="35">
        <v>0.5854166666666667</v>
      </c>
      <c r="L97" s="14">
        <f t="shared" si="10"/>
        <v>1.2500000000000067E-2</v>
      </c>
    </row>
    <row r="98" spans="1:13" x14ac:dyDescent="0.25">
      <c r="A98" s="9" t="s">
        <v>1486</v>
      </c>
      <c r="B98" s="10">
        <v>44322.543749999997</v>
      </c>
      <c r="C98" s="9" t="str">
        <f t="shared" si="7"/>
        <v>UNI</v>
      </c>
      <c r="D98" s="11">
        <f t="shared" si="8"/>
        <v>44322.543749999997</v>
      </c>
      <c r="E98" s="9">
        <v>18201715</v>
      </c>
      <c r="F98" s="12" t="str">
        <f t="shared" si="9"/>
        <v>Fail SO</v>
      </c>
      <c r="G98" s="98">
        <v>313</v>
      </c>
      <c r="H98" s="9"/>
      <c r="I98" s="34">
        <v>44322</v>
      </c>
      <c r="J98" s="35">
        <v>0.69513888888888886</v>
      </c>
      <c r="K98" s="35">
        <v>0.70833333333333337</v>
      </c>
      <c r="L98" s="14">
        <f t="shared" si="10"/>
        <v>1.3194444444444509E-2</v>
      </c>
    </row>
    <row r="99" spans="1:13" x14ac:dyDescent="0.25">
      <c r="A99" s="9" t="s">
        <v>1492</v>
      </c>
      <c r="B99" s="10">
        <v>44322.575694444444</v>
      </c>
      <c r="C99" s="9" t="str">
        <f t="shared" si="7"/>
        <v>UNI</v>
      </c>
      <c r="D99" s="11">
        <f t="shared" si="8"/>
        <v>44322.575694444444</v>
      </c>
      <c r="E99" s="9">
        <v>18200160</v>
      </c>
      <c r="F99" s="12" t="str">
        <f t="shared" si="9"/>
        <v>Fail SO</v>
      </c>
      <c r="G99" s="98">
        <v>313</v>
      </c>
      <c r="H99" s="9"/>
      <c r="I99" s="34">
        <v>44322</v>
      </c>
      <c r="J99" s="35">
        <v>0.6118055555555556</v>
      </c>
      <c r="K99" s="35">
        <v>0.62430555555555556</v>
      </c>
      <c r="L99" s="14">
        <f t="shared" si="10"/>
        <v>1.2499999999999956E-2</v>
      </c>
    </row>
    <row r="100" spans="1:13" x14ac:dyDescent="0.25">
      <c r="A100" s="9" t="s">
        <v>1495</v>
      </c>
      <c r="B100" s="10">
        <v>44322.602083333331</v>
      </c>
      <c r="C100" s="9" t="str">
        <f t="shared" si="7"/>
        <v>UNI</v>
      </c>
      <c r="D100" s="11">
        <f t="shared" si="8"/>
        <v>44322.602083333331</v>
      </c>
      <c r="E100" s="9">
        <v>18202664</v>
      </c>
      <c r="F100" s="12" t="str">
        <f t="shared" si="9"/>
        <v>Fail SO</v>
      </c>
      <c r="G100" s="98">
        <v>313</v>
      </c>
      <c r="H100" s="9"/>
      <c r="I100" s="34">
        <v>44322</v>
      </c>
      <c r="J100" s="35">
        <v>0.73888888888888893</v>
      </c>
      <c r="K100" s="35">
        <v>0.74930555555555556</v>
      </c>
      <c r="L100" s="14">
        <f t="shared" si="10"/>
        <v>1.041666666666663E-2</v>
      </c>
    </row>
    <row r="101" spans="1:13" x14ac:dyDescent="0.25">
      <c r="A101" s="9" t="s">
        <v>1496</v>
      </c>
      <c r="B101" s="10">
        <v>44322.611805555556</v>
      </c>
      <c r="C101" s="9" t="str">
        <f t="shared" si="7"/>
        <v>UNI</v>
      </c>
      <c r="D101" s="11">
        <f t="shared" si="8"/>
        <v>44322.611805555556</v>
      </c>
      <c r="E101" s="9">
        <v>18200397</v>
      </c>
      <c r="F101" s="12" t="str">
        <f t="shared" si="9"/>
        <v>Fail SO</v>
      </c>
      <c r="G101" s="98">
        <v>313</v>
      </c>
      <c r="H101" s="9"/>
      <c r="I101" s="34">
        <v>44322</v>
      </c>
      <c r="J101" s="35">
        <v>0.62430555555555556</v>
      </c>
      <c r="K101" s="35">
        <v>0.63611111111111118</v>
      </c>
      <c r="L101" s="14">
        <f t="shared" si="10"/>
        <v>1.1805555555555625E-2</v>
      </c>
    </row>
    <row r="102" spans="1:13" x14ac:dyDescent="0.25">
      <c r="A102" s="9" t="s">
        <v>1494</v>
      </c>
      <c r="B102" s="10">
        <v>44322.659722222219</v>
      </c>
      <c r="C102" s="9" t="str">
        <f t="shared" si="7"/>
        <v>DUP</v>
      </c>
      <c r="D102" s="11">
        <f t="shared" si="8"/>
        <v>44322.659722222219</v>
      </c>
      <c r="E102" s="9">
        <v>18202916</v>
      </c>
      <c r="F102" s="12" t="str">
        <f t="shared" si="9"/>
        <v>Fail SO</v>
      </c>
      <c r="G102" s="98">
        <v>313</v>
      </c>
      <c r="H102" s="9"/>
      <c r="I102" s="34">
        <v>44322</v>
      </c>
      <c r="J102" s="35">
        <v>0.74930555555555556</v>
      </c>
      <c r="K102" s="35">
        <v>0.76736111111111116</v>
      </c>
      <c r="L102" s="14">
        <f t="shared" si="10"/>
        <v>1.8055555555555602E-2</v>
      </c>
      <c r="M102">
        <v>372509268</v>
      </c>
    </row>
    <row r="103" spans="1:13" x14ac:dyDescent="0.25">
      <c r="A103" s="19" t="s">
        <v>1480</v>
      </c>
      <c r="B103" s="20">
        <v>44322.509027777778</v>
      </c>
      <c r="C103" s="19" t="str">
        <f t="shared" si="7"/>
        <v>DUP</v>
      </c>
      <c r="D103" s="41">
        <f t="shared" si="8"/>
        <v>44322.509027777778</v>
      </c>
      <c r="E103" s="19">
        <v>18197954</v>
      </c>
      <c r="F103" s="12" t="str">
        <f t="shared" si="9"/>
        <v>Deliver Approved</v>
      </c>
      <c r="G103" s="98">
        <v>319</v>
      </c>
      <c r="H103" s="9"/>
      <c r="I103" s="34">
        <v>44322</v>
      </c>
      <c r="J103" s="35">
        <v>0.54166666666666663</v>
      </c>
      <c r="K103" s="35">
        <v>0.55763888888888891</v>
      </c>
      <c r="L103" s="14">
        <f t="shared" si="10"/>
        <v>1.5972222222222276E-2</v>
      </c>
    </row>
    <row r="104" spans="1:13" x14ac:dyDescent="0.25">
      <c r="A104" s="9" t="s">
        <v>1481</v>
      </c>
      <c r="B104" s="10">
        <v>44322.520138888889</v>
      </c>
      <c r="C104" s="9" t="str">
        <f t="shared" si="7"/>
        <v>UNI</v>
      </c>
      <c r="D104" s="11">
        <f t="shared" si="8"/>
        <v>44322.520138888889</v>
      </c>
      <c r="E104" s="9">
        <v>18202334</v>
      </c>
      <c r="F104" s="12" t="str">
        <f t="shared" si="9"/>
        <v>Deliver Approved</v>
      </c>
      <c r="G104" s="98">
        <v>319</v>
      </c>
      <c r="H104" s="9"/>
      <c r="I104" s="34">
        <v>44322</v>
      </c>
      <c r="J104" s="35">
        <v>0.72291666666666676</v>
      </c>
      <c r="K104" s="35">
        <v>0.73888888888888893</v>
      </c>
      <c r="L104" s="14">
        <f t="shared" si="10"/>
        <v>1.5972222222222165E-2</v>
      </c>
    </row>
    <row r="105" spans="1:13" x14ac:dyDescent="0.25">
      <c r="A105" s="9" t="s">
        <v>1482</v>
      </c>
      <c r="B105" s="10">
        <v>44322.525694444441</v>
      </c>
      <c r="C105" s="9" t="str">
        <f t="shared" si="7"/>
        <v>UNI</v>
      </c>
      <c r="D105" s="11">
        <f t="shared" si="8"/>
        <v>44322.525694444441</v>
      </c>
      <c r="E105" s="9">
        <v>18203110</v>
      </c>
      <c r="F105" s="12" t="str">
        <f t="shared" si="9"/>
        <v>Deliver Approved</v>
      </c>
      <c r="G105" s="98">
        <v>319</v>
      </c>
      <c r="H105" s="9"/>
      <c r="I105" s="34">
        <v>44322</v>
      </c>
      <c r="J105" s="35">
        <v>0.76736111111111116</v>
      </c>
      <c r="K105" s="35">
        <v>0.78402777777777777</v>
      </c>
      <c r="L105" s="14">
        <f t="shared" si="10"/>
        <v>1.6666666666666607E-2</v>
      </c>
    </row>
    <row r="106" spans="1:13" x14ac:dyDescent="0.25">
      <c r="A106" s="9" t="s">
        <v>1483</v>
      </c>
      <c r="B106" s="10">
        <v>44322.522916666669</v>
      </c>
      <c r="C106" s="9" t="str">
        <f t="shared" si="7"/>
        <v>UNI</v>
      </c>
      <c r="D106" s="11">
        <f t="shared" si="8"/>
        <v>44322.522916666669</v>
      </c>
      <c r="E106" s="9">
        <v>18200652</v>
      </c>
      <c r="F106" s="12" t="str">
        <f t="shared" si="9"/>
        <v>Deliver Approved</v>
      </c>
      <c r="G106" s="98">
        <v>319</v>
      </c>
      <c r="H106" s="9"/>
      <c r="I106" s="34">
        <v>44322</v>
      </c>
      <c r="J106" s="35">
        <v>0.63680555555555551</v>
      </c>
      <c r="K106" s="35">
        <v>0.66180555555555554</v>
      </c>
      <c r="L106" s="14">
        <f t="shared" si="10"/>
        <v>2.5000000000000022E-2</v>
      </c>
    </row>
    <row r="107" spans="1:13" x14ac:dyDescent="0.25">
      <c r="A107" s="9" t="s">
        <v>1488</v>
      </c>
      <c r="B107" s="10">
        <v>44322.552777777775</v>
      </c>
      <c r="C107" s="9" t="str">
        <f t="shared" si="7"/>
        <v>UNI</v>
      </c>
      <c r="D107" s="11">
        <f t="shared" si="8"/>
        <v>44322.552777777775</v>
      </c>
      <c r="E107" s="9">
        <v>18201060</v>
      </c>
      <c r="F107" s="12" t="str">
        <f t="shared" si="9"/>
        <v>Deliver Approved</v>
      </c>
      <c r="G107" s="98">
        <v>319</v>
      </c>
      <c r="H107" s="9"/>
      <c r="I107" s="34">
        <v>44322</v>
      </c>
      <c r="J107" s="35">
        <v>0.66666666666666663</v>
      </c>
      <c r="K107" s="35">
        <v>0.67847222222222225</v>
      </c>
      <c r="L107" s="14">
        <f t="shared" si="10"/>
        <v>1.1805555555555625E-2</v>
      </c>
    </row>
    <row r="108" spans="1:13" x14ac:dyDescent="0.25">
      <c r="A108" s="9" t="s">
        <v>1489</v>
      </c>
      <c r="B108" s="10">
        <v>44322.560416666667</v>
      </c>
      <c r="C108" s="9" t="str">
        <f t="shared" si="7"/>
        <v>UNI</v>
      </c>
      <c r="D108" s="11">
        <f t="shared" si="8"/>
        <v>44322.560416666667</v>
      </c>
      <c r="E108" s="9">
        <v>18203196</v>
      </c>
      <c r="F108" s="12" t="str">
        <f t="shared" si="9"/>
        <v>Deliver Approved</v>
      </c>
      <c r="G108" s="98">
        <v>319</v>
      </c>
      <c r="H108" s="9"/>
      <c r="I108" s="34">
        <v>44322</v>
      </c>
      <c r="J108" s="35">
        <v>0.78402777777777777</v>
      </c>
      <c r="K108" s="35">
        <v>0.79861111111111116</v>
      </c>
      <c r="L108" s="14">
        <f t="shared" si="10"/>
        <v>1.4583333333333393E-2</v>
      </c>
      <c r="M108">
        <f>2575+60</f>
        <v>2635</v>
      </c>
    </row>
    <row r="109" spans="1:13" x14ac:dyDescent="0.25">
      <c r="A109" s="9" t="s">
        <v>1497</v>
      </c>
      <c r="B109" s="10">
        <v>44322.613194444442</v>
      </c>
      <c r="C109" s="9" t="str">
        <f t="shared" si="7"/>
        <v>UNI</v>
      </c>
      <c r="D109" s="11">
        <f t="shared" si="8"/>
        <v>44322.613194444442</v>
      </c>
      <c r="E109" s="9">
        <v>18203309</v>
      </c>
      <c r="F109" s="12" t="str">
        <f t="shared" si="9"/>
        <v>Deliver Approved</v>
      </c>
      <c r="G109" s="98">
        <v>319</v>
      </c>
      <c r="H109" s="9"/>
      <c r="I109" s="34">
        <v>44322</v>
      </c>
      <c r="J109" s="35">
        <v>0.79861111111111116</v>
      </c>
      <c r="K109" s="35">
        <v>0.81666666666666676</v>
      </c>
      <c r="L109" s="14">
        <f t="shared" si="10"/>
        <v>1.8055555555555602E-2</v>
      </c>
    </row>
    <row r="110" spans="1:13" x14ac:dyDescent="0.25">
      <c r="A110" s="9" t="s">
        <v>1498</v>
      </c>
      <c r="B110" s="10">
        <v>44322.67083333333</v>
      </c>
      <c r="C110" s="9" t="str">
        <f t="shared" si="7"/>
        <v>UNI</v>
      </c>
      <c r="D110" s="11">
        <f t="shared" si="8"/>
        <v>44322.67083333333</v>
      </c>
      <c r="E110" s="9">
        <v>18203469</v>
      </c>
      <c r="F110" s="12" t="str">
        <f t="shared" si="9"/>
        <v>Deliver Approved</v>
      </c>
      <c r="G110" s="98">
        <v>319</v>
      </c>
      <c r="H110" s="9"/>
      <c r="I110" s="34">
        <v>44322</v>
      </c>
      <c r="J110" s="35">
        <v>0.81736111111111109</v>
      </c>
      <c r="K110" s="35">
        <v>0.81736111111111109</v>
      </c>
      <c r="L110" s="14">
        <f t="shared" si="10"/>
        <v>0</v>
      </c>
    </row>
    <row r="111" spans="1:13" x14ac:dyDescent="0.25">
      <c r="A111" s="9" t="s">
        <v>1499</v>
      </c>
      <c r="B111" s="10">
        <v>44322.670138888891</v>
      </c>
      <c r="C111" s="9" t="str">
        <f t="shared" si="7"/>
        <v>UNI</v>
      </c>
      <c r="D111" s="11">
        <f t="shared" si="8"/>
        <v>44322.670138888891</v>
      </c>
      <c r="E111" s="9">
        <v>18203472</v>
      </c>
      <c r="F111" s="12" t="str">
        <f t="shared" si="9"/>
        <v>Deliver Approved</v>
      </c>
      <c r="G111" s="98">
        <v>319</v>
      </c>
      <c r="H111" s="9"/>
      <c r="I111" s="34">
        <v>44322</v>
      </c>
      <c r="J111" s="35">
        <v>0.81736111111111109</v>
      </c>
      <c r="K111" s="35">
        <v>0.83611111111111114</v>
      </c>
      <c r="L111" s="14">
        <f t="shared" si="10"/>
        <v>1.8750000000000044E-2</v>
      </c>
    </row>
    <row r="112" spans="1:13" x14ac:dyDescent="0.25">
      <c r="A112" s="9" t="s">
        <v>1500</v>
      </c>
      <c r="B112" s="10">
        <v>44322.780555555553</v>
      </c>
      <c r="C112" s="9" t="str">
        <f t="shared" si="7"/>
        <v>UNI</v>
      </c>
      <c r="D112" s="11">
        <f t="shared" si="8"/>
        <v>44322.780555555553</v>
      </c>
      <c r="E112" s="9">
        <v>18203482</v>
      </c>
      <c r="F112" s="12" t="str">
        <f t="shared" si="9"/>
        <v>Deliver Approved</v>
      </c>
      <c r="G112" s="98">
        <v>319</v>
      </c>
      <c r="H112" s="9"/>
      <c r="I112" s="34">
        <v>44322</v>
      </c>
      <c r="J112" s="35">
        <v>0.83611111111111114</v>
      </c>
      <c r="K112" s="35">
        <v>0.85625000000000007</v>
      </c>
      <c r="L112" s="14">
        <f t="shared" si="10"/>
        <v>2.0138888888888928E-2</v>
      </c>
      <c r="M112">
        <v>18203475</v>
      </c>
    </row>
    <row r="113" spans="1:12" x14ac:dyDescent="0.25">
      <c r="A113" s="9" t="s">
        <v>1476</v>
      </c>
      <c r="B113" s="10">
        <v>44322.499305555553</v>
      </c>
      <c r="C113" s="9" t="str">
        <f t="shared" si="7"/>
        <v>UNI</v>
      </c>
      <c r="D113" s="11">
        <f t="shared" si="8"/>
        <v>44322.499305555553</v>
      </c>
      <c r="E113" s="9">
        <v>18196410</v>
      </c>
      <c r="F113" s="12" t="str">
        <f t="shared" si="9"/>
        <v>Tax-Cert</v>
      </c>
      <c r="G113" s="98">
        <v>320</v>
      </c>
      <c r="H113" s="9"/>
      <c r="I113" s="34">
        <v>44322</v>
      </c>
      <c r="J113" s="35">
        <v>0.5083333333333333</v>
      </c>
      <c r="K113" s="35">
        <v>0.51597222222222217</v>
      </c>
      <c r="L113" s="14">
        <f t="shared" si="10"/>
        <v>7.6388888888888618E-3</v>
      </c>
    </row>
    <row r="114" spans="1:12" x14ac:dyDescent="0.25">
      <c r="A114" s="9" t="s">
        <v>1477</v>
      </c>
      <c r="B114" s="10">
        <v>44322.475694444445</v>
      </c>
      <c r="C114" s="9" t="str">
        <f t="shared" si="7"/>
        <v>UNI</v>
      </c>
      <c r="D114" s="11">
        <f t="shared" si="8"/>
        <v>44322.475694444445</v>
      </c>
      <c r="E114" s="9">
        <v>18196782</v>
      </c>
      <c r="F114" s="12" t="str">
        <f t="shared" si="9"/>
        <v>Tax-Cert</v>
      </c>
      <c r="G114" s="98">
        <v>320</v>
      </c>
      <c r="H114" s="9"/>
      <c r="I114" s="34">
        <v>44322</v>
      </c>
      <c r="J114" s="35">
        <v>0.51597222222222217</v>
      </c>
      <c r="K114" s="35">
        <v>0.52361111111111114</v>
      </c>
      <c r="L114" s="14">
        <f t="shared" si="10"/>
        <v>7.6388888888889728E-3</v>
      </c>
    </row>
    <row r="115" spans="1:12" x14ac:dyDescent="0.25">
      <c r="A115" s="9" t="s">
        <v>1478</v>
      </c>
      <c r="B115" s="10">
        <v>44322.46875</v>
      </c>
      <c r="C115" s="9" t="str">
        <f t="shared" si="7"/>
        <v>UNI</v>
      </c>
      <c r="D115" s="11">
        <f t="shared" si="8"/>
        <v>44322.46875</v>
      </c>
      <c r="E115" s="9">
        <v>18197145</v>
      </c>
      <c r="F115" s="12" t="str">
        <f t="shared" si="9"/>
        <v>Tax-Cert</v>
      </c>
      <c r="G115" s="98">
        <v>320</v>
      </c>
      <c r="H115" s="9"/>
      <c r="I115" s="34">
        <v>44322</v>
      </c>
      <c r="J115" s="35">
        <v>0.52361111111111114</v>
      </c>
      <c r="K115" s="35">
        <v>0.53194444444444444</v>
      </c>
      <c r="L115" s="14">
        <f t="shared" si="10"/>
        <v>8.3333333333333037E-3</v>
      </c>
    </row>
    <row r="116" spans="1:12" x14ac:dyDescent="0.25">
      <c r="A116" s="19" t="s">
        <v>1480</v>
      </c>
      <c r="B116" s="20">
        <v>44322.486111111109</v>
      </c>
      <c r="C116" s="19" t="str">
        <f t="shared" si="7"/>
        <v>DUP</v>
      </c>
      <c r="D116" s="41">
        <f t="shared" si="8"/>
        <v>44322.486111111109</v>
      </c>
      <c r="E116" s="19">
        <v>18197562</v>
      </c>
      <c r="F116" s="12" t="str">
        <f t="shared" si="9"/>
        <v>Tax-Cert</v>
      </c>
      <c r="G116" s="98">
        <v>320</v>
      </c>
      <c r="H116" s="9"/>
      <c r="I116" s="34">
        <v>44322</v>
      </c>
      <c r="J116" s="35">
        <v>0.53194444444444444</v>
      </c>
      <c r="K116" s="35">
        <v>0.53749999999999998</v>
      </c>
      <c r="L116" s="14">
        <f t="shared" si="10"/>
        <v>5.5555555555555358E-3</v>
      </c>
    </row>
    <row r="117" spans="1:12" x14ac:dyDescent="0.25">
      <c r="A117" s="9" t="s">
        <v>1484</v>
      </c>
      <c r="B117" s="10">
        <v>44322.53125</v>
      </c>
      <c r="C117" s="9" t="str">
        <f t="shared" si="7"/>
        <v>UNI</v>
      </c>
      <c r="D117" s="11">
        <f t="shared" si="8"/>
        <v>44322.53125</v>
      </c>
      <c r="E117" s="9">
        <v>18197717</v>
      </c>
      <c r="F117" s="12" t="str">
        <f t="shared" si="9"/>
        <v>Tax-Cert</v>
      </c>
      <c r="G117" s="98">
        <v>320</v>
      </c>
      <c r="H117" s="9"/>
      <c r="I117" s="34">
        <v>44322</v>
      </c>
      <c r="J117" s="35">
        <v>0.53749999999999998</v>
      </c>
      <c r="K117" s="35">
        <v>0.54166666666666663</v>
      </c>
      <c r="L117" s="14">
        <f t="shared" si="10"/>
        <v>4.1666666666666519E-3</v>
      </c>
    </row>
    <row r="118" spans="1:12" x14ac:dyDescent="0.25">
      <c r="A118" s="9" t="s">
        <v>1487</v>
      </c>
      <c r="B118" s="10">
        <v>44322.55</v>
      </c>
      <c r="C118" s="9" t="str">
        <f t="shared" si="7"/>
        <v>DUP</v>
      </c>
      <c r="D118" s="11">
        <f t="shared" si="8"/>
        <v>44322.55</v>
      </c>
      <c r="E118" s="9">
        <v>18199784</v>
      </c>
      <c r="F118" s="12" t="str">
        <f t="shared" si="9"/>
        <v>Tax-Cert</v>
      </c>
      <c r="G118" s="98">
        <v>320</v>
      </c>
      <c r="H118" s="9"/>
      <c r="I118" s="34">
        <v>44322</v>
      </c>
      <c r="J118" s="35">
        <v>0.5854166666666667</v>
      </c>
      <c r="K118" s="35">
        <v>0.59027777777777779</v>
      </c>
      <c r="L118" s="14">
        <f t="shared" si="10"/>
        <v>4.8611111111110938E-3</v>
      </c>
    </row>
    <row r="119" spans="1:12" x14ac:dyDescent="0.25">
      <c r="A119" s="9" t="s">
        <v>1490</v>
      </c>
      <c r="B119" s="10">
        <v>44322.567361111112</v>
      </c>
      <c r="C119" s="9" t="str">
        <f t="shared" si="7"/>
        <v>UNI</v>
      </c>
      <c r="D119" s="11">
        <f t="shared" si="8"/>
        <v>44322.567361111112</v>
      </c>
      <c r="E119" s="9">
        <v>18199876</v>
      </c>
      <c r="F119" s="12" t="str">
        <f t="shared" si="9"/>
        <v>Tax-Cert</v>
      </c>
      <c r="G119" s="98">
        <v>320</v>
      </c>
      <c r="H119" s="9"/>
      <c r="I119" s="34">
        <v>44322</v>
      </c>
      <c r="J119" s="35">
        <v>0.59027777777777779</v>
      </c>
      <c r="K119" s="35">
        <v>0.59444444444444444</v>
      </c>
      <c r="L119" s="14">
        <f t="shared" si="10"/>
        <v>4.1666666666666519E-3</v>
      </c>
    </row>
    <row r="120" spans="1:12" x14ac:dyDescent="0.25">
      <c r="A120" s="9" t="s">
        <v>1491</v>
      </c>
      <c r="B120" s="10">
        <v>44322.566666666666</v>
      </c>
      <c r="C120" s="9" t="str">
        <f t="shared" si="7"/>
        <v>UNI</v>
      </c>
      <c r="D120" s="11">
        <f t="shared" si="8"/>
        <v>44322.566666666666</v>
      </c>
      <c r="E120" s="9">
        <v>18199915</v>
      </c>
      <c r="F120" s="12" t="str">
        <f t="shared" si="9"/>
        <v>Tax-Cert</v>
      </c>
      <c r="G120" s="98">
        <v>320</v>
      </c>
      <c r="H120" s="9"/>
      <c r="I120" s="34">
        <v>44322</v>
      </c>
      <c r="J120" s="35">
        <v>0.59444444444444444</v>
      </c>
      <c r="K120" s="35">
        <v>0.60347222222222219</v>
      </c>
      <c r="L120" s="14">
        <f t="shared" si="10"/>
        <v>9.0277777777777457E-3</v>
      </c>
    </row>
    <row r="121" spans="1:12" x14ac:dyDescent="0.25">
      <c r="A121" s="9" t="s">
        <v>1493</v>
      </c>
      <c r="B121" s="10">
        <v>44322.588194444441</v>
      </c>
      <c r="C121" s="9" t="str">
        <f t="shared" si="7"/>
        <v>UNI</v>
      </c>
      <c r="D121" s="11">
        <f t="shared" si="8"/>
        <v>44322.588194444441</v>
      </c>
      <c r="E121" s="9">
        <v>18200064</v>
      </c>
      <c r="F121" s="12" t="str">
        <f t="shared" si="9"/>
        <v>Tax-Cert</v>
      </c>
      <c r="G121" s="98">
        <v>320</v>
      </c>
      <c r="H121" s="9"/>
      <c r="I121" s="34">
        <v>44322</v>
      </c>
      <c r="J121" s="35">
        <v>0.60347222222222219</v>
      </c>
      <c r="K121" s="35">
        <v>0.60833333333333328</v>
      </c>
      <c r="L121" s="14">
        <f t="shared" si="10"/>
        <v>4.8611111111110938E-3</v>
      </c>
    </row>
    <row r="122" spans="1:12" x14ac:dyDescent="0.25">
      <c r="A122" s="9" t="s">
        <v>1494</v>
      </c>
      <c r="B122" s="10">
        <v>44322.6</v>
      </c>
      <c r="C122" s="9" t="str">
        <f t="shared" si="7"/>
        <v>DUP</v>
      </c>
      <c r="D122" s="11">
        <f t="shared" si="8"/>
        <v>44322.6</v>
      </c>
      <c r="E122" s="9">
        <v>18200095</v>
      </c>
      <c r="F122" s="12" t="str">
        <f t="shared" si="9"/>
        <v>Tax-Cert</v>
      </c>
      <c r="G122" s="98">
        <v>320</v>
      </c>
      <c r="H122" s="9"/>
      <c r="I122" s="34">
        <v>44322</v>
      </c>
      <c r="J122" s="35">
        <v>0.60833333333333328</v>
      </c>
      <c r="K122" s="35">
        <v>0.6118055555555556</v>
      </c>
      <c r="L122" s="14">
        <f t="shared" si="10"/>
        <v>3.4722222222223209E-3</v>
      </c>
    </row>
    <row r="123" spans="1:12" x14ac:dyDescent="0.25">
      <c r="A123" s="88" t="s">
        <v>1501</v>
      </c>
      <c r="B123" s="89">
        <v>44323.492361111108</v>
      </c>
      <c r="C123" s="88" t="str">
        <f t="shared" si="7"/>
        <v>UNI</v>
      </c>
      <c r="D123" s="90">
        <f>B123</f>
        <v>44323.492361111108</v>
      </c>
      <c r="E123" s="88">
        <v>18209262</v>
      </c>
      <c r="F123" s="91" t="str">
        <f>IF(G123=313,"Fail SO",IF(G123=319,"Deliver Approved",IF(G123=320,"Tax-Cert",IF(G123=343,"Purchase",""))))</f>
        <v>Fail SO</v>
      </c>
      <c r="G123" s="91">
        <v>313</v>
      </c>
      <c r="H123" s="91" t="s">
        <v>57</v>
      </c>
      <c r="I123" s="92">
        <v>44323</v>
      </c>
      <c r="J123" s="94">
        <v>0.49374999999999997</v>
      </c>
      <c r="K123" s="94">
        <v>0.5180555555555556</v>
      </c>
      <c r="L123" s="93">
        <f>K123-J123</f>
        <v>2.4305555555555636E-2</v>
      </c>
    </row>
    <row r="124" spans="1:12" x14ac:dyDescent="0.25">
      <c r="A124" s="19" t="s">
        <v>1502</v>
      </c>
      <c r="B124" s="20">
        <v>44323.489583333336</v>
      </c>
      <c r="C124" s="19" t="str">
        <f t="shared" si="7"/>
        <v>UNI</v>
      </c>
      <c r="D124" s="41">
        <f t="shared" si="8"/>
        <v>44323.489583333336</v>
      </c>
      <c r="E124" s="19">
        <v>18209769</v>
      </c>
      <c r="F124" s="12" t="str">
        <f t="shared" si="9"/>
        <v>Fail SO</v>
      </c>
      <c r="G124" s="99">
        <v>313</v>
      </c>
      <c r="H124" s="9"/>
      <c r="I124" s="34">
        <v>44323</v>
      </c>
      <c r="J124" s="35">
        <v>0.51874999999999993</v>
      </c>
      <c r="K124" s="35">
        <v>0.52986111111111112</v>
      </c>
      <c r="L124" s="14">
        <f t="shared" si="10"/>
        <v>1.1111111111111183E-2</v>
      </c>
    </row>
    <row r="125" spans="1:12" x14ac:dyDescent="0.25">
      <c r="A125" s="9" t="s">
        <v>1503</v>
      </c>
      <c r="B125" s="10">
        <v>44323.484722222223</v>
      </c>
      <c r="C125" s="9" t="str">
        <f t="shared" si="7"/>
        <v>UNI</v>
      </c>
      <c r="D125" s="11">
        <f t="shared" si="8"/>
        <v>44323.484722222223</v>
      </c>
      <c r="E125" s="9">
        <v>18211244</v>
      </c>
      <c r="F125" s="12" t="str">
        <f t="shared" si="9"/>
        <v>Fail SO</v>
      </c>
      <c r="G125" s="99">
        <v>313</v>
      </c>
      <c r="H125" s="9"/>
      <c r="I125" s="34">
        <v>44323</v>
      </c>
      <c r="J125" s="35">
        <v>0.60347222222222219</v>
      </c>
      <c r="K125" s="35">
        <v>0.61736111111111114</v>
      </c>
      <c r="L125" s="14">
        <f t="shared" si="10"/>
        <v>1.3888888888888951E-2</v>
      </c>
    </row>
    <row r="126" spans="1:12" x14ac:dyDescent="0.25">
      <c r="A126" s="9" t="s">
        <v>1504</v>
      </c>
      <c r="B126" s="10">
        <v>44323.442361111112</v>
      </c>
      <c r="C126" s="9" t="str">
        <f t="shared" si="7"/>
        <v>UNI</v>
      </c>
      <c r="D126" s="11">
        <f t="shared" si="8"/>
        <v>44323.442361111112</v>
      </c>
      <c r="E126" s="9">
        <v>18211402</v>
      </c>
      <c r="F126" s="12" t="str">
        <f t="shared" si="9"/>
        <v>Fail SO</v>
      </c>
      <c r="G126" s="99">
        <v>313</v>
      </c>
      <c r="H126" s="9"/>
      <c r="I126" s="34">
        <v>44323</v>
      </c>
      <c r="J126" s="35">
        <v>0.61736111111111114</v>
      </c>
      <c r="K126" s="35">
        <v>0.62847222222222221</v>
      </c>
      <c r="L126" s="14">
        <f t="shared" si="10"/>
        <v>1.1111111111111072E-2</v>
      </c>
    </row>
    <row r="127" spans="1:12" x14ac:dyDescent="0.25">
      <c r="A127" s="9" t="s">
        <v>1505</v>
      </c>
      <c r="B127" s="10">
        <v>44323.443749999999</v>
      </c>
      <c r="C127" s="9" t="str">
        <f t="shared" si="7"/>
        <v>UNI</v>
      </c>
      <c r="D127" s="11">
        <f t="shared" si="8"/>
        <v>44323.443749999999</v>
      </c>
      <c r="E127" s="9">
        <v>18211535</v>
      </c>
      <c r="F127" s="12" t="str">
        <f t="shared" si="9"/>
        <v>Fail SO</v>
      </c>
      <c r="G127" s="99">
        <v>313</v>
      </c>
      <c r="H127" s="9"/>
      <c r="I127" s="34">
        <v>44323</v>
      </c>
      <c r="J127" s="35">
        <v>0.62847222222222221</v>
      </c>
      <c r="K127" s="35">
        <v>0.63958333333333328</v>
      </c>
      <c r="L127" s="14">
        <f t="shared" si="10"/>
        <v>1.1111111111111072E-2</v>
      </c>
    </row>
    <row r="128" spans="1:12" x14ac:dyDescent="0.25">
      <c r="A128" s="9" t="s">
        <v>1506</v>
      </c>
      <c r="B128" s="10">
        <v>44323.488194444442</v>
      </c>
      <c r="C128" s="9" t="str">
        <f t="shared" si="7"/>
        <v>UNI</v>
      </c>
      <c r="D128" s="11">
        <f t="shared" si="8"/>
        <v>44323.488194444442</v>
      </c>
      <c r="E128" s="9">
        <v>18211685</v>
      </c>
      <c r="F128" s="12" t="str">
        <f t="shared" si="9"/>
        <v>Fail SO</v>
      </c>
      <c r="G128" s="99">
        <v>313</v>
      </c>
      <c r="H128" s="9"/>
      <c r="I128" s="34">
        <v>44323</v>
      </c>
      <c r="J128" s="35">
        <v>0.63958333333333328</v>
      </c>
      <c r="K128" s="35">
        <v>0.65277777777777779</v>
      </c>
      <c r="L128" s="14">
        <f t="shared" si="10"/>
        <v>1.3194444444444509E-2</v>
      </c>
    </row>
    <row r="129" spans="1:14" x14ac:dyDescent="0.25">
      <c r="A129" s="9" t="s">
        <v>1507</v>
      </c>
      <c r="B129" s="10">
        <v>44323.493055555555</v>
      </c>
      <c r="C129" s="9" t="str">
        <f t="shared" si="7"/>
        <v>UNI</v>
      </c>
      <c r="D129" s="11">
        <f t="shared" si="8"/>
        <v>44323.493055555555</v>
      </c>
      <c r="E129" s="9">
        <v>18211937</v>
      </c>
      <c r="F129" s="12" t="str">
        <f t="shared" si="9"/>
        <v>Fail SO</v>
      </c>
      <c r="G129" s="99">
        <v>313</v>
      </c>
      <c r="H129" s="9"/>
      <c r="I129" s="34">
        <v>44323</v>
      </c>
      <c r="J129" s="35">
        <v>0.65347222222222223</v>
      </c>
      <c r="K129" s="35">
        <v>0.66875000000000007</v>
      </c>
      <c r="L129" s="14">
        <f t="shared" si="10"/>
        <v>1.5277777777777835E-2</v>
      </c>
    </row>
    <row r="130" spans="1:14" x14ac:dyDescent="0.25">
      <c r="A130" s="9" t="s">
        <v>1508</v>
      </c>
      <c r="B130" s="10">
        <v>44323.5</v>
      </c>
      <c r="C130" s="9" t="str">
        <f t="shared" si="7"/>
        <v>UNI</v>
      </c>
      <c r="D130" s="11">
        <f t="shared" si="8"/>
        <v>44323.5</v>
      </c>
      <c r="E130" s="9">
        <v>18212726</v>
      </c>
      <c r="F130" s="12" t="str">
        <f t="shared" si="9"/>
        <v>Fail SO</v>
      </c>
      <c r="G130" s="99">
        <v>313</v>
      </c>
      <c r="H130" s="9"/>
      <c r="I130" s="34">
        <v>44323</v>
      </c>
      <c r="J130" s="35">
        <v>0.66875000000000007</v>
      </c>
      <c r="K130" s="35">
        <v>0.68263888888888891</v>
      </c>
      <c r="L130" s="14">
        <f t="shared" si="10"/>
        <v>1.388888888888884E-2</v>
      </c>
    </row>
    <row r="131" spans="1:14" x14ac:dyDescent="0.25">
      <c r="A131" s="9" t="s">
        <v>1509</v>
      </c>
      <c r="B131" s="10">
        <v>44323.51666666667</v>
      </c>
      <c r="C131" s="9" t="str">
        <f t="shared" ref="C131:C194" si="11">IF(COUNTIF(A:A,A131)&gt;1,"DUP","UNI")</f>
        <v>UNI</v>
      </c>
      <c r="D131" s="11">
        <f t="shared" si="8"/>
        <v>44323.51666666667</v>
      </c>
      <c r="E131" s="9">
        <v>18213853</v>
      </c>
      <c r="F131" s="12" t="str">
        <f t="shared" si="9"/>
        <v>Fail SO</v>
      </c>
      <c r="G131" s="99">
        <v>313</v>
      </c>
      <c r="H131" s="9"/>
      <c r="I131" s="34">
        <v>44323</v>
      </c>
      <c r="J131" s="35">
        <v>0.71180555555555547</v>
      </c>
      <c r="K131" s="35">
        <v>0.72152777777777777</v>
      </c>
      <c r="L131" s="14">
        <f t="shared" si="10"/>
        <v>9.7222222222222987E-3</v>
      </c>
    </row>
    <row r="132" spans="1:14" x14ac:dyDescent="0.25">
      <c r="A132" s="9" t="s">
        <v>1510</v>
      </c>
      <c r="B132" s="10">
        <v>44323.520833333336</v>
      </c>
      <c r="C132" s="9" t="str">
        <f t="shared" si="11"/>
        <v>UNI</v>
      </c>
      <c r="D132" s="11">
        <f t="shared" ref="D132:D138" si="12">B132</f>
        <v>44323.520833333336</v>
      </c>
      <c r="E132" s="9">
        <v>18214126</v>
      </c>
      <c r="F132" s="12" t="str">
        <f t="shared" ref="F132:F138" si="13">IF(G132=313,"Fail SO",IF(G132=319,"Deliver Approved",IF(G132=320,"Tax-Cert",IF(G132=343,"Purchase",""))))</f>
        <v>Fail SO</v>
      </c>
      <c r="G132" s="99">
        <v>313</v>
      </c>
      <c r="H132" s="9"/>
      <c r="I132" s="34">
        <v>44323</v>
      </c>
      <c r="J132" s="35">
        <v>0.72152777777777777</v>
      </c>
      <c r="K132" s="35">
        <v>0.73263888888888884</v>
      </c>
      <c r="L132" s="14">
        <f t="shared" ref="L132:L138" si="14">K132-J132</f>
        <v>1.1111111111111072E-2</v>
      </c>
    </row>
    <row r="133" spans="1:14" x14ac:dyDescent="0.25">
      <c r="A133" s="19" t="s">
        <v>1517</v>
      </c>
      <c r="B133" s="20">
        <v>44323.538888888892</v>
      </c>
      <c r="C133" s="19" t="str">
        <f t="shared" si="11"/>
        <v>UNI</v>
      </c>
      <c r="D133" s="41">
        <f t="shared" si="12"/>
        <v>44323.538888888892</v>
      </c>
      <c r="E133" s="19">
        <v>18210446</v>
      </c>
      <c r="F133" s="12" t="str">
        <f t="shared" si="13"/>
        <v>Deliver Approved</v>
      </c>
      <c r="G133" s="99">
        <v>319</v>
      </c>
      <c r="H133" s="9"/>
      <c r="I133" s="34">
        <v>44323</v>
      </c>
      <c r="J133" s="35">
        <v>0.54791666666666672</v>
      </c>
      <c r="K133" s="35">
        <v>0.56458333333333333</v>
      </c>
      <c r="L133" s="14">
        <f t="shared" si="14"/>
        <v>1.6666666666666607E-2</v>
      </c>
    </row>
    <row r="134" spans="1:14" x14ac:dyDescent="0.25">
      <c r="A134" s="9" t="s">
        <v>1518</v>
      </c>
      <c r="B134" s="10">
        <v>44323.555555555555</v>
      </c>
      <c r="C134" s="9" t="str">
        <f t="shared" si="11"/>
        <v>UNI</v>
      </c>
      <c r="D134" s="11">
        <f t="shared" si="12"/>
        <v>44323.555555555555</v>
      </c>
      <c r="E134" s="9">
        <v>18210642</v>
      </c>
      <c r="F134" s="12" t="str">
        <f t="shared" si="13"/>
        <v>Deliver Approved</v>
      </c>
      <c r="G134" s="99">
        <v>319</v>
      </c>
      <c r="H134" s="9"/>
      <c r="I134" s="34">
        <v>44323</v>
      </c>
      <c r="J134" s="35">
        <v>0.56458333333333333</v>
      </c>
      <c r="K134" s="35">
        <v>0.58263888888888882</v>
      </c>
      <c r="L134" s="14">
        <f t="shared" si="14"/>
        <v>1.8055555555555491E-2</v>
      </c>
    </row>
    <row r="135" spans="1:14" x14ac:dyDescent="0.25">
      <c r="A135" s="9" t="s">
        <v>1519</v>
      </c>
      <c r="B135" s="10">
        <v>44323.568749999999</v>
      </c>
      <c r="C135" s="9" t="str">
        <f t="shared" si="11"/>
        <v>UNI</v>
      </c>
      <c r="D135" s="11">
        <f t="shared" si="12"/>
        <v>44323.568749999999</v>
      </c>
      <c r="E135" s="9">
        <v>18213191</v>
      </c>
      <c r="F135" s="12" t="str">
        <f t="shared" si="13"/>
        <v>Deliver Approved</v>
      </c>
      <c r="G135" s="99">
        <v>319</v>
      </c>
      <c r="H135" s="9"/>
      <c r="I135" s="34">
        <v>44323</v>
      </c>
      <c r="J135" s="35">
        <v>0.68263888888888891</v>
      </c>
      <c r="K135" s="35">
        <v>0.7006944444444444</v>
      </c>
      <c r="L135" s="14">
        <f t="shared" si="14"/>
        <v>1.8055555555555491E-2</v>
      </c>
    </row>
    <row r="136" spans="1:14" x14ac:dyDescent="0.25">
      <c r="A136" s="9" t="s">
        <v>1521</v>
      </c>
      <c r="B136" s="10">
        <v>44323.554166666669</v>
      </c>
      <c r="C136" s="9" t="str">
        <f t="shared" si="11"/>
        <v>UNI</v>
      </c>
      <c r="D136" s="11">
        <f t="shared" si="12"/>
        <v>44323.554166666669</v>
      </c>
      <c r="E136" s="9">
        <v>18214226</v>
      </c>
      <c r="F136" s="12" t="str">
        <f t="shared" si="13"/>
        <v>Deliver Approved</v>
      </c>
      <c r="G136" s="99">
        <v>319</v>
      </c>
      <c r="H136" s="9"/>
      <c r="I136" s="34">
        <v>44323</v>
      </c>
      <c r="J136" s="35">
        <v>0.73263888888888884</v>
      </c>
      <c r="K136" s="35">
        <v>0.75</v>
      </c>
      <c r="L136" s="14">
        <f t="shared" si="14"/>
        <v>1.736111111111116E-2</v>
      </c>
    </row>
    <row r="137" spans="1:14" x14ac:dyDescent="0.25">
      <c r="A137" s="9" t="s">
        <v>1523</v>
      </c>
      <c r="B137" s="10">
        <v>44323.597222222219</v>
      </c>
      <c r="C137" s="9" t="str">
        <f t="shared" si="11"/>
        <v>UNI</v>
      </c>
      <c r="D137" s="11">
        <f t="shared" si="12"/>
        <v>44323.597222222219</v>
      </c>
      <c r="E137" s="9">
        <v>18214394</v>
      </c>
      <c r="F137" s="12" t="str">
        <f t="shared" si="13"/>
        <v>Deliver Approved</v>
      </c>
      <c r="G137" s="99">
        <v>319</v>
      </c>
      <c r="H137" s="9"/>
      <c r="I137" s="34">
        <v>44323</v>
      </c>
      <c r="J137" s="35">
        <v>0.75</v>
      </c>
      <c r="K137" s="35">
        <v>0.76944444444444438</v>
      </c>
      <c r="L137" s="14">
        <f t="shared" si="14"/>
        <v>1.9444444444444375E-2</v>
      </c>
    </row>
    <row r="138" spans="1:14" x14ac:dyDescent="0.25">
      <c r="A138" s="9" t="s">
        <v>1524</v>
      </c>
      <c r="B138" s="10">
        <v>44323.604861111111</v>
      </c>
      <c r="C138" s="9" t="str">
        <f t="shared" si="11"/>
        <v>UNI</v>
      </c>
      <c r="D138" s="11">
        <f t="shared" si="12"/>
        <v>44323.604861111111</v>
      </c>
      <c r="E138" s="9">
        <v>18214446</v>
      </c>
      <c r="F138" s="12" t="str">
        <f t="shared" si="13"/>
        <v>Deliver Approved</v>
      </c>
      <c r="G138" s="99">
        <v>319</v>
      </c>
      <c r="H138" s="9"/>
      <c r="I138" s="34">
        <v>44323</v>
      </c>
      <c r="J138" s="35">
        <v>0.76944444444444438</v>
      </c>
      <c r="K138" s="35">
        <v>0.78472222222222221</v>
      </c>
      <c r="L138" s="14">
        <f t="shared" si="14"/>
        <v>1.5277777777777835E-2</v>
      </c>
    </row>
    <row r="139" spans="1:14" x14ac:dyDescent="0.25">
      <c r="A139" s="9" t="s">
        <v>1525</v>
      </c>
      <c r="B139" s="10">
        <v>44323.621527777781</v>
      </c>
      <c r="C139" s="9" t="str">
        <f t="shared" si="11"/>
        <v>UNI</v>
      </c>
      <c r="D139" s="11">
        <f t="shared" ref="D139:D154" si="15">B139</f>
        <v>44323.621527777781</v>
      </c>
      <c r="E139" s="9">
        <v>18214581</v>
      </c>
      <c r="F139" s="12" t="str">
        <f t="shared" ref="F139:F154" si="16">IF(G139=313,"Fail SO",IF(G139=319,"Deliver Approved",IF(G139=320,"Tax-Cert",IF(G139=343,"Purchase",""))))</f>
        <v>Deliver Approved</v>
      </c>
      <c r="G139" s="99">
        <v>319</v>
      </c>
      <c r="H139" s="9"/>
      <c r="I139" s="34">
        <v>44323</v>
      </c>
      <c r="J139" s="35">
        <v>0.78472222222222221</v>
      </c>
      <c r="K139" s="35">
        <v>0.80208333333333337</v>
      </c>
      <c r="L139" s="14">
        <f t="shared" ref="L139:L154" si="17">K139-J139</f>
        <v>1.736111111111116E-2</v>
      </c>
    </row>
    <row r="140" spans="1:14" x14ac:dyDescent="0.25">
      <c r="A140" s="9" t="s">
        <v>1526</v>
      </c>
      <c r="B140" s="10">
        <v>44323.629166666666</v>
      </c>
      <c r="C140" s="9" t="str">
        <f t="shared" si="11"/>
        <v>UNI</v>
      </c>
      <c r="D140" s="11">
        <f t="shared" si="15"/>
        <v>44323.629166666666</v>
      </c>
      <c r="E140" s="9">
        <v>18214755</v>
      </c>
      <c r="F140" s="12" t="str">
        <f t="shared" si="16"/>
        <v>Deliver Approved</v>
      </c>
      <c r="G140" s="99">
        <v>319</v>
      </c>
      <c r="H140" s="9"/>
      <c r="I140" s="34">
        <v>44323</v>
      </c>
      <c r="J140" s="35">
        <v>0.80208333333333337</v>
      </c>
      <c r="K140" s="35">
        <v>0.81458333333333333</v>
      </c>
      <c r="L140" s="14">
        <f t="shared" si="17"/>
        <v>1.2499999999999956E-2</v>
      </c>
      <c r="M140" s="35">
        <v>0.80208333333333337</v>
      </c>
      <c r="N140" s="35">
        <v>0.81944444444444453</v>
      </c>
    </row>
    <row r="141" spans="1:14" x14ac:dyDescent="0.25">
      <c r="A141" s="9" t="s">
        <v>1528</v>
      </c>
      <c r="B141" s="10">
        <v>44323.738194444442</v>
      </c>
      <c r="C141" s="9" t="str">
        <f t="shared" si="11"/>
        <v>UNI</v>
      </c>
      <c r="D141" s="11">
        <f t="shared" si="15"/>
        <v>44323.738194444442</v>
      </c>
      <c r="E141" s="9">
        <v>18214821</v>
      </c>
      <c r="F141" s="12" t="str">
        <f t="shared" si="16"/>
        <v>Deliver Approved</v>
      </c>
      <c r="G141" s="99">
        <v>319</v>
      </c>
      <c r="H141" s="9"/>
      <c r="I141" s="34">
        <v>44323</v>
      </c>
      <c r="J141" s="35">
        <v>0.81944444444444453</v>
      </c>
      <c r="K141" s="35">
        <v>0.83750000000000002</v>
      </c>
      <c r="L141" s="14">
        <f t="shared" si="17"/>
        <v>1.8055555555555491E-2</v>
      </c>
      <c r="M141" s="35">
        <v>0.81944444444444453</v>
      </c>
      <c r="N141" s="35">
        <v>0.83680555555555547</v>
      </c>
    </row>
    <row r="142" spans="1:14" x14ac:dyDescent="0.25">
      <c r="A142" s="9" t="s">
        <v>1529</v>
      </c>
      <c r="B142" s="10">
        <v>44323.743750000001</v>
      </c>
      <c r="C142" s="9" t="str">
        <f t="shared" si="11"/>
        <v>UNI</v>
      </c>
      <c r="D142" s="11">
        <f t="shared" si="15"/>
        <v>44323.743750000001</v>
      </c>
      <c r="E142" s="9">
        <v>18214850</v>
      </c>
      <c r="F142" s="12" t="str">
        <f t="shared" si="16"/>
        <v>Deliver Approved</v>
      </c>
      <c r="G142" s="99">
        <v>319</v>
      </c>
      <c r="H142" s="9"/>
      <c r="I142" s="34">
        <v>44323</v>
      </c>
      <c r="J142" s="35">
        <v>0.83750000000000002</v>
      </c>
      <c r="K142" s="35">
        <v>0.85138888888888886</v>
      </c>
      <c r="L142" s="14">
        <f t="shared" si="17"/>
        <v>1.388888888888884E-2</v>
      </c>
      <c r="M142" s="35">
        <v>0.83680555555555547</v>
      </c>
      <c r="N142" s="35">
        <v>0.85416666666666663</v>
      </c>
    </row>
    <row r="143" spans="1:14" x14ac:dyDescent="0.25">
      <c r="A143" s="9" t="s">
        <v>1511</v>
      </c>
      <c r="B143" s="10">
        <v>44323.370833333334</v>
      </c>
      <c r="C143" s="9" t="str">
        <f t="shared" si="11"/>
        <v>UNI</v>
      </c>
      <c r="D143" s="11">
        <f t="shared" si="15"/>
        <v>44323.370833333334</v>
      </c>
      <c r="E143" s="9">
        <v>18210087</v>
      </c>
      <c r="F143" s="12" t="str">
        <f t="shared" si="16"/>
        <v>Tax-Cert</v>
      </c>
      <c r="G143" s="99">
        <v>320</v>
      </c>
      <c r="H143" s="9"/>
      <c r="I143" s="34">
        <v>44323</v>
      </c>
      <c r="J143" s="35">
        <v>0.53034722222222219</v>
      </c>
      <c r="K143" s="35">
        <v>0.53541666666666665</v>
      </c>
      <c r="L143" s="14">
        <f t="shared" si="17"/>
        <v>5.0694444444444597E-3</v>
      </c>
      <c r="M143" s="35">
        <v>0.53055555555555556</v>
      </c>
      <c r="N143" s="35">
        <v>0.53541666666666665</v>
      </c>
    </row>
    <row r="144" spans="1:14" x14ac:dyDescent="0.25">
      <c r="A144" s="100" t="s">
        <v>1512</v>
      </c>
      <c r="B144" s="101">
        <v>44323.512499999997</v>
      </c>
      <c r="C144" s="9" t="str">
        <f t="shared" si="11"/>
        <v>UNI</v>
      </c>
      <c r="D144" s="11">
        <f t="shared" si="15"/>
        <v>44323.512499999997</v>
      </c>
      <c r="E144" s="9">
        <v>18214831</v>
      </c>
      <c r="F144" s="12" t="str">
        <f t="shared" si="16"/>
        <v>Tax-Cert</v>
      </c>
      <c r="G144" s="99">
        <v>320</v>
      </c>
      <c r="H144" s="9"/>
      <c r="I144" s="34">
        <v>44323</v>
      </c>
      <c r="J144" s="35">
        <v>0.81527777777777777</v>
      </c>
      <c r="K144" s="35">
        <v>0.81944444444444453</v>
      </c>
      <c r="L144" s="14">
        <f t="shared" si="17"/>
        <v>4.1666666666667629E-3</v>
      </c>
    </row>
    <row r="145" spans="1:12" x14ac:dyDescent="0.25">
      <c r="A145" s="19" t="s">
        <v>1513</v>
      </c>
      <c r="B145" s="20">
        <v>44323.531944444447</v>
      </c>
      <c r="C145" s="19" t="str">
        <f t="shared" si="11"/>
        <v>UNI</v>
      </c>
      <c r="D145" s="41">
        <f t="shared" si="15"/>
        <v>44323.531944444447</v>
      </c>
      <c r="E145" s="19">
        <v>18210228</v>
      </c>
      <c r="F145" s="12" t="str">
        <f t="shared" si="16"/>
        <v>Tax-Cert</v>
      </c>
      <c r="G145" s="99">
        <v>320</v>
      </c>
      <c r="H145" s="9"/>
      <c r="I145" s="34">
        <v>44323</v>
      </c>
      <c r="J145" s="35">
        <v>0.53541666666666665</v>
      </c>
      <c r="K145" s="35">
        <v>0.54166666666666663</v>
      </c>
      <c r="L145" s="14">
        <f t="shared" si="17"/>
        <v>6.2499999999999778E-3</v>
      </c>
    </row>
    <row r="146" spans="1:12" x14ac:dyDescent="0.25">
      <c r="A146" s="9" t="s">
        <v>1514</v>
      </c>
      <c r="B146" s="10">
        <v>44323.529861111114</v>
      </c>
      <c r="C146" s="9" t="str">
        <f t="shared" si="11"/>
        <v>UNI</v>
      </c>
      <c r="D146" s="11">
        <f t="shared" si="15"/>
        <v>44323.529861111114</v>
      </c>
      <c r="E146" s="9">
        <v>18211074</v>
      </c>
      <c r="F146" s="12" t="str">
        <f t="shared" si="16"/>
        <v>Tax-Cert</v>
      </c>
      <c r="G146" s="99">
        <v>320</v>
      </c>
      <c r="H146" s="9"/>
      <c r="I146" s="34">
        <v>44323</v>
      </c>
      <c r="J146" s="35">
        <v>0.59305555555555556</v>
      </c>
      <c r="K146" s="35">
        <v>0.59791666666666665</v>
      </c>
      <c r="L146" s="14">
        <f t="shared" si="17"/>
        <v>4.8611111111110938E-3</v>
      </c>
    </row>
    <row r="147" spans="1:12" x14ac:dyDescent="0.25">
      <c r="A147" s="9" t="s">
        <v>1515</v>
      </c>
      <c r="B147" s="10">
        <v>44323.529861111114</v>
      </c>
      <c r="C147" s="9" t="str">
        <f t="shared" si="11"/>
        <v>UNI</v>
      </c>
      <c r="D147" s="11">
        <f t="shared" si="15"/>
        <v>44323.529861111114</v>
      </c>
      <c r="E147" s="9">
        <v>18210966</v>
      </c>
      <c r="F147" s="12" t="str">
        <f t="shared" si="16"/>
        <v>Tax-Cert</v>
      </c>
      <c r="G147" s="99">
        <v>320</v>
      </c>
      <c r="H147" s="9"/>
      <c r="I147" s="34">
        <v>44323</v>
      </c>
      <c r="J147" s="35">
        <v>0.58750000000000002</v>
      </c>
      <c r="K147" s="35">
        <v>0.59236111111111112</v>
      </c>
      <c r="L147" s="14">
        <f t="shared" si="17"/>
        <v>4.8611111111110938E-3</v>
      </c>
    </row>
    <row r="148" spans="1:12" x14ac:dyDescent="0.25">
      <c r="A148" s="9" t="s">
        <v>1516</v>
      </c>
      <c r="B148" s="10">
        <v>44323.529166666667</v>
      </c>
      <c r="C148" s="9" t="str">
        <f t="shared" si="11"/>
        <v>UNI</v>
      </c>
      <c r="D148" s="11">
        <f t="shared" si="15"/>
        <v>44323.529166666667</v>
      </c>
      <c r="E148" s="9">
        <v>18210359</v>
      </c>
      <c r="F148" s="12" t="str">
        <f t="shared" si="16"/>
        <v>Tax-Cert</v>
      </c>
      <c r="G148" s="99">
        <v>320</v>
      </c>
      <c r="H148" s="9"/>
      <c r="I148" s="34">
        <v>44323</v>
      </c>
      <c r="J148" s="35">
        <v>0.54166666666666663</v>
      </c>
      <c r="K148" s="35">
        <v>0.54791666666666672</v>
      </c>
      <c r="L148" s="14">
        <f t="shared" si="17"/>
        <v>6.2500000000000888E-3</v>
      </c>
    </row>
    <row r="149" spans="1:12" x14ac:dyDescent="0.25">
      <c r="A149" s="9" t="s">
        <v>1520</v>
      </c>
      <c r="B149" s="10">
        <v>44323.572222222225</v>
      </c>
      <c r="C149" s="9" t="str">
        <f t="shared" si="11"/>
        <v>DUP</v>
      </c>
      <c r="D149" s="11">
        <f t="shared" si="15"/>
        <v>44323.572222222225</v>
      </c>
      <c r="E149" s="9">
        <v>18210914</v>
      </c>
      <c r="F149" s="12" t="str">
        <f t="shared" si="16"/>
        <v>Tax-Cert</v>
      </c>
      <c r="G149" s="99">
        <v>320</v>
      </c>
      <c r="H149" s="9"/>
      <c r="I149" s="34">
        <v>44323</v>
      </c>
      <c r="J149" s="35">
        <v>0.58263888888888882</v>
      </c>
      <c r="K149" s="35">
        <v>0.58750000000000002</v>
      </c>
      <c r="L149" s="14">
        <f t="shared" si="17"/>
        <v>4.8611111111112049E-3</v>
      </c>
    </row>
    <row r="150" spans="1:12" x14ac:dyDescent="0.25">
      <c r="A150" s="9" t="s">
        <v>1522</v>
      </c>
      <c r="B150" s="10">
        <v>44323.592361111114</v>
      </c>
      <c r="C150" s="9" t="str">
        <f t="shared" si="11"/>
        <v>UNI</v>
      </c>
      <c r="D150" s="11">
        <f t="shared" si="15"/>
        <v>44323.592361111114</v>
      </c>
      <c r="E150" s="9">
        <v>18211189</v>
      </c>
      <c r="F150" s="12" t="str">
        <f t="shared" si="16"/>
        <v>Tax-Cert</v>
      </c>
      <c r="G150" s="99">
        <v>320</v>
      </c>
      <c r="H150" s="9"/>
      <c r="I150" s="34">
        <v>44323</v>
      </c>
      <c r="J150" s="35">
        <v>0.59791666666666665</v>
      </c>
      <c r="K150" s="35">
        <v>0.60347222222222219</v>
      </c>
      <c r="L150" s="14">
        <f t="shared" si="17"/>
        <v>5.5555555555555358E-3</v>
      </c>
    </row>
    <row r="151" spans="1:12" x14ac:dyDescent="0.25">
      <c r="A151" s="9" t="s">
        <v>1527</v>
      </c>
      <c r="B151" s="10">
        <v>44323.654166666667</v>
      </c>
      <c r="C151" s="9" t="str">
        <f t="shared" si="11"/>
        <v>UNI</v>
      </c>
      <c r="D151" s="11">
        <f t="shared" si="15"/>
        <v>44323.654166666667</v>
      </c>
      <c r="E151" s="9">
        <v>18213665</v>
      </c>
      <c r="F151" s="12" t="str">
        <f t="shared" si="16"/>
        <v>Tax-Cert</v>
      </c>
      <c r="G151" s="99">
        <v>320</v>
      </c>
      <c r="H151" s="9"/>
      <c r="I151" s="34">
        <v>44323</v>
      </c>
      <c r="J151" s="35">
        <v>0.70138888888888884</v>
      </c>
      <c r="K151" s="35">
        <v>0.71180555555555547</v>
      </c>
      <c r="L151" s="14">
        <f t="shared" si="17"/>
        <v>1.041666666666663E-2</v>
      </c>
    </row>
    <row r="152" spans="1:12" x14ac:dyDescent="0.25">
      <c r="A152" s="4" t="s">
        <v>1530</v>
      </c>
      <c r="B152" s="44">
        <v>44326.474999999999</v>
      </c>
      <c r="C152" s="4" t="str">
        <f t="shared" si="11"/>
        <v>UNI</v>
      </c>
      <c r="D152" s="6">
        <f>B152</f>
        <v>44326.474999999999</v>
      </c>
      <c r="E152" s="4">
        <v>18237721</v>
      </c>
      <c r="F152" s="91" t="str">
        <f>IF(G152=313,"Fail SO",IF(G152=319,"Deliver Approved",IF(G152=320,"Tax-Cert",IF(G152=343,"Purchase",""))))</f>
        <v>Fail SO</v>
      </c>
      <c r="G152" s="91">
        <v>313</v>
      </c>
      <c r="H152" s="91" t="s">
        <v>57</v>
      </c>
      <c r="I152" s="92">
        <v>44326</v>
      </c>
      <c r="J152" s="94">
        <v>0.49583333333333335</v>
      </c>
      <c r="K152" s="94">
        <v>0.51041666666666663</v>
      </c>
      <c r="L152" s="93">
        <f>K152-J152</f>
        <v>1.4583333333333282E-2</v>
      </c>
    </row>
    <row r="153" spans="1:12" x14ac:dyDescent="0.25">
      <c r="A153" s="19" t="s">
        <v>1531</v>
      </c>
      <c r="B153" s="20">
        <v>44326.475694444445</v>
      </c>
      <c r="C153" s="19" t="str">
        <f t="shared" si="11"/>
        <v>UNI</v>
      </c>
      <c r="D153" s="41">
        <f t="shared" si="15"/>
        <v>44326.475694444445</v>
      </c>
      <c r="E153" s="19">
        <v>18238766</v>
      </c>
      <c r="F153" s="12" t="str">
        <f t="shared" si="16"/>
        <v>Fail SO</v>
      </c>
      <c r="G153" s="102">
        <v>313</v>
      </c>
      <c r="H153" s="9" t="s">
        <v>57</v>
      </c>
      <c r="I153" s="34">
        <v>44326</v>
      </c>
      <c r="J153" s="35">
        <v>0.54583333333333328</v>
      </c>
      <c r="K153" s="35">
        <v>0.55763888888888891</v>
      </c>
      <c r="L153" s="14">
        <f t="shared" si="17"/>
        <v>1.1805555555555625E-2</v>
      </c>
    </row>
    <row r="154" spans="1:12" x14ac:dyDescent="0.25">
      <c r="A154" s="9" t="s">
        <v>1532</v>
      </c>
      <c r="B154" s="10">
        <v>44326.484027777777</v>
      </c>
      <c r="C154" s="9" t="str">
        <f t="shared" si="11"/>
        <v>UNI</v>
      </c>
      <c r="D154" s="11">
        <f t="shared" si="15"/>
        <v>44326.484027777777</v>
      </c>
      <c r="E154" s="9">
        <v>18239054</v>
      </c>
      <c r="F154" s="12" t="str">
        <f t="shared" si="16"/>
        <v>Fail SO</v>
      </c>
      <c r="G154" s="102">
        <v>313</v>
      </c>
      <c r="H154" s="9" t="s">
        <v>57</v>
      </c>
      <c r="I154" s="34">
        <v>44326</v>
      </c>
      <c r="J154" s="35">
        <v>0.55763888888888891</v>
      </c>
      <c r="K154" s="35">
        <v>0.57500000000000007</v>
      </c>
      <c r="L154" s="14">
        <f t="shared" si="17"/>
        <v>1.736111111111116E-2</v>
      </c>
    </row>
    <row r="155" spans="1:12" x14ac:dyDescent="0.25">
      <c r="A155" s="9" t="s">
        <v>1533</v>
      </c>
      <c r="B155" s="10">
        <v>44326.496527777781</v>
      </c>
      <c r="C155" s="9" t="str">
        <f t="shared" si="11"/>
        <v>UNI</v>
      </c>
      <c r="D155" s="11">
        <f t="shared" ref="D155:D217" si="18">B155</f>
        <v>44326.496527777781</v>
      </c>
      <c r="E155" s="9">
        <v>18239394</v>
      </c>
      <c r="F155" s="12" t="str">
        <f t="shared" ref="F155:F217" si="19">IF(G155=313,"Fail SO",IF(G155=319,"Deliver Approved",IF(G155=320,"Tax-Cert",IF(G155=343,"Purchase",""))))</f>
        <v>Fail SO</v>
      </c>
      <c r="G155" s="102">
        <v>313</v>
      </c>
      <c r="H155" s="9" t="s">
        <v>57</v>
      </c>
      <c r="I155" s="34">
        <v>44326</v>
      </c>
      <c r="J155" s="35">
        <v>0.57500000000000007</v>
      </c>
      <c r="K155" s="35">
        <v>0.58680555555555558</v>
      </c>
      <c r="L155" s="14">
        <f t="shared" ref="L155:L218" si="20">K155-J155</f>
        <v>1.1805555555555514E-2</v>
      </c>
    </row>
    <row r="156" spans="1:12" x14ac:dyDescent="0.25">
      <c r="A156" s="9" t="s">
        <v>1534</v>
      </c>
      <c r="B156" s="10">
        <v>44326.495138888888</v>
      </c>
      <c r="C156" s="9" t="str">
        <f t="shared" si="11"/>
        <v>UNI</v>
      </c>
      <c r="D156" s="11">
        <f t="shared" si="18"/>
        <v>44326.495138888888</v>
      </c>
      <c r="E156" s="9">
        <v>18239492</v>
      </c>
      <c r="F156" s="12" t="str">
        <f t="shared" si="19"/>
        <v>Fail SO</v>
      </c>
      <c r="G156" s="102">
        <v>313</v>
      </c>
      <c r="H156" s="9" t="s">
        <v>57</v>
      </c>
      <c r="I156" s="34">
        <v>44326</v>
      </c>
      <c r="J156" s="35">
        <v>0.58680555555555558</v>
      </c>
      <c r="K156" s="35">
        <v>0.59930555555555554</v>
      </c>
      <c r="L156" s="14">
        <f t="shared" si="20"/>
        <v>1.2499999999999956E-2</v>
      </c>
    </row>
    <row r="157" spans="1:12" x14ac:dyDescent="0.25">
      <c r="A157" s="19" t="s">
        <v>1535</v>
      </c>
      <c r="B157" s="20">
        <v>44326.506249999999</v>
      </c>
      <c r="C157" s="19" t="str">
        <f t="shared" si="11"/>
        <v>UNI</v>
      </c>
      <c r="D157" s="41">
        <f t="shared" si="18"/>
        <v>44326.506249999999</v>
      </c>
      <c r="E157" s="19">
        <v>18241154</v>
      </c>
      <c r="F157" s="12" t="str">
        <f t="shared" si="19"/>
        <v>Fail SO</v>
      </c>
      <c r="G157" s="102">
        <v>313</v>
      </c>
      <c r="H157" s="9" t="s">
        <v>57</v>
      </c>
      <c r="I157" s="34">
        <v>44326</v>
      </c>
      <c r="J157" s="35">
        <v>0.67222222222222217</v>
      </c>
      <c r="K157" s="35">
        <v>0.68402777777777779</v>
      </c>
      <c r="L157" s="14">
        <f t="shared" si="20"/>
        <v>1.1805555555555625E-2</v>
      </c>
    </row>
    <row r="158" spans="1:12" x14ac:dyDescent="0.25">
      <c r="A158" s="9" t="s">
        <v>1536</v>
      </c>
      <c r="B158" s="10">
        <v>44326.505555555559</v>
      </c>
      <c r="C158" s="9" t="str">
        <f t="shared" si="11"/>
        <v>UNI</v>
      </c>
      <c r="D158" s="11">
        <f t="shared" si="18"/>
        <v>44326.505555555559</v>
      </c>
      <c r="E158" s="9">
        <v>18241408</v>
      </c>
      <c r="F158" s="12" t="str">
        <f t="shared" si="19"/>
        <v>Fail SO</v>
      </c>
      <c r="G158" s="102">
        <v>313</v>
      </c>
      <c r="H158" s="9" t="s">
        <v>57</v>
      </c>
      <c r="I158" s="34">
        <v>44326</v>
      </c>
      <c r="J158" s="35">
        <v>0.68402777777777779</v>
      </c>
      <c r="K158" s="35">
        <v>0.6972222222222223</v>
      </c>
      <c r="L158" s="14">
        <f t="shared" si="20"/>
        <v>1.3194444444444509E-2</v>
      </c>
    </row>
    <row r="159" spans="1:12" x14ac:dyDescent="0.25">
      <c r="A159" s="9" t="s">
        <v>1547</v>
      </c>
      <c r="B159" s="10">
        <v>44326.547222222223</v>
      </c>
      <c r="C159" s="9" t="str">
        <f t="shared" si="11"/>
        <v>UNI</v>
      </c>
      <c r="D159" s="11">
        <f t="shared" si="18"/>
        <v>44326.547222222223</v>
      </c>
      <c r="E159" s="9">
        <v>18241720</v>
      </c>
      <c r="F159" s="12" t="str">
        <f t="shared" si="19"/>
        <v>Fail SO</v>
      </c>
      <c r="G159" s="102">
        <v>313</v>
      </c>
      <c r="H159" s="9" t="s">
        <v>57</v>
      </c>
      <c r="I159" s="34">
        <v>44326</v>
      </c>
      <c r="J159" s="35">
        <v>0.69791666666666663</v>
      </c>
      <c r="K159" s="35">
        <v>0.70972222222222225</v>
      </c>
      <c r="L159" s="14">
        <f t="shared" si="20"/>
        <v>1.1805555555555625E-2</v>
      </c>
    </row>
    <row r="160" spans="1:12" x14ac:dyDescent="0.25">
      <c r="A160" s="9" t="s">
        <v>1548</v>
      </c>
      <c r="B160" s="10">
        <v>44326.552083333336</v>
      </c>
      <c r="C160" s="9" t="str">
        <f t="shared" si="11"/>
        <v>UNI</v>
      </c>
      <c r="D160" s="11">
        <f t="shared" si="18"/>
        <v>44326.552083333336</v>
      </c>
      <c r="E160" s="9">
        <v>18242035</v>
      </c>
      <c r="F160" s="12" t="str">
        <f t="shared" si="19"/>
        <v>Fail SO</v>
      </c>
      <c r="G160" s="102">
        <v>313</v>
      </c>
      <c r="H160" s="9" t="s">
        <v>57</v>
      </c>
      <c r="I160" s="34">
        <v>44326</v>
      </c>
      <c r="J160" s="35">
        <v>0.70972222222222225</v>
      </c>
      <c r="K160" s="35">
        <v>0.72361111111111109</v>
      </c>
      <c r="L160" s="14">
        <f t="shared" si="20"/>
        <v>1.388888888888884E-2</v>
      </c>
    </row>
    <row r="161" spans="1:12" x14ac:dyDescent="0.25">
      <c r="A161" s="9" t="s">
        <v>1549</v>
      </c>
      <c r="B161" s="10">
        <v>44326.550694444442</v>
      </c>
      <c r="C161" s="9" t="str">
        <f t="shared" si="11"/>
        <v>UNI</v>
      </c>
      <c r="D161" s="11">
        <f t="shared" si="18"/>
        <v>44326.550694444442</v>
      </c>
      <c r="E161" s="9">
        <v>18242511</v>
      </c>
      <c r="F161" s="12" t="str">
        <f t="shared" si="19"/>
        <v>Fail SO</v>
      </c>
      <c r="G161" s="102">
        <v>313</v>
      </c>
      <c r="H161" s="9" t="s">
        <v>57</v>
      </c>
      <c r="I161" s="34">
        <v>44326</v>
      </c>
      <c r="J161" s="35">
        <v>0.72916666666666663</v>
      </c>
      <c r="K161" s="35">
        <v>0.73958333333333337</v>
      </c>
      <c r="L161" s="14">
        <f t="shared" si="20"/>
        <v>1.0416666666666741E-2</v>
      </c>
    </row>
    <row r="162" spans="1:12" x14ac:dyDescent="0.25">
      <c r="A162" s="19" t="s">
        <v>1540</v>
      </c>
      <c r="B162" s="20">
        <v>44326.507638888892</v>
      </c>
      <c r="C162" s="19" t="str">
        <f t="shared" si="11"/>
        <v>UNI</v>
      </c>
      <c r="D162" s="41">
        <f t="shared" si="18"/>
        <v>44326.507638888892</v>
      </c>
      <c r="E162" s="19">
        <v>18238444</v>
      </c>
      <c r="F162" s="12" t="str">
        <f t="shared" si="19"/>
        <v>Deliver Approved</v>
      </c>
      <c r="G162" s="102">
        <v>319</v>
      </c>
      <c r="H162" s="9"/>
      <c r="I162" s="34">
        <v>44326</v>
      </c>
      <c r="J162" s="35">
        <v>0.52500000000000002</v>
      </c>
      <c r="K162" s="35">
        <v>0.54097222222222219</v>
      </c>
      <c r="L162" s="14">
        <f t="shared" si="20"/>
        <v>1.5972222222222165E-2</v>
      </c>
    </row>
    <row r="163" spans="1:12" x14ac:dyDescent="0.25">
      <c r="A163" s="9" t="s">
        <v>1541</v>
      </c>
      <c r="B163" s="10">
        <v>44326.520138888889</v>
      </c>
      <c r="C163" s="9" t="str">
        <f t="shared" si="11"/>
        <v>UNI</v>
      </c>
      <c r="D163" s="11">
        <f t="shared" si="18"/>
        <v>44326.520138888889</v>
      </c>
      <c r="E163" s="9">
        <v>18240042</v>
      </c>
      <c r="F163" s="12" t="str">
        <f t="shared" si="19"/>
        <v>Deliver Approved</v>
      </c>
      <c r="G163" s="102">
        <v>319</v>
      </c>
      <c r="H163" s="9"/>
      <c r="I163" s="34">
        <v>44326</v>
      </c>
      <c r="J163" s="35">
        <v>0.62222222222222223</v>
      </c>
      <c r="K163" s="35">
        <v>0.63958333333333328</v>
      </c>
      <c r="L163" s="14">
        <f t="shared" si="20"/>
        <v>1.7361111111111049E-2</v>
      </c>
    </row>
    <row r="164" spans="1:12" x14ac:dyDescent="0.25">
      <c r="A164" s="9" t="s">
        <v>1542</v>
      </c>
      <c r="B164" s="10">
        <v>44326.521527777775</v>
      </c>
      <c r="C164" s="9" t="str">
        <f t="shared" si="11"/>
        <v>UNI</v>
      </c>
      <c r="D164" s="11">
        <f t="shared" si="18"/>
        <v>44326.521527777775</v>
      </c>
      <c r="E164" s="9">
        <v>18243181</v>
      </c>
      <c r="F164" s="12" t="str">
        <f t="shared" si="19"/>
        <v>Deliver Approved</v>
      </c>
      <c r="G164" s="102">
        <v>319</v>
      </c>
      <c r="H164" s="9"/>
      <c r="I164" s="34">
        <v>44326</v>
      </c>
      <c r="J164" s="35">
        <v>0.80069444444444438</v>
      </c>
      <c r="K164" s="35">
        <v>0.81736111111111109</v>
      </c>
      <c r="L164" s="14">
        <f t="shared" si="20"/>
        <v>1.6666666666666718E-2</v>
      </c>
    </row>
    <row r="165" spans="1:12" x14ac:dyDescent="0.25">
      <c r="A165" s="9" t="s">
        <v>1543</v>
      </c>
      <c r="B165" s="10">
        <v>44326.522222222222</v>
      </c>
      <c r="C165" s="9" t="str">
        <f t="shared" si="11"/>
        <v>UNI</v>
      </c>
      <c r="D165" s="11">
        <f t="shared" si="18"/>
        <v>44326.522222222222</v>
      </c>
      <c r="E165" s="9">
        <v>18243434</v>
      </c>
      <c r="F165" s="12" t="str">
        <f t="shared" si="19"/>
        <v>Deliver Approved</v>
      </c>
      <c r="G165" s="102">
        <v>319</v>
      </c>
      <c r="H165" s="9"/>
      <c r="I165" s="34">
        <v>44326</v>
      </c>
      <c r="J165" s="35">
        <v>0.81736111111111109</v>
      </c>
      <c r="K165" s="35">
        <v>0.8340277777777777</v>
      </c>
      <c r="L165" s="14">
        <f t="shared" si="20"/>
        <v>1.6666666666666607E-2</v>
      </c>
    </row>
    <row r="166" spans="1:12" x14ac:dyDescent="0.25">
      <c r="A166" s="9" t="s">
        <v>1545</v>
      </c>
      <c r="B166" s="10">
        <v>44326.536805555559</v>
      </c>
      <c r="C166" s="9" t="str">
        <f t="shared" si="11"/>
        <v>UNI</v>
      </c>
      <c r="D166" s="11">
        <f t="shared" si="18"/>
        <v>44326.536805555559</v>
      </c>
      <c r="E166" s="9">
        <v>18240718</v>
      </c>
      <c r="F166" s="12" t="str">
        <f t="shared" si="19"/>
        <v>Deliver Approved</v>
      </c>
      <c r="G166" s="102">
        <v>319</v>
      </c>
      <c r="H166" s="9"/>
      <c r="I166" s="34">
        <v>44326</v>
      </c>
      <c r="J166" s="35">
        <v>0.65416666666666667</v>
      </c>
      <c r="K166" s="35">
        <v>0.67152777777777783</v>
      </c>
      <c r="L166" s="14">
        <f t="shared" si="20"/>
        <v>1.736111111111116E-2</v>
      </c>
    </row>
    <row r="167" spans="1:12" x14ac:dyDescent="0.25">
      <c r="A167" s="9" t="s">
        <v>1546</v>
      </c>
      <c r="B167" s="10">
        <v>44326.537499999999</v>
      </c>
      <c r="C167" s="9" t="str">
        <f t="shared" si="11"/>
        <v>UNI</v>
      </c>
      <c r="D167" s="11">
        <f t="shared" si="18"/>
        <v>44326.537499999999</v>
      </c>
      <c r="E167" s="9">
        <v>18243436</v>
      </c>
      <c r="F167" s="12" t="str">
        <f t="shared" si="19"/>
        <v>Deliver Approved</v>
      </c>
      <c r="G167" s="102">
        <v>319</v>
      </c>
      <c r="H167" s="9"/>
      <c r="I167" s="34">
        <v>44326</v>
      </c>
      <c r="J167" s="35">
        <v>0.83472222222222225</v>
      </c>
      <c r="K167" s="35">
        <v>0.85138888888888886</v>
      </c>
      <c r="L167" s="14">
        <f t="shared" si="20"/>
        <v>1.6666666666666607E-2</v>
      </c>
    </row>
    <row r="168" spans="1:12" x14ac:dyDescent="0.25">
      <c r="A168" s="9" t="s">
        <v>1550</v>
      </c>
      <c r="B168" s="10">
        <v>44326.529166666667</v>
      </c>
      <c r="C168" s="9" t="str">
        <f t="shared" si="11"/>
        <v>UNI</v>
      </c>
      <c r="D168" s="11">
        <f t="shared" si="18"/>
        <v>44326.529166666667</v>
      </c>
      <c r="E168" s="9">
        <v>18243130</v>
      </c>
      <c r="F168" s="12" t="str">
        <f t="shared" si="19"/>
        <v>Deliver Approved</v>
      </c>
      <c r="G168" s="102">
        <v>319</v>
      </c>
      <c r="H168" s="9"/>
      <c r="I168" s="34">
        <v>44326</v>
      </c>
      <c r="J168" s="35">
        <v>0.78749999999999998</v>
      </c>
      <c r="K168" s="35">
        <v>0.8041666666666667</v>
      </c>
      <c r="L168" s="14">
        <f t="shared" si="20"/>
        <v>1.6666666666666718E-2</v>
      </c>
    </row>
    <row r="169" spans="1:12" x14ac:dyDescent="0.25">
      <c r="A169" s="9" t="s">
        <v>1552</v>
      </c>
      <c r="B169" s="10">
        <v>44326.577777777777</v>
      </c>
      <c r="C169" s="9" t="str">
        <f t="shared" si="11"/>
        <v>UNI</v>
      </c>
      <c r="D169" s="11">
        <f t="shared" si="18"/>
        <v>44326.577777777777</v>
      </c>
      <c r="E169" s="9">
        <v>18242969</v>
      </c>
      <c r="F169" s="12" t="str">
        <f t="shared" si="19"/>
        <v>Deliver Approved</v>
      </c>
      <c r="G169" s="102">
        <v>319</v>
      </c>
      <c r="H169" s="9"/>
      <c r="I169" s="34">
        <v>44326</v>
      </c>
      <c r="J169" s="35">
        <v>0.77222222222222225</v>
      </c>
      <c r="K169" s="35">
        <v>0.78749999999999998</v>
      </c>
      <c r="L169" s="14">
        <f t="shared" si="20"/>
        <v>1.5277777777777724E-2</v>
      </c>
    </row>
    <row r="170" spans="1:12" x14ac:dyDescent="0.25">
      <c r="A170" s="9" t="s">
        <v>1520</v>
      </c>
      <c r="B170" s="10">
        <v>44326.606249999997</v>
      </c>
      <c r="C170" s="9" t="str">
        <f t="shared" si="11"/>
        <v>DUP</v>
      </c>
      <c r="D170" s="11">
        <f t="shared" si="18"/>
        <v>44326.606249999997</v>
      </c>
      <c r="E170" s="9">
        <v>18242856</v>
      </c>
      <c r="F170" s="12" t="str">
        <f t="shared" si="19"/>
        <v>Deliver Approved</v>
      </c>
      <c r="G170" s="102">
        <v>319</v>
      </c>
      <c r="H170" s="9"/>
      <c r="I170" s="34">
        <v>44326</v>
      </c>
      <c r="J170" s="35">
        <v>0.75555555555555554</v>
      </c>
      <c r="K170" s="35">
        <v>0.77222222222222225</v>
      </c>
      <c r="L170" s="14">
        <f t="shared" si="20"/>
        <v>1.6666666666666718E-2</v>
      </c>
    </row>
    <row r="171" spans="1:12" x14ac:dyDescent="0.25">
      <c r="A171" s="19" t="s">
        <v>1558</v>
      </c>
      <c r="B171" s="20">
        <v>44326.613194444442</v>
      </c>
      <c r="C171" s="19" t="str">
        <f t="shared" si="11"/>
        <v>UNI</v>
      </c>
      <c r="D171" s="41">
        <f t="shared" si="18"/>
        <v>44326.613194444442</v>
      </c>
      <c r="E171" s="19">
        <v>18240399</v>
      </c>
      <c r="F171" s="12" t="str">
        <f t="shared" si="19"/>
        <v>Deliver Approved</v>
      </c>
      <c r="G171" s="102">
        <v>319</v>
      </c>
      <c r="H171" s="9"/>
      <c r="I171" s="34">
        <v>44326</v>
      </c>
      <c r="J171" s="35">
        <v>0.63958333333333328</v>
      </c>
      <c r="K171" s="35">
        <v>0.65347222222222223</v>
      </c>
      <c r="L171" s="14">
        <f t="shared" si="20"/>
        <v>1.3888888888888951E-2</v>
      </c>
    </row>
    <row r="172" spans="1:12" x14ac:dyDescent="0.25">
      <c r="A172" s="19" t="s">
        <v>1537</v>
      </c>
      <c r="B172" s="20">
        <v>44326.506944444445</v>
      </c>
      <c r="C172" s="19" t="str">
        <f t="shared" si="11"/>
        <v>UNI</v>
      </c>
      <c r="D172" s="41">
        <f t="shared" si="18"/>
        <v>44326.506944444445</v>
      </c>
      <c r="E172" s="19">
        <v>18238060</v>
      </c>
      <c r="F172" s="12" t="str">
        <f t="shared" si="19"/>
        <v>Tax-Cert</v>
      </c>
      <c r="G172" s="102">
        <v>320</v>
      </c>
      <c r="H172" s="9"/>
      <c r="I172" s="34">
        <v>44326</v>
      </c>
      <c r="J172" s="35">
        <v>0.51041666666666663</v>
      </c>
      <c r="K172" s="35">
        <v>0.51458333333333328</v>
      </c>
      <c r="L172" s="14">
        <f t="shared" si="20"/>
        <v>4.1666666666666519E-3</v>
      </c>
    </row>
    <row r="173" spans="1:12" x14ac:dyDescent="0.25">
      <c r="A173" s="9" t="s">
        <v>1538</v>
      </c>
      <c r="B173" s="10">
        <v>44326.426388888889</v>
      </c>
      <c r="C173" s="9" t="str">
        <f t="shared" si="11"/>
        <v>UNI</v>
      </c>
      <c r="D173" s="11">
        <f t="shared" si="18"/>
        <v>44326.426388888889</v>
      </c>
      <c r="E173" s="9">
        <v>18238223</v>
      </c>
      <c r="F173" s="12" t="str">
        <f t="shared" si="19"/>
        <v>Tax-Cert</v>
      </c>
      <c r="G173" s="102">
        <v>320</v>
      </c>
      <c r="H173" s="9"/>
      <c r="I173" s="34">
        <v>44326</v>
      </c>
      <c r="J173" s="35">
        <v>0.51527777777777783</v>
      </c>
      <c r="K173" s="35">
        <v>0.52013888888888882</v>
      </c>
      <c r="L173" s="14">
        <f t="shared" si="20"/>
        <v>4.8611111111109828E-3</v>
      </c>
    </row>
    <row r="174" spans="1:12" x14ac:dyDescent="0.25">
      <c r="A174" s="19" t="s">
        <v>1539</v>
      </c>
      <c r="B174" s="20">
        <v>44326.426388888889</v>
      </c>
      <c r="C174" s="19" t="str">
        <f t="shared" si="11"/>
        <v>UNI</v>
      </c>
      <c r="D174" s="41">
        <f t="shared" si="18"/>
        <v>44326.426388888889</v>
      </c>
      <c r="E174" s="19">
        <v>18238378</v>
      </c>
      <c r="F174" s="12" t="str">
        <f t="shared" si="19"/>
        <v>Tax-Cert</v>
      </c>
      <c r="G174" s="102">
        <v>320</v>
      </c>
      <c r="H174" s="9"/>
      <c r="I174" s="34">
        <v>44326</v>
      </c>
      <c r="J174" s="35">
        <v>0.52013888888888882</v>
      </c>
      <c r="K174" s="35">
        <v>0.52500000000000002</v>
      </c>
      <c r="L174" s="14">
        <f t="shared" si="20"/>
        <v>4.8611111111112049E-3</v>
      </c>
    </row>
    <row r="175" spans="1:12" x14ac:dyDescent="0.25">
      <c r="A175" s="9" t="s">
        <v>1544</v>
      </c>
      <c r="B175" s="10">
        <v>44326.532638888886</v>
      </c>
      <c r="C175" s="9" t="str">
        <f t="shared" si="11"/>
        <v>UNI</v>
      </c>
      <c r="D175" s="11">
        <f t="shared" si="18"/>
        <v>44326.532638888886</v>
      </c>
      <c r="E175" s="9">
        <v>18238717</v>
      </c>
      <c r="F175" s="12" t="str">
        <f t="shared" si="19"/>
        <v>Tax-Cert</v>
      </c>
      <c r="G175" s="102">
        <v>320</v>
      </c>
      <c r="H175" s="9"/>
      <c r="I175" s="34">
        <v>44326</v>
      </c>
      <c r="J175" s="35">
        <v>0.54097222222222219</v>
      </c>
      <c r="K175" s="35">
        <v>0.54583333333333328</v>
      </c>
      <c r="L175" s="14">
        <f t="shared" si="20"/>
        <v>4.8611111111110938E-3</v>
      </c>
    </row>
    <row r="176" spans="1:12" x14ac:dyDescent="0.25">
      <c r="A176" s="9" t="s">
        <v>1551</v>
      </c>
      <c r="B176" s="10">
        <v>44326.560416666667</v>
      </c>
      <c r="C176" s="9" t="str">
        <f t="shared" si="11"/>
        <v>UNI</v>
      </c>
      <c r="D176" s="11">
        <f t="shared" si="18"/>
        <v>44326.560416666667</v>
      </c>
      <c r="E176" s="9">
        <v>18239680</v>
      </c>
      <c r="F176" s="12" t="str">
        <f t="shared" si="19"/>
        <v>Tax-Cert</v>
      </c>
      <c r="G176" s="102">
        <v>320</v>
      </c>
      <c r="H176" s="9"/>
      <c r="I176" s="34">
        <v>44326</v>
      </c>
      <c r="J176" s="35">
        <v>0.59930555555555554</v>
      </c>
      <c r="K176" s="35">
        <v>0.60416666666666663</v>
      </c>
      <c r="L176" s="14">
        <f t="shared" si="20"/>
        <v>4.8611111111110938E-3</v>
      </c>
    </row>
    <row r="177" spans="1:13" x14ac:dyDescent="0.25">
      <c r="A177" s="9" t="s">
        <v>1553</v>
      </c>
      <c r="B177" s="10">
        <v>44326.573611111111</v>
      </c>
      <c r="C177" s="9" t="str">
        <f t="shared" si="11"/>
        <v>UNI</v>
      </c>
      <c r="D177" s="11">
        <f t="shared" si="18"/>
        <v>44326.573611111111</v>
      </c>
      <c r="E177" s="9">
        <v>18239733</v>
      </c>
      <c r="F177" s="12" t="str">
        <f t="shared" si="19"/>
        <v>Tax-Cert</v>
      </c>
      <c r="G177" s="102">
        <v>320</v>
      </c>
      <c r="H177" s="9"/>
      <c r="I177" s="34">
        <v>44326</v>
      </c>
      <c r="J177" s="35">
        <v>0.60416666666666663</v>
      </c>
      <c r="K177" s="35">
        <v>0.60902777777777783</v>
      </c>
      <c r="L177" s="14">
        <f t="shared" si="20"/>
        <v>4.8611111111112049E-3</v>
      </c>
    </row>
    <row r="178" spans="1:13" x14ac:dyDescent="0.25">
      <c r="A178" s="9" t="s">
        <v>1554</v>
      </c>
      <c r="B178" s="10">
        <v>44326.568749999999</v>
      </c>
      <c r="C178" s="9" t="str">
        <f t="shared" si="11"/>
        <v>UNI</v>
      </c>
      <c r="D178" s="11">
        <f t="shared" si="18"/>
        <v>44326.568749999999</v>
      </c>
      <c r="E178" s="9">
        <v>18239773</v>
      </c>
      <c r="F178" s="12" t="str">
        <f t="shared" si="19"/>
        <v>Tax-Cert</v>
      </c>
      <c r="G178" s="102">
        <v>320</v>
      </c>
      <c r="H178" s="9"/>
      <c r="I178" s="34">
        <v>44326</v>
      </c>
      <c r="J178" s="35">
        <v>0.60902777777777783</v>
      </c>
      <c r="K178" s="35">
        <v>0.61319444444444449</v>
      </c>
      <c r="L178" s="14">
        <f t="shared" si="20"/>
        <v>4.1666666666666519E-3</v>
      </c>
    </row>
    <row r="179" spans="1:13" x14ac:dyDescent="0.25">
      <c r="A179" s="9" t="s">
        <v>1555</v>
      </c>
      <c r="B179" s="10">
        <v>44326.592361111114</v>
      </c>
      <c r="C179" s="9" t="str">
        <f t="shared" si="11"/>
        <v>UNI</v>
      </c>
      <c r="D179" s="11">
        <f t="shared" si="18"/>
        <v>44326.592361111114</v>
      </c>
      <c r="E179" s="9">
        <v>18239907</v>
      </c>
      <c r="F179" s="12" t="str">
        <f t="shared" si="19"/>
        <v>Tax-Cert</v>
      </c>
      <c r="G179" s="102">
        <v>320</v>
      </c>
      <c r="H179" s="9"/>
      <c r="I179" s="34">
        <v>44326</v>
      </c>
      <c r="J179" s="35">
        <v>0.61319444444444449</v>
      </c>
      <c r="K179" s="35">
        <v>0.61875000000000002</v>
      </c>
      <c r="L179" s="14">
        <f t="shared" si="20"/>
        <v>5.5555555555555358E-3</v>
      </c>
    </row>
    <row r="180" spans="1:13" x14ac:dyDescent="0.25">
      <c r="A180" s="9" t="s">
        <v>1556</v>
      </c>
      <c r="B180" s="10">
        <v>44326.594444444447</v>
      </c>
      <c r="C180" s="9" t="str">
        <f t="shared" si="11"/>
        <v>UNI</v>
      </c>
      <c r="D180" s="11">
        <f t="shared" si="18"/>
        <v>44326.594444444447</v>
      </c>
      <c r="E180" s="9">
        <v>18240018</v>
      </c>
      <c r="F180" s="12" t="str">
        <f t="shared" si="19"/>
        <v>Tax-Cert</v>
      </c>
      <c r="G180" s="102">
        <v>320</v>
      </c>
      <c r="H180" s="9"/>
      <c r="I180" s="34">
        <v>44326</v>
      </c>
      <c r="J180" s="35">
        <v>0.61944444444444446</v>
      </c>
      <c r="K180" s="35">
        <v>0.62222222222222223</v>
      </c>
      <c r="L180" s="14">
        <f t="shared" si="20"/>
        <v>2.7777777777777679E-3</v>
      </c>
    </row>
    <row r="181" spans="1:13" x14ac:dyDescent="0.25">
      <c r="A181" s="9" t="s">
        <v>1557</v>
      </c>
      <c r="B181" s="10">
        <v>44326.59375</v>
      </c>
      <c r="C181" s="9" t="str">
        <f t="shared" si="11"/>
        <v>UNI</v>
      </c>
      <c r="D181" s="11">
        <f t="shared" si="18"/>
        <v>44326.59375</v>
      </c>
      <c r="E181" s="9">
        <v>18242362</v>
      </c>
      <c r="F181" s="12" t="str">
        <f t="shared" si="19"/>
        <v>Tax-Cert</v>
      </c>
      <c r="G181" s="102">
        <v>320</v>
      </c>
      <c r="H181" s="9"/>
      <c r="I181" s="34">
        <v>44326</v>
      </c>
      <c r="J181" s="35">
        <v>0.72430555555555554</v>
      </c>
      <c r="K181" s="35">
        <v>0.72916666666666663</v>
      </c>
      <c r="L181" s="14">
        <f t="shared" si="20"/>
        <v>4.8611111111110938E-3</v>
      </c>
      <c r="M181">
        <f>8*23</f>
        <v>184</v>
      </c>
    </row>
    <row r="182" spans="1:13" x14ac:dyDescent="0.25">
      <c r="A182" s="9" t="s">
        <v>1559</v>
      </c>
      <c r="B182" s="10">
        <v>44326.648611111108</v>
      </c>
      <c r="C182" s="9" t="str">
        <f t="shared" si="11"/>
        <v>UNI</v>
      </c>
      <c r="D182" s="11">
        <f t="shared" si="18"/>
        <v>44326.648611111108</v>
      </c>
      <c r="E182" s="9">
        <v>18243948</v>
      </c>
      <c r="F182" s="12" t="str">
        <f t="shared" si="19"/>
        <v>Fail SO</v>
      </c>
      <c r="G182" s="99">
        <v>313</v>
      </c>
      <c r="H182" s="9" t="s">
        <v>57</v>
      </c>
      <c r="I182" s="34">
        <v>44326</v>
      </c>
      <c r="J182" s="35">
        <v>0.85972222222222217</v>
      </c>
      <c r="K182" s="35">
        <v>0.86944444444444446</v>
      </c>
      <c r="L182" s="14">
        <f t="shared" ref="L182:L183" si="21">K182-J182</f>
        <v>9.7222222222222987E-3</v>
      </c>
    </row>
    <row r="183" spans="1:13" x14ac:dyDescent="0.25">
      <c r="A183" s="9" t="s">
        <v>1560</v>
      </c>
      <c r="B183" s="10">
        <v>44326.647222222222</v>
      </c>
      <c r="C183" s="9" t="str">
        <f t="shared" si="11"/>
        <v>UNI</v>
      </c>
      <c r="D183" s="11">
        <f t="shared" si="18"/>
        <v>44326.647222222222</v>
      </c>
      <c r="E183" s="9">
        <v>18243949</v>
      </c>
      <c r="F183" s="12" t="str">
        <f t="shared" ref="F183" si="22">IF(G183=313,"Fail SO",IF(G183=319,"Deliver Approved",IF(G183=320,"Tax-Cert",IF(G183=343,"Purchase",""))))</f>
        <v>Fail SO</v>
      </c>
      <c r="G183" s="102">
        <v>313</v>
      </c>
      <c r="H183" s="9" t="s">
        <v>57</v>
      </c>
      <c r="I183" s="34">
        <v>44326</v>
      </c>
      <c r="J183" s="35">
        <v>0.86944444444444446</v>
      </c>
      <c r="K183" s="35">
        <v>0.88263888888888886</v>
      </c>
      <c r="L183" s="14">
        <f t="shared" si="21"/>
        <v>1.3194444444444398E-2</v>
      </c>
    </row>
    <row r="184" spans="1:13" x14ac:dyDescent="0.25">
      <c r="A184" s="9" t="s">
        <v>1561</v>
      </c>
      <c r="B184" s="10">
        <v>44326.658333333333</v>
      </c>
      <c r="C184" s="9" t="str">
        <f t="shared" si="11"/>
        <v>UNI</v>
      </c>
      <c r="D184" s="11">
        <f t="shared" si="18"/>
        <v>44326.658333333333</v>
      </c>
      <c r="E184" s="9">
        <v>18243832</v>
      </c>
      <c r="F184" s="12" t="str">
        <f t="shared" ref="F184" si="23">IF(G184=313,"Fail SO",IF(G184=319,"Deliver Approved",IF(G184=320,"Tax-Cert",IF(G184=343,"Purchase",""))))</f>
        <v>Fail SO</v>
      </c>
      <c r="G184" s="102">
        <v>313</v>
      </c>
      <c r="H184" s="9" t="s">
        <v>57</v>
      </c>
      <c r="I184" s="34">
        <v>44326</v>
      </c>
      <c r="J184" s="35">
        <v>0.84861111111111109</v>
      </c>
      <c r="K184" s="35">
        <v>0.85972222222222217</v>
      </c>
      <c r="L184" s="14">
        <f t="shared" si="20"/>
        <v>1.1111111111111072E-2</v>
      </c>
      <c r="M184" s="71">
        <f>74/75</f>
        <v>0.98666666666666669</v>
      </c>
    </row>
    <row r="185" spans="1:13" x14ac:dyDescent="0.25">
      <c r="A185" s="9" t="s">
        <v>1562</v>
      </c>
      <c r="B185" s="10">
        <v>44326.724999999999</v>
      </c>
      <c r="C185" s="9" t="str">
        <f t="shared" si="11"/>
        <v>UNI</v>
      </c>
      <c r="D185" s="11">
        <f t="shared" si="18"/>
        <v>44326.724999999999</v>
      </c>
      <c r="E185" s="9">
        <v>18242675</v>
      </c>
      <c r="F185" s="12" t="str">
        <f t="shared" si="19"/>
        <v>Deliver Approved</v>
      </c>
      <c r="G185" s="99">
        <v>319</v>
      </c>
      <c r="H185" s="9"/>
      <c r="I185" s="34">
        <v>44326</v>
      </c>
      <c r="J185" s="35">
        <v>0.73958333333333337</v>
      </c>
      <c r="K185" s="35">
        <v>0.75486111111111109</v>
      </c>
      <c r="L185" s="14">
        <f t="shared" si="20"/>
        <v>1.5277777777777724E-2</v>
      </c>
    </row>
    <row r="186" spans="1:13" x14ac:dyDescent="0.25">
      <c r="A186" s="9" t="s">
        <v>1563</v>
      </c>
      <c r="B186" s="10">
        <v>44326.851388888892</v>
      </c>
      <c r="C186" s="9" t="str">
        <f t="shared" si="11"/>
        <v>UNI</v>
      </c>
      <c r="D186" s="11">
        <f t="shared" si="18"/>
        <v>44326.851388888892</v>
      </c>
      <c r="E186" s="9">
        <v>18244170</v>
      </c>
      <c r="F186" s="12" t="str">
        <f t="shared" si="19"/>
        <v>Deliver Approved</v>
      </c>
      <c r="G186" s="99">
        <v>319</v>
      </c>
      <c r="H186" s="9"/>
      <c r="I186" s="34">
        <v>44326</v>
      </c>
      <c r="J186" s="35">
        <v>0.8833333333333333</v>
      </c>
      <c r="K186" s="35">
        <v>0.8833333333333333</v>
      </c>
      <c r="L186" s="14">
        <f t="shared" si="20"/>
        <v>0</v>
      </c>
    </row>
    <row r="187" spans="1:13" x14ac:dyDescent="0.25">
      <c r="A187" s="4" t="s">
        <v>1565</v>
      </c>
      <c r="B187" s="44">
        <v>44327.490972222222</v>
      </c>
      <c r="C187" s="4" t="str">
        <f t="shared" si="11"/>
        <v>UNI</v>
      </c>
      <c r="D187" s="6">
        <f>B187</f>
        <v>44327.490972222222</v>
      </c>
      <c r="E187" s="4">
        <v>18253019</v>
      </c>
      <c r="F187" s="91" t="str">
        <f>IF(G187=313,"Fail SO",IF(G187=319,"Deliver Approved",IF(G187=320,"Tax-Cert",IF(G187=343,"Purchase",""))))</f>
        <v>Fail SO</v>
      </c>
      <c r="G187" s="91">
        <v>313</v>
      </c>
      <c r="H187" s="91" t="s">
        <v>132</v>
      </c>
      <c r="I187" s="92">
        <v>44327</v>
      </c>
      <c r="J187" s="94">
        <v>0.49652777777777773</v>
      </c>
      <c r="K187" s="94">
        <v>0.50902777777777775</v>
      </c>
      <c r="L187" s="93">
        <f>K187-J187</f>
        <v>1.2500000000000011E-2</v>
      </c>
    </row>
    <row r="188" spans="1:13" x14ac:dyDescent="0.25">
      <c r="A188" s="9" t="s">
        <v>1566</v>
      </c>
      <c r="B188" s="10">
        <v>44327.493055555555</v>
      </c>
      <c r="C188" s="9" t="str">
        <f t="shared" si="11"/>
        <v>UNI</v>
      </c>
      <c r="D188" s="11">
        <f t="shared" si="18"/>
        <v>44327.493055555555</v>
      </c>
      <c r="E188" s="9">
        <v>18253315</v>
      </c>
      <c r="F188" s="12" t="str">
        <f t="shared" si="19"/>
        <v>Fail SO</v>
      </c>
      <c r="G188" s="103">
        <v>313</v>
      </c>
      <c r="H188" s="9" t="s">
        <v>57</v>
      </c>
      <c r="I188" s="34">
        <v>44327</v>
      </c>
      <c r="J188" s="35">
        <v>0.50902777777777775</v>
      </c>
      <c r="K188" s="35">
        <v>0.52222222222222225</v>
      </c>
      <c r="L188" s="14">
        <f t="shared" si="20"/>
        <v>1.3194444444444509E-2</v>
      </c>
    </row>
    <row r="189" spans="1:13" x14ac:dyDescent="0.25">
      <c r="A189" s="9" t="s">
        <v>1567</v>
      </c>
      <c r="B189" s="10">
        <v>44327.495138888888</v>
      </c>
      <c r="C189" s="9" t="str">
        <f t="shared" si="11"/>
        <v>UNI</v>
      </c>
      <c r="D189" s="11">
        <f t="shared" si="18"/>
        <v>44327.495138888888</v>
      </c>
      <c r="E189" s="9">
        <v>18254172</v>
      </c>
      <c r="F189" s="12" t="str">
        <f t="shared" si="19"/>
        <v>Fail SO</v>
      </c>
      <c r="G189" s="103">
        <v>313</v>
      </c>
      <c r="H189" s="9"/>
      <c r="I189" s="34">
        <v>44327</v>
      </c>
      <c r="J189" s="35">
        <v>0.55138888888888882</v>
      </c>
      <c r="K189" s="35">
        <v>0.56319444444444444</v>
      </c>
      <c r="L189" s="14">
        <f t="shared" si="20"/>
        <v>1.1805555555555625E-2</v>
      </c>
    </row>
    <row r="190" spans="1:13" x14ac:dyDescent="0.25">
      <c r="A190" s="9" t="s">
        <v>1568</v>
      </c>
      <c r="B190" s="10">
        <v>44327.493750000001</v>
      </c>
      <c r="C190" s="9" t="str">
        <f t="shared" si="11"/>
        <v>UNI</v>
      </c>
      <c r="D190" s="11">
        <f t="shared" si="18"/>
        <v>44327.493750000001</v>
      </c>
      <c r="E190" s="9">
        <v>18257877</v>
      </c>
      <c r="F190" s="12" t="str">
        <f t="shared" si="19"/>
        <v>Fail SO</v>
      </c>
      <c r="G190" s="103">
        <v>313</v>
      </c>
      <c r="H190" s="9"/>
      <c r="I190" s="34">
        <v>44327</v>
      </c>
      <c r="J190" s="35">
        <v>0.66180555555555554</v>
      </c>
      <c r="K190" s="35">
        <v>0.67361111111111116</v>
      </c>
      <c r="L190" s="14">
        <f t="shared" si="20"/>
        <v>1.1805555555555625E-2</v>
      </c>
    </row>
    <row r="191" spans="1:13" x14ac:dyDescent="0.25">
      <c r="A191" s="9" t="s">
        <v>1569</v>
      </c>
      <c r="B191" s="10">
        <v>44327.499305555553</v>
      </c>
      <c r="C191" s="9" t="str">
        <f t="shared" si="11"/>
        <v>UNI</v>
      </c>
      <c r="D191" s="11">
        <f t="shared" si="18"/>
        <v>44327.499305555553</v>
      </c>
      <c r="E191" s="9">
        <v>18258193</v>
      </c>
      <c r="F191" s="12" t="str">
        <f t="shared" si="19"/>
        <v>Fail SO</v>
      </c>
      <c r="G191" s="103">
        <v>313</v>
      </c>
      <c r="H191" s="9"/>
      <c r="I191" s="34">
        <v>44327</v>
      </c>
      <c r="J191" s="35">
        <v>0.6743055555555556</v>
      </c>
      <c r="K191" s="35">
        <v>0.68680555555555556</v>
      </c>
      <c r="L191" s="14">
        <f t="shared" si="20"/>
        <v>1.2499999999999956E-2</v>
      </c>
    </row>
    <row r="192" spans="1:13" x14ac:dyDescent="0.25">
      <c r="A192" s="9" t="s">
        <v>1570</v>
      </c>
      <c r="B192" s="10">
        <v>44327.498611111114</v>
      </c>
      <c r="C192" s="9" t="str">
        <f t="shared" si="11"/>
        <v>UNI</v>
      </c>
      <c r="D192" s="11">
        <f t="shared" si="18"/>
        <v>44327.498611111114</v>
      </c>
      <c r="E192" s="9">
        <v>18258388</v>
      </c>
      <c r="F192" s="12" t="str">
        <f t="shared" si="19"/>
        <v>Fail SO</v>
      </c>
      <c r="G192" s="103">
        <v>313</v>
      </c>
      <c r="H192" s="9"/>
      <c r="I192" s="34">
        <v>44327</v>
      </c>
      <c r="J192" s="35">
        <v>0.68680555555555556</v>
      </c>
      <c r="K192" s="35">
        <v>0.69791666666666663</v>
      </c>
      <c r="L192" s="14">
        <f t="shared" si="20"/>
        <v>1.1111111111111072E-2</v>
      </c>
    </row>
    <row r="193" spans="1:13" x14ac:dyDescent="0.25">
      <c r="A193" s="9" t="s">
        <v>1571</v>
      </c>
      <c r="B193" s="10">
        <v>44327.500694444447</v>
      </c>
      <c r="C193" s="9" t="str">
        <f t="shared" si="11"/>
        <v>UNI</v>
      </c>
      <c r="D193" s="11">
        <f t="shared" si="18"/>
        <v>44327.500694444447</v>
      </c>
      <c r="E193" s="9">
        <v>18258579</v>
      </c>
      <c r="F193" s="12" t="str">
        <f t="shared" si="19"/>
        <v>Fail SO</v>
      </c>
      <c r="G193" s="103">
        <v>313</v>
      </c>
      <c r="H193" s="9"/>
      <c r="I193" s="34">
        <v>44327</v>
      </c>
      <c r="J193" s="35">
        <v>0.69791666666666663</v>
      </c>
      <c r="K193" s="35">
        <v>0.7104166666666667</v>
      </c>
      <c r="L193" s="14">
        <f t="shared" si="20"/>
        <v>1.2500000000000067E-2</v>
      </c>
    </row>
    <row r="194" spans="1:13" x14ac:dyDescent="0.25">
      <c r="A194" s="9" t="s">
        <v>1572</v>
      </c>
      <c r="B194" s="10">
        <v>44327.502083333333</v>
      </c>
      <c r="C194" s="9" t="str">
        <f t="shared" si="11"/>
        <v>UNI</v>
      </c>
      <c r="D194" s="11">
        <f t="shared" si="18"/>
        <v>44327.502083333333</v>
      </c>
      <c r="E194" s="9">
        <v>18255083</v>
      </c>
      <c r="F194" s="12" t="str">
        <f t="shared" si="19"/>
        <v>Fail SO</v>
      </c>
      <c r="G194" s="103">
        <v>313</v>
      </c>
      <c r="H194" s="9"/>
      <c r="I194" s="34">
        <v>44327</v>
      </c>
      <c r="J194" s="35">
        <v>0.59375</v>
      </c>
      <c r="K194" s="35">
        <v>0.6069444444444444</v>
      </c>
      <c r="L194" s="14">
        <f t="shared" si="20"/>
        <v>1.3194444444444398E-2</v>
      </c>
    </row>
    <row r="195" spans="1:13" x14ac:dyDescent="0.25">
      <c r="A195" s="9" t="s">
        <v>1573</v>
      </c>
      <c r="B195" s="10">
        <v>44327.503472222219</v>
      </c>
      <c r="C195" s="9" t="str">
        <f t="shared" ref="C195:C258" si="24">IF(COUNTIF(A:A,A195)&gt;1,"DUP","UNI")</f>
        <v>UNI</v>
      </c>
      <c r="D195" s="11">
        <f t="shared" si="18"/>
        <v>44327.503472222219</v>
      </c>
      <c r="E195" s="9">
        <v>18258887</v>
      </c>
      <c r="F195" s="12" t="str">
        <f t="shared" si="19"/>
        <v>Fail SO</v>
      </c>
      <c r="G195" s="103">
        <v>313</v>
      </c>
      <c r="H195" s="9"/>
      <c r="I195" s="34">
        <v>44327</v>
      </c>
      <c r="J195" s="35">
        <v>0.7104166666666667</v>
      </c>
      <c r="K195" s="35">
        <v>0.72222222222222221</v>
      </c>
      <c r="L195" s="14">
        <f t="shared" si="20"/>
        <v>1.1805555555555514E-2</v>
      </c>
    </row>
    <row r="196" spans="1:13" x14ac:dyDescent="0.25">
      <c r="A196" s="9" t="s">
        <v>1574</v>
      </c>
      <c r="B196" s="10">
        <v>44327.504166666666</v>
      </c>
      <c r="C196" s="9" t="str">
        <f t="shared" si="24"/>
        <v>UNI</v>
      </c>
      <c r="D196" s="11">
        <f t="shared" si="18"/>
        <v>44327.504166666666</v>
      </c>
      <c r="E196" s="9">
        <v>18259099</v>
      </c>
      <c r="F196" s="12" t="str">
        <f t="shared" si="19"/>
        <v>Fail SO</v>
      </c>
      <c r="G196" s="103">
        <v>313</v>
      </c>
      <c r="H196" s="9"/>
      <c r="I196" s="34">
        <v>44327</v>
      </c>
      <c r="J196" s="35">
        <v>0.72222222222222221</v>
      </c>
      <c r="K196" s="35">
        <v>0.73333333333333339</v>
      </c>
      <c r="L196" s="14">
        <f t="shared" si="20"/>
        <v>1.1111111111111183E-2</v>
      </c>
    </row>
    <row r="197" spans="1:13" x14ac:dyDescent="0.25">
      <c r="A197" s="9" t="s">
        <v>1577</v>
      </c>
      <c r="B197" s="10">
        <v>44327.488888888889</v>
      </c>
      <c r="C197" s="9" t="str">
        <f t="shared" si="24"/>
        <v>UNI</v>
      </c>
      <c r="D197" s="11">
        <f t="shared" si="18"/>
        <v>44327.488888888889</v>
      </c>
      <c r="E197" s="9">
        <v>18253606</v>
      </c>
      <c r="F197" s="12" t="str">
        <f t="shared" si="19"/>
        <v>Deliver Approved</v>
      </c>
      <c r="G197" s="103">
        <v>319</v>
      </c>
      <c r="H197" s="9"/>
      <c r="I197" s="34">
        <v>44327</v>
      </c>
      <c r="J197" s="35">
        <v>0.5229166666666667</v>
      </c>
      <c r="K197" s="35">
        <v>0.5395833333333333</v>
      </c>
      <c r="L197" s="14">
        <f t="shared" si="20"/>
        <v>1.6666666666666607E-2</v>
      </c>
      <c r="M197">
        <f>727*1000</f>
        <v>727000</v>
      </c>
    </row>
    <row r="198" spans="1:13" x14ac:dyDescent="0.25">
      <c r="A198" s="9" t="s">
        <v>1578</v>
      </c>
      <c r="B198" s="10">
        <v>44327.511111111111</v>
      </c>
      <c r="C198" s="9" t="str">
        <f t="shared" si="24"/>
        <v>UNI</v>
      </c>
      <c r="D198" s="11">
        <f t="shared" si="18"/>
        <v>44327.511111111111</v>
      </c>
      <c r="E198" s="9">
        <v>18259969</v>
      </c>
      <c r="F198" s="12" t="str">
        <f t="shared" si="19"/>
        <v>Deliver Approved</v>
      </c>
      <c r="G198" s="103">
        <v>319</v>
      </c>
      <c r="H198" s="9"/>
      <c r="I198" s="34">
        <v>44327</v>
      </c>
      <c r="J198" s="35">
        <v>0.75277777777777777</v>
      </c>
      <c r="K198" s="35">
        <v>0.77083333333333337</v>
      </c>
      <c r="L198" s="14">
        <f t="shared" si="20"/>
        <v>1.8055555555555602E-2</v>
      </c>
    </row>
    <row r="199" spans="1:13" x14ac:dyDescent="0.25">
      <c r="A199" s="9" t="s">
        <v>1579</v>
      </c>
      <c r="B199" s="10">
        <v>44327.522916666669</v>
      </c>
      <c r="C199" s="9" t="str">
        <f t="shared" si="24"/>
        <v>UNI</v>
      </c>
      <c r="D199" s="11">
        <f t="shared" si="18"/>
        <v>44327.522916666669</v>
      </c>
      <c r="E199" s="9">
        <v>18257131</v>
      </c>
      <c r="F199" s="12" t="str">
        <f t="shared" si="19"/>
        <v>Deliver Approved</v>
      </c>
      <c r="G199" s="103">
        <v>319</v>
      </c>
      <c r="H199" s="9"/>
      <c r="I199" s="34">
        <v>44327</v>
      </c>
      <c r="J199" s="35">
        <v>0.6430555555555556</v>
      </c>
      <c r="K199" s="35">
        <v>0.66111111111111109</v>
      </c>
      <c r="L199" s="14">
        <f t="shared" si="20"/>
        <v>1.8055555555555491E-2</v>
      </c>
    </row>
    <row r="200" spans="1:13" x14ac:dyDescent="0.25">
      <c r="A200" s="9" t="s">
        <v>1580</v>
      </c>
      <c r="B200" s="10">
        <v>44327.519444444442</v>
      </c>
      <c r="C200" s="9" t="str">
        <f t="shared" si="24"/>
        <v>UNI</v>
      </c>
      <c r="D200" s="11">
        <f t="shared" si="18"/>
        <v>44327.519444444442</v>
      </c>
      <c r="E200" s="9">
        <v>18260023</v>
      </c>
      <c r="F200" s="12" t="str">
        <f t="shared" si="19"/>
        <v>Deliver Approved</v>
      </c>
      <c r="G200" s="103">
        <v>319</v>
      </c>
      <c r="H200" s="9"/>
      <c r="I200" s="34">
        <v>44327</v>
      </c>
      <c r="J200" s="35">
        <v>0.77083333333333337</v>
      </c>
      <c r="K200" s="35">
        <v>0.78611111111111109</v>
      </c>
      <c r="L200" s="14">
        <f t="shared" si="20"/>
        <v>1.5277777777777724E-2</v>
      </c>
    </row>
    <row r="201" spans="1:13" x14ac:dyDescent="0.25">
      <c r="A201" s="9" t="s">
        <v>1581</v>
      </c>
      <c r="B201" s="10">
        <v>44327.53125</v>
      </c>
      <c r="C201" s="9" t="str">
        <f t="shared" si="24"/>
        <v>UNI</v>
      </c>
      <c r="D201" s="11">
        <f t="shared" si="18"/>
        <v>44327.53125</v>
      </c>
      <c r="E201" s="9">
        <v>18260099</v>
      </c>
      <c r="F201" s="12" t="str">
        <f t="shared" si="19"/>
        <v>Deliver Approved</v>
      </c>
      <c r="G201" s="103">
        <v>319</v>
      </c>
      <c r="H201" s="9"/>
      <c r="I201" s="34">
        <v>44327</v>
      </c>
      <c r="J201" s="35">
        <v>0.78611111111111109</v>
      </c>
      <c r="K201" s="35">
        <v>0.7993055555555556</v>
      </c>
      <c r="L201" s="14">
        <f t="shared" si="20"/>
        <v>1.3194444444444509E-2</v>
      </c>
    </row>
    <row r="202" spans="1:13" x14ac:dyDescent="0.25">
      <c r="A202" s="9" t="s">
        <v>1582</v>
      </c>
      <c r="B202" s="10">
        <v>44327.540972222225</v>
      </c>
      <c r="C202" s="9" t="str">
        <f t="shared" si="24"/>
        <v>UNI</v>
      </c>
      <c r="D202" s="11">
        <f t="shared" si="18"/>
        <v>44327.540972222225</v>
      </c>
      <c r="E202" s="9">
        <v>18254764</v>
      </c>
      <c r="F202" s="12" t="str">
        <f t="shared" si="19"/>
        <v>Deliver Approved</v>
      </c>
      <c r="G202" s="103">
        <v>319</v>
      </c>
      <c r="H202" s="9"/>
      <c r="I202" s="34">
        <v>44327</v>
      </c>
      <c r="J202" s="35">
        <v>0.57847222222222217</v>
      </c>
      <c r="K202" s="35">
        <v>0.59375</v>
      </c>
      <c r="L202" s="14">
        <f t="shared" si="20"/>
        <v>1.5277777777777835E-2</v>
      </c>
    </row>
    <row r="203" spans="1:13" x14ac:dyDescent="0.25">
      <c r="A203" s="9" t="s">
        <v>1583</v>
      </c>
      <c r="B203" s="10">
        <v>44327.539583333331</v>
      </c>
      <c r="C203" s="9" t="str">
        <f t="shared" si="24"/>
        <v>UNI</v>
      </c>
      <c r="D203" s="11">
        <f t="shared" si="18"/>
        <v>44327.539583333331</v>
      </c>
      <c r="E203" s="9">
        <v>18260293</v>
      </c>
      <c r="F203" s="12" t="str">
        <f t="shared" si="19"/>
        <v>Deliver Approved</v>
      </c>
      <c r="G203" s="103">
        <v>319</v>
      </c>
      <c r="H203" s="9"/>
      <c r="I203" s="34">
        <v>44327</v>
      </c>
      <c r="J203" s="35">
        <v>0.7993055555555556</v>
      </c>
      <c r="K203" s="35">
        <v>0.81666666666666676</v>
      </c>
      <c r="L203" s="14">
        <f t="shared" si="20"/>
        <v>1.736111111111116E-2</v>
      </c>
    </row>
    <row r="204" spans="1:13" x14ac:dyDescent="0.25">
      <c r="A204" s="9" t="s">
        <v>1584</v>
      </c>
      <c r="B204" s="10">
        <v>44327.552083333336</v>
      </c>
      <c r="C204" s="9" t="str">
        <f t="shared" si="24"/>
        <v>UNI</v>
      </c>
      <c r="D204" s="11">
        <f t="shared" si="18"/>
        <v>44327.552083333336</v>
      </c>
      <c r="E204" s="9">
        <v>18260371</v>
      </c>
      <c r="F204" s="12" t="str">
        <f t="shared" si="19"/>
        <v>Deliver Approved</v>
      </c>
      <c r="G204" s="103">
        <v>319</v>
      </c>
      <c r="H204" s="9"/>
      <c r="I204" s="34">
        <v>44327</v>
      </c>
      <c r="J204" s="35">
        <v>0.81666666666666676</v>
      </c>
      <c r="K204" s="35">
        <v>0.83680555555555547</v>
      </c>
      <c r="L204" s="14">
        <f t="shared" si="20"/>
        <v>2.0138888888888706E-2</v>
      </c>
    </row>
    <row r="205" spans="1:13" x14ac:dyDescent="0.25">
      <c r="A205" s="19" t="s">
        <v>1585</v>
      </c>
      <c r="B205" s="20">
        <v>44327.556944444441</v>
      </c>
      <c r="C205" s="19" t="str">
        <f t="shared" si="24"/>
        <v>UNI</v>
      </c>
      <c r="D205" s="41">
        <f t="shared" si="18"/>
        <v>44327.556944444441</v>
      </c>
      <c r="E205" s="19">
        <v>18254463</v>
      </c>
      <c r="F205" s="12" t="str">
        <f t="shared" si="19"/>
        <v>Deliver Approved</v>
      </c>
      <c r="G205" s="103">
        <v>319</v>
      </c>
      <c r="H205" s="9"/>
      <c r="I205" s="34">
        <v>44327</v>
      </c>
      <c r="J205" s="35">
        <v>0.56319444444444444</v>
      </c>
      <c r="K205" s="35">
        <v>0.57847222222222217</v>
      </c>
      <c r="L205" s="14">
        <f t="shared" si="20"/>
        <v>1.5277777777777724E-2</v>
      </c>
    </row>
    <row r="206" spans="1:13" x14ac:dyDescent="0.25">
      <c r="A206" s="9" t="s">
        <v>1588</v>
      </c>
      <c r="B206" s="10">
        <v>44327.569444444445</v>
      </c>
      <c r="C206" s="9" t="str">
        <f t="shared" si="24"/>
        <v>UNI</v>
      </c>
      <c r="D206" s="11">
        <f t="shared" si="18"/>
        <v>44327.569444444445</v>
      </c>
      <c r="E206" s="9">
        <v>18260455</v>
      </c>
      <c r="F206" s="12" t="str">
        <f t="shared" si="19"/>
        <v>Deliver Approved</v>
      </c>
      <c r="G206" s="103">
        <v>319</v>
      </c>
      <c r="H206" s="9"/>
      <c r="I206" s="34">
        <v>44327</v>
      </c>
      <c r="J206" s="35">
        <v>0.83680555555555547</v>
      </c>
      <c r="K206" s="35">
        <v>0.8534722222222223</v>
      </c>
      <c r="L206" s="14">
        <f t="shared" si="20"/>
        <v>1.6666666666666829E-2</v>
      </c>
    </row>
    <row r="207" spans="1:13" x14ac:dyDescent="0.25">
      <c r="A207" s="19" t="s">
        <v>1564</v>
      </c>
      <c r="B207" s="20">
        <v>44327.457638888889</v>
      </c>
      <c r="C207" s="19" t="str">
        <f t="shared" si="24"/>
        <v>UNI</v>
      </c>
      <c r="D207" s="41">
        <f t="shared" si="18"/>
        <v>44327.457638888889</v>
      </c>
      <c r="E207" s="19">
        <v>18252816</v>
      </c>
      <c r="F207" s="12" t="str">
        <f t="shared" si="19"/>
        <v>Tax-Cert</v>
      </c>
      <c r="G207" s="103">
        <v>320</v>
      </c>
      <c r="H207" s="9"/>
      <c r="I207" s="34">
        <v>44327</v>
      </c>
      <c r="J207" s="35">
        <v>0.49027777777777781</v>
      </c>
      <c r="K207" s="35">
        <v>0.49652777777777773</v>
      </c>
      <c r="L207" s="14">
        <f t="shared" si="20"/>
        <v>6.2499999999999223E-3</v>
      </c>
    </row>
    <row r="208" spans="1:13" x14ac:dyDescent="0.25">
      <c r="A208" s="9" t="s">
        <v>1575</v>
      </c>
      <c r="B208" s="10">
        <v>44327.445138888892</v>
      </c>
      <c r="C208" s="9" t="str">
        <f t="shared" si="24"/>
        <v>UNI</v>
      </c>
      <c r="D208" s="11">
        <f t="shared" si="18"/>
        <v>44327.445138888892</v>
      </c>
      <c r="E208" s="9">
        <v>18253937</v>
      </c>
      <c r="F208" s="12" t="str">
        <f t="shared" si="19"/>
        <v>Tax-Cert</v>
      </c>
      <c r="G208" s="103">
        <v>320</v>
      </c>
      <c r="H208" s="9"/>
      <c r="I208" s="34">
        <v>44327</v>
      </c>
      <c r="J208" s="35">
        <v>0.5395833333333333</v>
      </c>
      <c r="K208" s="35">
        <v>0.54513888888888895</v>
      </c>
      <c r="L208" s="14">
        <f t="shared" si="20"/>
        <v>5.5555555555556468E-3</v>
      </c>
    </row>
    <row r="209" spans="1:12" x14ac:dyDescent="0.25">
      <c r="A209" s="9" t="s">
        <v>1576</v>
      </c>
      <c r="B209" s="10">
        <v>44327.429861111108</v>
      </c>
      <c r="C209" s="9" t="str">
        <f t="shared" si="24"/>
        <v>UNI</v>
      </c>
      <c r="D209" s="11">
        <f t="shared" si="18"/>
        <v>44327.429861111108</v>
      </c>
      <c r="E209" s="9">
        <v>18254012</v>
      </c>
      <c r="F209" s="12" t="str">
        <f t="shared" si="19"/>
        <v>Tax-Cert</v>
      </c>
      <c r="G209" s="103">
        <v>320</v>
      </c>
      <c r="H209" s="9"/>
      <c r="I209" s="34">
        <v>44327</v>
      </c>
      <c r="J209" s="35">
        <v>0.54513888888888895</v>
      </c>
      <c r="K209" s="35">
        <v>0.55138888888888882</v>
      </c>
      <c r="L209" s="14">
        <f t="shared" si="20"/>
        <v>6.2499999999998668E-3</v>
      </c>
    </row>
    <row r="210" spans="1:12" x14ac:dyDescent="0.25">
      <c r="A210" s="9" t="s">
        <v>1586</v>
      </c>
      <c r="B210" s="10">
        <v>44327.54791666667</v>
      </c>
      <c r="C210" s="9" t="str">
        <f t="shared" si="24"/>
        <v>UNI</v>
      </c>
      <c r="D210" s="11">
        <f t="shared" si="18"/>
        <v>44327.54791666667</v>
      </c>
      <c r="E210" s="9">
        <v>18255417</v>
      </c>
      <c r="F210" s="12" t="str">
        <f t="shared" si="19"/>
        <v>Tax-Cert</v>
      </c>
      <c r="G210" s="103">
        <v>320</v>
      </c>
      <c r="H210" s="9"/>
      <c r="I210" s="34">
        <v>44327</v>
      </c>
      <c r="J210" s="35">
        <v>0.6069444444444444</v>
      </c>
      <c r="K210" s="35">
        <v>0.61388888888888882</v>
      </c>
      <c r="L210" s="14">
        <f t="shared" si="20"/>
        <v>6.9444444444444198E-3</v>
      </c>
    </row>
    <row r="211" spans="1:12" x14ac:dyDescent="0.25">
      <c r="A211" s="9" t="s">
        <v>1589</v>
      </c>
      <c r="B211" s="10">
        <v>44327.572916666664</v>
      </c>
      <c r="C211" s="9" t="str">
        <f t="shared" si="24"/>
        <v>UNI</v>
      </c>
      <c r="D211" s="11">
        <f t="shared" si="18"/>
        <v>44327.572916666664</v>
      </c>
      <c r="E211" s="9">
        <v>18255594</v>
      </c>
      <c r="F211" s="12" t="str">
        <f t="shared" si="19"/>
        <v>Tax-Cert</v>
      </c>
      <c r="G211" s="103">
        <v>320</v>
      </c>
      <c r="H211" s="9"/>
      <c r="I211" s="34">
        <v>44327</v>
      </c>
      <c r="J211" s="35">
        <v>0.61388888888888882</v>
      </c>
      <c r="K211" s="35">
        <v>0.61805555555555558</v>
      </c>
      <c r="L211" s="14">
        <f t="shared" si="20"/>
        <v>4.1666666666667629E-3</v>
      </c>
    </row>
    <row r="212" spans="1:12" x14ac:dyDescent="0.25">
      <c r="A212" s="9" t="s">
        <v>1590</v>
      </c>
      <c r="B212" s="10">
        <v>44327.582638888889</v>
      </c>
      <c r="C212" s="9" t="str">
        <f t="shared" si="24"/>
        <v>UNI</v>
      </c>
      <c r="D212" s="11">
        <f t="shared" si="18"/>
        <v>44327.582638888889</v>
      </c>
      <c r="E212" s="9">
        <v>18255772</v>
      </c>
      <c r="F212" s="12" t="str">
        <f t="shared" si="19"/>
        <v>Tax-Cert</v>
      </c>
      <c r="G212" s="103">
        <v>320</v>
      </c>
      <c r="H212" s="9"/>
      <c r="I212" s="34">
        <v>44327</v>
      </c>
      <c r="J212" s="35">
        <v>0.61805555555555558</v>
      </c>
      <c r="K212" s="35">
        <v>0.62222222222222223</v>
      </c>
      <c r="L212" s="14">
        <f t="shared" si="20"/>
        <v>4.1666666666666519E-3</v>
      </c>
    </row>
    <row r="213" spans="1:12" x14ac:dyDescent="0.25">
      <c r="A213" s="9" t="s">
        <v>1591</v>
      </c>
      <c r="B213" s="10">
        <v>44327.584027777775</v>
      </c>
      <c r="C213" s="9" t="str">
        <f t="shared" si="24"/>
        <v>UNI</v>
      </c>
      <c r="D213" s="11">
        <f t="shared" si="18"/>
        <v>44327.584027777775</v>
      </c>
      <c r="E213" s="9">
        <v>18255920</v>
      </c>
      <c r="F213" s="12" t="str">
        <f t="shared" si="19"/>
        <v>Tax-Cert</v>
      </c>
      <c r="G213" s="103">
        <v>320</v>
      </c>
      <c r="H213" s="9"/>
      <c r="I213" s="34">
        <v>44327</v>
      </c>
      <c r="J213" s="35">
        <v>0.62222222222222223</v>
      </c>
      <c r="K213" s="35">
        <v>0.62916666666666665</v>
      </c>
      <c r="L213" s="14">
        <f t="shared" si="20"/>
        <v>6.9444444444444198E-3</v>
      </c>
    </row>
    <row r="214" spans="1:12" x14ac:dyDescent="0.25">
      <c r="A214" s="9" t="s">
        <v>1592</v>
      </c>
      <c r="B214" s="10">
        <v>44327.588194444441</v>
      </c>
      <c r="C214" s="9" t="str">
        <f t="shared" si="24"/>
        <v>UNI</v>
      </c>
      <c r="D214" s="11">
        <f t="shared" si="18"/>
        <v>44327.588194444441</v>
      </c>
      <c r="E214" s="9">
        <v>18256395</v>
      </c>
      <c r="F214" s="12" t="str">
        <f t="shared" si="19"/>
        <v>Tax-Cert</v>
      </c>
      <c r="G214" s="103">
        <v>320</v>
      </c>
      <c r="H214" s="9"/>
      <c r="I214" s="34">
        <v>44327</v>
      </c>
      <c r="J214" s="35">
        <v>0.62916666666666665</v>
      </c>
      <c r="K214" s="35">
        <v>0.6333333333333333</v>
      </c>
      <c r="L214" s="14">
        <f t="shared" si="20"/>
        <v>4.1666666666666519E-3</v>
      </c>
    </row>
    <row r="215" spans="1:12" x14ac:dyDescent="0.25">
      <c r="A215" s="9" t="s">
        <v>1593</v>
      </c>
      <c r="B215" s="10">
        <v>44327.589583333334</v>
      </c>
      <c r="C215" s="9" t="str">
        <f t="shared" si="24"/>
        <v>DUP</v>
      </c>
      <c r="D215" s="11">
        <f t="shared" si="18"/>
        <v>44327.589583333334</v>
      </c>
      <c r="E215" s="9">
        <v>18256631</v>
      </c>
      <c r="F215" s="12" t="str">
        <f t="shared" si="19"/>
        <v>Tax-Cert</v>
      </c>
      <c r="G215" s="103">
        <v>320</v>
      </c>
      <c r="H215" s="9"/>
      <c r="I215" s="34">
        <v>44327</v>
      </c>
      <c r="J215" s="35">
        <v>0.6333333333333333</v>
      </c>
      <c r="K215" s="35">
        <v>0.63888888888888895</v>
      </c>
      <c r="L215" s="14">
        <f t="shared" si="20"/>
        <v>5.5555555555556468E-3</v>
      </c>
    </row>
    <row r="216" spans="1:12" x14ac:dyDescent="0.25">
      <c r="A216" s="9" t="s">
        <v>1594</v>
      </c>
      <c r="B216" s="10">
        <v>44327.590277777781</v>
      </c>
      <c r="C216" s="9" t="str">
        <f t="shared" si="24"/>
        <v>UNI</v>
      </c>
      <c r="D216" s="11">
        <f t="shared" si="18"/>
        <v>44327.590277777781</v>
      </c>
      <c r="E216" s="9">
        <v>18256879</v>
      </c>
      <c r="F216" s="12" t="str">
        <f t="shared" si="19"/>
        <v>Tax-Cert</v>
      </c>
      <c r="G216" s="103">
        <v>320</v>
      </c>
      <c r="H216" s="9"/>
      <c r="I216" s="34">
        <v>44327</v>
      </c>
      <c r="J216" s="35">
        <v>0.63888888888888895</v>
      </c>
      <c r="K216" s="35">
        <v>0.6430555555555556</v>
      </c>
      <c r="L216" s="14">
        <f t="shared" si="20"/>
        <v>4.1666666666666519E-3</v>
      </c>
    </row>
    <row r="217" spans="1:12" x14ac:dyDescent="0.25">
      <c r="A217" s="9" t="s">
        <v>1587</v>
      </c>
      <c r="B217" s="10">
        <v>44327.568055555559</v>
      </c>
      <c r="C217" s="9" t="str">
        <f t="shared" si="24"/>
        <v>UNI</v>
      </c>
      <c r="D217" s="11">
        <f t="shared" si="18"/>
        <v>44327.568055555559</v>
      </c>
      <c r="E217" s="9">
        <v>18259313</v>
      </c>
      <c r="F217" s="12" t="str">
        <f t="shared" si="19"/>
        <v>Fail SO</v>
      </c>
      <c r="G217" s="103">
        <v>313</v>
      </c>
      <c r="H217" s="9"/>
      <c r="I217" s="34">
        <v>44327</v>
      </c>
      <c r="J217" s="35">
        <v>0.73402777777777783</v>
      </c>
      <c r="K217" s="35">
        <v>0.75277777777777777</v>
      </c>
      <c r="L217" s="14">
        <f t="shared" si="20"/>
        <v>1.8749999999999933E-2</v>
      </c>
    </row>
    <row r="218" spans="1:12" x14ac:dyDescent="0.25">
      <c r="A218" s="9" t="s">
        <v>1597</v>
      </c>
      <c r="B218" s="10">
        <v>44327.661111111112</v>
      </c>
      <c r="C218" s="9" t="str">
        <f t="shared" si="24"/>
        <v>UNI</v>
      </c>
      <c r="D218" s="11">
        <f t="shared" ref="D218" si="25">B218</f>
        <v>44327.661111111112</v>
      </c>
      <c r="E218" s="9">
        <v>18260601</v>
      </c>
      <c r="F218" s="12" t="str">
        <f t="shared" ref="F218" si="26">IF(G218=313,"Fail SO",IF(G218=319,"Deliver Approved",IF(G218=320,"Tax-Cert",IF(G218=343,"Purchase",""))))</f>
        <v>Fail SO</v>
      </c>
      <c r="G218" s="103">
        <v>313</v>
      </c>
      <c r="H218" s="9"/>
      <c r="I218" s="34">
        <v>44327</v>
      </c>
      <c r="J218" s="35">
        <v>0.85555555555555562</v>
      </c>
      <c r="K218" s="35">
        <v>0.86388888888888893</v>
      </c>
      <c r="L218" s="14">
        <f t="shared" si="20"/>
        <v>8.3333333333333037E-3</v>
      </c>
    </row>
    <row r="219" spans="1:12" x14ac:dyDescent="0.25">
      <c r="A219" s="9" t="s">
        <v>1596</v>
      </c>
      <c r="B219" s="10">
        <v>44327.659722222219</v>
      </c>
      <c r="C219" s="9" t="str">
        <f t="shared" si="24"/>
        <v>UNI</v>
      </c>
      <c r="D219" s="11">
        <f t="shared" ref="D219:D273" si="27">B219</f>
        <v>44327.659722222219</v>
      </c>
      <c r="E219" s="9">
        <v>18260604</v>
      </c>
      <c r="F219" s="12" t="str">
        <f t="shared" ref="F219:F273" si="28">IF(G219=313,"Fail SO",IF(G219=319,"Deliver Approved",IF(G219=320,"Tax-Cert",IF(G219=343,"Purchase",""))))</f>
        <v>Fail SO</v>
      </c>
      <c r="G219" s="103">
        <v>313</v>
      </c>
      <c r="H219" s="9"/>
      <c r="I219" s="34">
        <v>44327</v>
      </c>
      <c r="J219" s="35">
        <v>0.88124999999999998</v>
      </c>
      <c r="K219" s="35">
        <v>0.88124999999999998</v>
      </c>
      <c r="L219" s="14">
        <f t="shared" ref="L219:L273" si="29">K219-J219</f>
        <v>0</v>
      </c>
    </row>
    <row r="220" spans="1:12" x14ac:dyDescent="0.25">
      <c r="A220" s="9" t="s">
        <v>1595</v>
      </c>
      <c r="B220" s="10">
        <v>44327.599305555559</v>
      </c>
      <c r="C220" s="9" t="str">
        <f t="shared" si="24"/>
        <v>UNI</v>
      </c>
      <c r="D220" s="11">
        <f t="shared" si="27"/>
        <v>44327.599305555559</v>
      </c>
      <c r="E220" s="9">
        <v>18260605</v>
      </c>
      <c r="F220" s="12" t="str">
        <f t="shared" si="28"/>
        <v>Deliver Approved</v>
      </c>
      <c r="G220" s="103">
        <v>319</v>
      </c>
      <c r="H220" s="9"/>
      <c r="I220" s="34">
        <v>44327</v>
      </c>
      <c r="J220" s="35">
        <v>0.86388888888888893</v>
      </c>
      <c r="K220" s="35">
        <v>0.88055555555555554</v>
      </c>
      <c r="L220" s="14">
        <f t="shared" si="29"/>
        <v>1.6666666666666607E-2</v>
      </c>
    </row>
    <row r="221" spans="1:12" x14ac:dyDescent="0.25">
      <c r="A221" s="9" t="s">
        <v>1598</v>
      </c>
      <c r="B221" s="10">
        <v>44327.765277777777</v>
      </c>
      <c r="C221" s="9" t="str">
        <f t="shared" si="24"/>
        <v>UNI</v>
      </c>
      <c r="D221" s="11">
        <f t="shared" si="27"/>
        <v>44327.765277777777</v>
      </c>
      <c r="E221" s="9">
        <v>18260606</v>
      </c>
      <c r="F221" s="12" t="str">
        <f t="shared" si="28"/>
        <v>Deliver Approved</v>
      </c>
      <c r="G221" s="103">
        <v>319</v>
      </c>
      <c r="H221" s="9"/>
      <c r="I221" s="34">
        <v>44327</v>
      </c>
      <c r="J221" s="35">
        <v>0.88124999999999998</v>
      </c>
      <c r="K221" s="35">
        <v>0.88124999999999998</v>
      </c>
      <c r="L221" s="14">
        <f t="shared" si="29"/>
        <v>0</v>
      </c>
    </row>
    <row r="222" spans="1:12" x14ac:dyDescent="0.25">
      <c r="A222" s="9" t="s">
        <v>1599</v>
      </c>
      <c r="B222" s="10">
        <v>44327.854166666664</v>
      </c>
      <c r="C222" s="9" t="str">
        <f t="shared" si="24"/>
        <v>UNI</v>
      </c>
      <c r="D222" s="11">
        <f t="shared" si="27"/>
        <v>44327.854166666664</v>
      </c>
      <c r="E222" s="9">
        <v>18260772</v>
      </c>
      <c r="F222" s="12" t="str">
        <f t="shared" si="28"/>
        <v>Fail SO</v>
      </c>
      <c r="G222" s="99">
        <v>313</v>
      </c>
      <c r="H222" s="9" t="s">
        <v>132</v>
      </c>
      <c r="I222" s="34">
        <v>44327</v>
      </c>
      <c r="J222" s="35">
        <v>0.88124999999999998</v>
      </c>
      <c r="K222" s="35">
        <v>0.88124999999999998</v>
      </c>
      <c r="L222" s="14">
        <f t="shared" si="29"/>
        <v>0</v>
      </c>
    </row>
    <row r="223" spans="1:12" x14ac:dyDescent="0.25">
      <c r="A223" s="9" t="s">
        <v>1600</v>
      </c>
      <c r="B223" s="10">
        <v>44327.834027777775</v>
      </c>
      <c r="C223" s="9" t="str">
        <f t="shared" si="24"/>
        <v>UNI</v>
      </c>
      <c r="D223" s="11">
        <f t="shared" si="27"/>
        <v>44327.834027777775</v>
      </c>
      <c r="E223" s="9">
        <v>18260782</v>
      </c>
      <c r="F223" s="12" t="str">
        <f t="shared" si="28"/>
        <v>Fail SO</v>
      </c>
      <c r="G223" s="103">
        <v>313</v>
      </c>
      <c r="H223" s="9" t="s">
        <v>132</v>
      </c>
      <c r="I223" s="34">
        <v>44327</v>
      </c>
      <c r="J223" s="35">
        <v>0.88124999999999998</v>
      </c>
      <c r="K223" s="35">
        <v>0.88124999999999998</v>
      </c>
      <c r="L223" s="14">
        <f t="shared" si="29"/>
        <v>0</v>
      </c>
    </row>
    <row r="224" spans="1:12" x14ac:dyDescent="0.25">
      <c r="A224" s="88" t="s">
        <v>1601</v>
      </c>
      <c r="B224" s="89">
        <v>44328.488888888889</v>
      </c>
      <c r="C224" s="88" t="str">
        <f t="shared" si="24"/>
        <v>UNI</v>
      </c>
      <c r="D224" s="90">
        <f>B224</f>
        <v>44328.488888888889</v>
      </c>
      <c r="E224" s="88">
        <v>18267955</v>
      </c>
      <c r="F224" s="91" t="str">
        <f>IF(G224=313,"Fail SO",IF(G224=319,"Deliver Approved",IF(G224=320,"Tax-Cert",IF(G224=343,"Purchase",""))))</f>
        <v>Fail SO</v>
      </c>
      <c r="G224" s="91">
        <v>313</v>
      </c>
      <c r="H224" s="91" t="s">
        <v>57</v>
      </c>
      <c r="I224" s="92">
        <v>44328</v>
      </c>
      <c r="J224" s="94">
        <v>0.49374999999999997</v>
      </c>
      <c r="K224" s="94">
        <v>0.5083333333333333</v>
      </c>
      <c r="L224" s="93">
        <f>K224-J224</f>
        <v>1.4583333333333337E-2</v>
      </c>
    </row>
    <row r="225" spans="1:12" x14ac:dyDescent="0.25">
      <c r="A225" s="19" t="s">
        <v>1593</v>
      </c>
      <c r="B225" s="20">
        <v>44328.48541666667</v>
      </c>
      <c r="C225" s="19" t="str">
        <f t="shared" si="24"/>
        <v>DUP</v>
      </c>
      <c r="D225" s="41">
        <f t="shared" si="27"/>
        <v>44328.48541666667</v>
      </c>
      <c r="E225" s="19">
        <v>18268685</v>
      </c>
      <c r="F225" s="12" t="str">
        <f t="shared" si="28"/>
        <v>Fail SO</v>
      </c>
      <c r="G225" s="104">
        <v>313</v>
      </c>
      <c r="H225" s="9" t="s">
        <v>57</v>
      </c>
      <c r="I225" s="34">
        <v>44328</v>
      </c>
      <c r="J225" s="35">
        <v>0.54097222222222219</v>
      </c>
      <c r="K225" s="35">
        <v>0.5541666666666667</v>
      </c>
      <c r="L225" s="14">
        <f t="shared" si="29"/>
        <v>1.3194444444444509E-2</v>
      </c>
    </row>
    <row r="226" spans="1:12" x14ac:dyDescent="0.25">
      <c r="A226" s="9" t="s">
        <v>1602</v>
      </c>
      <c r="B226" s="10">
        <v>44328.495138888888</v>
      </c>
      <c r="C226" s="9" t="str">
        <f t="shared" si="24"/>
        <v>UNI</v>
      </c>
      <c r="D226" s="11">
        <f t="shared" si="27"/>
        <v>44328.495138888888</v>
      </c>
      <c r="E226" s="9">
        <v>18269465</v>
      </c>
      <c r="F226" s="12" t="str">
        <f t="shared" si="28"/>
        <v>Fail SO</v>
      </c>
      <c r="G226" s="104">
        <v>313</v>
      </c>
      <c r="H226" s="9" t="s">
        <v>57</v>
      </c>
      <c r="I226" s="34">
        <v>44328</v>
      </c>
      <c r="J226" s="35">
        <v>0.58333333333333337</v>
      </c>
      <c r="K226" s="35">
        <v>0.59583333333333333</v>
      </c>
      <c r="L226" s="14">
        <f t="shared" si="29"/>
        <v>1.2499999999999956E-2</v>
      </c>
    </row>
    <row r="227" spans="1:12" x14ac:dyDescent="0.25">
      <c r="A227" s="9" t="s">
        <v>1603</v>
      </c>
      <c r="B227" s="10">
        <v>44328.497916666667</v>
      </c>
      <c r="C227" s="9" t="str">
        <f t="shared" si="24"/>
        <v>UNI</v>
      </c>
      <c r="D227" s="11">
        <f t="shared" si="27"/>
        <v>44328.497916666667</v>
      </c>
      <c r="E227" s="9">
        <v>18269716</v>
      </c>
      <c r="F227" s="12" t="str">
        <f t="shared" si="28"/>
        <v>Fail SO</v>
      </c>
      <c r="G227" s="104">
        <v>313</v>
      </c>
      <c r="H227" s="9" t="s">
        <v>57</v>
      </c>
      <c r="I227" s="34">
        <v>44328</v>
      </c>
      <c r="J227" s="35">
        <v>0.59583333333333333</v>
      </c>
      <c r="K227" s="35">
        <v>0.61249999999999993</v>
      </c>
      <c r="L227" s="14">
        <f t="shared" si="29"/>
        <v>1.6666666666666607E-2</v>
      </c>
    </row>
    <row r="228" spans="1:12" x14ac:dyDescent="0.25">
      <c r="A228" s="9" t="s">
        <v>1604</v>
      </c>
      <c r="B228" s="10">
        <v>44328.499305555553</v>
      </c>
      <c r="C228" s="9" t="str">
        <f t="shared" si="24"/>
        <v>UNI</v>
      </c>
      <c r="D228" s="11">
        <f t="shared" si="27"/>
        <v>44328.499305555553</v>
      </c>
      <c r="E228" s="9">
        <v>18270119</v>
      </c>
      <c r="F228" s="12" t="str">
        <f t="shared" si="28"/>
        <v>Fail SO</v>
      </c>
      <c r="G228" s="104">
        <v>313</v>
      </c>
      <c r="H228" s="9" t="s">
        <v>57</v>
      </c>
      <c r="I228" s="34">
        <v>44328</v>
      </c>
      <c r="J228" s="35">
        <v>0.61249999999999993</v>
      </c>
      <c r="K228" s="35">
        <v>0.62708333333333333</v>
      </c>
      <c r="L228" s="14">
        <f t="shared" si="29"/>
        <v>1.4583333333333393E-2</v>
      </c>
    </row>
    <row r="229" spans="1:12" x14ac:dyDescent="0.25">
      <c r="A229" s="9" t="s">
        <v>1605</v>
      </c>
      <c r="B229" s="10">
        <v>44328.500694444447</v>
      </c>
      <c r="C229" s="9" t="str">
        <f t="shared" si="24"/>
        <v>UNI</v>
      </c>
      <c r="D229" s="11">
        <f t="shared" si="27"/>
        <v>44328.500694444447</v>
      </c>
      <c r="E229" s="9">
        <v>18270463</v>
      </c>
      <c r="F229" s="12" t="str">
        <f t="shared" si="28"/>
        <v>Fail SO</v>
      </c>
      <c r="G229" s="104">
        <v>313</v>
      </c>
      <c r="H229" s="9" t="s">
        <v>57</v>
      </c>
      <c r="I229" s="34">
        <v>44328</v>
      </c>
      <c r="J229" s="35">
        <v>0.62708333333333333</v>
      </c>
      <c r="K229" s="35">
        <v>0.63958333333333328</v>
      </c>
      <c r="L229" s="14">
        <f t="shared" si="29"/>
        <v>1.2499999999999956E-2</v>
      </c>
    </row>
    <row r="230" spans="1:12" x14ac:dyDescent="0.25">
      <c r="A230" s="9" t="s">
        <v>1606</v>
      </c>
      <c r="B230" s="10">
        <v>44328.50277777778</v>
      </c>
      <c r="C230" s="9" t="str">
        <f t="shared" si="24"/>
        <v>UNI</v>
      </c>
      <c r="D230" s="11">
        <f t="shared" si="27"/>
        <v>44328.50277777778</v>
      </c>
      <c r="E230" s="9">
        <v>18270719</v>
      </c>
      <c r="F230" s="12" t="str">
        <f t="shared" si="28"/>
        <v>Fail SO</v>
      </c>
      <c r="G230" s="104">
        <v>313</v>
      </c>
      <c r="H230" s="9" t="s">
        <v>57</v>
      </c>
      <c r="I230" s="34">
        <v>44328</v>
      </c>
      <c r="J230" s="35">
        <v>0.63958333333333328</v>
      </c>
      <c r="K230" s="35">
        <v>0.65277777777777779</v>
      </c>
      <c r="L230" s="14">
        <f t="shared" si="29"/>
        <v>1.3194444444444509E-2</v>
      </c>
    </row>
    <row r="231" spans="1:12" x14ac:dyDescent="0.25">
      <c r="A231" s="9" t="s">
        <v>1610</v>
      </c>
      <c r="B231" s="10">
        <v>44328.509027777778</v>
      </c>
      <c r="C231" s="9" t="str">
        <f t="shared" si="24"/>
        <v>UNI</v>
      </c>
      <c r="D231" s="11">
        <f t="shared" si="27"/>
        <v>44328.509027777778</v>
      </c>
      <c r="E231" s="9">
        <v>18270967</v>
      </c>
      <c r="F231" s="12" t="str">
        <f t="shared" si="28"/>
        <v>Fail SO</v>
      </c>
      <c r="G231" s="104">
        <v>313</v>
      </c>
      <c r="H231" s="9" t="s">
        <v>57</v>
      </c>
      <c r="I231" s="34">
        <v>44328</v>
      </c>
      <c r="J231" s="35">
        <v>0.65277777777777779</v>
      </c>
      <c r="K231" s="35">
        <v>0.6645833333333333</v>
      </c>
      <c r="L231" s="14">
        <f t="shared" si="29"/>
        <v>1.1805555555555514E-2</v>
      </c>
    </row>
    <row r="232" spans="1:12" x14ac:dyDescent="0.25">
      <c r="A232" s="9" t="s">
        <v>1611</v>
      </c>
      <c r="B232" s="10">
        <v>44328.507638888892</v>
      </c>
      <c r="C232" s="9" t="str">
        <f t="shared" si="24"/>
        <v>UNI</v>
      </c>
      <c r="D232" s="11">
        <f t="shared" si="27"/>
        <v>44328.507638888892</v>
      </c>
      <c r="E232" s="9">
        <v>18271163</v>
      </c>
      <c r="F232" s="12" t="str">
        <f t="shared" si="28"/>
        <v>Fail SO</v>
      </c>
      <c r="G232" s="104">
        <v>313</v>
      </c>
      <c r="H232" s="9" t="s">
        <v>57</v>
      </c>
      <c r="I232" s="34">
        <v>44328</v>
      </c>
      <c r="J232" s="35">
        <v>0.6645833333333333</v>
      </c>
      <c r="K232" s="35">
        <v>0.6777777777777777</v>
      </c>
      <c r="L232" s="14">
        <f t="shared" si="29"/>
        <v>1.3194444444444398E-2</v>
      </c>
    </row>
    <row r="233" spans="1:12" x14ac:dyDescent="0.25">
      <c r="A233" s="9" t="s">
        <v>1612</v>
      </c>
      <c r="B233" s="10">
        <v>44328.513888888891</v>
      </c>
      <c r="C233" s="9" t="str">
        <f t="shared" si="24"/>
        <v>UNI</v>
      </c>
      <c r="D233" s="11">
        <f t="shared" si="27"/>
        <v>44328.513888888891</v>
      </c>
      <c r="E233" s="9">
        <v>18271479</v>
      </c>
      <c r="F233" s="12" t="str">
        <f t="shared" si="28"/>
        <v>Fail SO</v>
      </c>
      <c r="G233" s="104">
        <v>313</v>
      </c>
      <c r="H233" s="9" t="s">
        <v>57</v>
      </c>
      <c r="I233" s="34">
        <v>44328</v>
      </c>
      <c r="J233" s="35">
        <v>0.6777777777777777</v>
      </c>
      <c r="K233" s="35">
        <v>0.69027777777777777</v>
      </c>
      <c r="L233" s="14">
        <f t="shared" si="29"/>
        <v>1.2500000000000067E-2</v>
      </c>
    </row>
    <row r="234" spans="1:12" x14ac:dyDescent="0.25">
      <c r="A234" s="19" t="s">
        <v>1616</v>
      </c>
      <c r="B234" s="20">
        <v>44328.469444444447</v>
      </c>
      <c r="C234" s="19" t="str">
        <f t="shared" si="24"/>
        <v>UNI</v>
      </c>
      <c r="D234" s="41">
        <f t="shared" si="27"/>
        <v>44328.469444444447</v>
      </c>
      <c r="E234" s="19">
        <v>18268832</v>
      </c>
      <c r="F234" s="12" t="str">
        <f t="shared" si="28"/>
        <v>Deliver Approved</v>
      </c>
      <c r="G234" s="104">
        <v>319</v>
      </c>
      <c r="H234" s="9"/>
      <c r="I234" s="34">
        <v>44328</v>
      </c>
      <c r="J234" s="35">
        <v>0.5541666666666667</v>
      </c>
      <c r="K234" s="35">
        <v>0.56805555555555554</v>
      </c>
      <c r="L234" s="14">
        <f t="shared" si="29"/>
        <v>1.388888888888884E-2</v>
      </c>
    </row>
    <row r="235" spans="1:12" x14ac:dyDescent="0.25">
      <c r="A235" s="9" t="s">
        <v>1617</v>
      </c>
      <c r="B235" s="10">
        <v>44328.505555555559</v>
      </c>
      <c r="C235" s="9" t="str">
        <f t="shared" si="24"/>
        <v>UNI</v>
      </c>
      <c r="D235" s="11">
        <f t="shared" si="27"/>
        <v>44328.505555555559</v>
      </c>
      <c r="E235" s="9">
        <v>18269112</v>
      </c>
      <c r="F235" s="12" t="str">
        <f t="shared" si="28"/>
        <v>Deliver Approved</v>
      </c>
      <c r="G235" s="104">
        <v>319</v>
      </c>
      <c r="H235" s="9"/>
      <c r="I235" s="34">
        <v>44328</v>
      </c>
      <c r="J235" s="35">
        <v>0.56874999999999998</v>
      </c>
      <c r="K235" s="35">
        <v>0.58333333333333337</v>
      </c>
      <c r="L235" s="14">
        <f t="shared" si="29"/>
        <v>1.4583333333333393E-2</v>
      </c>
    </row>
    <row r="236" spans="1:12" x14ac:dyDescent="0.25">
      <c r="A236" s="9" t="s">
        <v>1618</v>
      </c>
      <c r="B236" s="10">
        <v>44328.527777777781</v>
      </c>
      <c r="C236" s="9" t="str">
        <f t="shared" si="24"/>
        <v>UNI</v>
      </c>
      <c r="D236" s="11">
        <f t="shared" si="27"/>
        <v>44328.527777777781</v>
      </c>
      <c r="E236" s="9">
        <v>18271792</v>
      </c>
      <c r="F236" s="12" t="str">
        <f t="shared" si="28"/>
        <v>Deliver Approved</v>
      </c>
      <c r="G236" s="104">
        <v>319</v>
      </c>
      <c r="H236" s="9"/>
      <c r="I236" s="34">
        <v>44328</v>
      </c>
      <c r="J236" s="35">
        <v>0.69097222222222221</v>
      </c>
      <c r="K236" s="35">
        <v>0.7055555555555556</v>
      </c>
      <c r="L236" s="14">
        <f t="shared" si="29"/>
        <v>1.4583333333333393E-2</v>
      </c>
    </row>
    <row r="237" spans="1:12" x14ac:dyDescent="0.25">
      <c r="A237" s="9" t="s">
        <v>1619</v>
      </c>
      <c r="B237" s="10">
        <v>44328.538194444445</v>
      </c>
      <c r="C237" s="9" t="str">
        <f t="shared" si="24"/>
        <v>UNI</v>
      </c>
      <c r="D237" s="11">
        <f t="shared" si="27"/>
        <v>44328.538194444445</v>
      </c>
      <c r="E237" s="9">
        <v>18272117</v>
      </c>
      <c r="F237" s="12" t="str">
        <f t="shared" si="28"/>
        <v>Deliver Approved</v>
      </c>
      <c r="G237" s="104">
        <v>319</v>
      </c>
      <c r="H237" s="9"/>
      <c r="I237" s="34">
        <v>44328</v>
      </c>
      <c r="J237" s="35">
        <v>0.7055555555555556</v>
      </c>
      <c r="K237" s="35">
        <v>0.71805555555555556</v>
      </c>
      <c r="L237" s="14">
        <f t="shared" si="29"/>
        <v>1.2499999999999956E-2</v>
      </c>
    </row>
    <row r="238" spans="1:12" x14ac:dyDescent="0.25">
      <c r="A238" s="9" t="s">
        <v>1620</v>
      </c>
      <c r="B238" s="10">
        <v>44328.544444444444</v>
      </c>
      <c r="C238" s="9" t="str">
        <f t="shared" si="24"/>
        <v>UNI</v>
      </c>
      <c r="D238" s="11">
        <f t="shared" si="27"/>
        <v>44328.544444444444</v>
      </c>
      <c r="E238" s="9">
        <v>18272281</v>
      </c>
      <c r="F238" s="12" t="str">
        <f t="shared" si="28"/>
        <v>Deliver Approved</v>
      </c>
      <c r="G238" s="104">
        <v>319</v>
      </c>
      <c r="H238" s="9"/>
      <c r="I238" s="34">
        <v>44328</v>
      </c>
      <c r="J238" s="35">
        <v>0.71805555555555556</v>
      </c>
      <c r="K238" s="35">
        <v>0.7368055555555556</v>
      </c>
      <c r="L238" s="14">
        <f t="shared" si="29"/>
        <v>1.8750000000000044E-2</v>
      </c>
    </row>
    <row r="239" spans="1:12" x14ac:dyDescent="0.25">
      <c r="A239" s="9" t="s">
        <v>1621</v>
      </c>
      <c r="B239" s="10">
        <v>44328.549305555556</v>
      </c>
      <c r="C239" s="9" t="str">
        <f t="shared" si="24"/>
        <v>UNI</v>
      </c>
      <c r="D239" s="11">
        <f t="shared" si="27"/>
        <v>44328.549305555556</v>
      </c>
      <c r="E239" s="9">
        <v>18272411</v>
      </c>
      <c r="F239" s="12" t="str">
        <f t="shared" si="28"/>
        <v>Deliver Approved</v>
      </c>
      <c r="G239" s="104">
        <v>319</v>
      </c>
      <c r="H239" s="9"/>
      <c r="I239" s="34">
        <v>44328</v>
      </c>
      <c r="J239" s="35">
        <v>0.7368055555555556</v>
      </c>
      <c r="K239" s="35">
        <v>0.75208333333333333</v>
      </c>
      <c r="L239" s="14">
        <f t="shared" si="29"/>
        <v>1.5277777777777724E-2</v>
      </c>
    </row>
    <row r="240" spans="1:12" x14ac:dyDescent="0.25">
      <c r="A240" s="9" t="s">
        <v>1622</v>
      </c>
      <c r="B240" s="10">
        <v>44328.542361111111</v>
      </c>
      <c r="C240" s="9" t="str">
        <f t="shared" si="24"/>
        <v>UNI</v>
      </c>
      <c r="D240" s="11">
        <f t="shared" si="27"/>
        <v>44328.542361111111</v>
      </c>
      <c r="E240" s="9">
        <v>18273388</v>
      </c>
      <c r="F240" s="12" t="str">
        <f t="shared" si="28"/>
        <v>Deliver Approved</v>
      </c>
      <c r="G240" s="104">
        <v>319</v>
      </c>
      <c r="H240" s="9"/>
      <c r="I240" s="34">
        <v>44328</v>
      </c>
      <c r="J240" s="35">
        <v>0.75208333333333333</v>
      </c>
      <c r="K240" s="35">
        <v>0.7680555555555556</v>
      </c>
      <c r="L240" s="14">
        <f t="shared" si="29"/>
        <v>1.5972222222222276E-2</v>
      </c>
    </row>
    <row r="241" spans="1:12" x14ac:dyDescent="0.25">
      <c r="A241" s="9" t="s">
        <v>1623</v>
      </c>
      <c r="B241" s="10">
        <v>44328.5625</v>
      </c>
      <c r="C241" s="9" t="str">
        <f t="shared" si="24"/>
        <v>UNI</v>
      </c>
      <c r="D241" s="11">
        <f t="shared" si="27"/>
        <v>44328.5625</v>
      </c>
      <c r="E241" s="9">
        <v>18273565</v>
      </c>
      <c r="F241" s="12" t="str">
        <f t="shared" si="28"/>
        <v>Deliver Approved</v>
      </c>
      <c r="G241" s="104">
        <v>319</v>
      </c>
      <c r="H241" s="9"/>
      <c r="I241" s="34">
        <v>44328</v>
      </c>
      <c r="J241" s="35">
        <v>0.7680555555555556</v>
      </c>
      <c r="K241" s="35">
        <v>0.78541666666666676</v>
      </c>
      <c r="L241" s="14">
        <f t="shared" si="29"/>
        <v>1.736111111111116E-2</v>
      </c>
    </row>
    <row r="242" spans="1:12" x14ac:dyDescent="0.25">
      <c r="A242" s="9" t="s">
        <v>1624</v>
      </c>
      <c r="B242" s="10">
        <v>44328.574999999997</v>
      </c>
      <c r="C242" s="9" t="str">
        <f t="shared" si="24"/>
        <v>UNI</v>
      </c>
      <c r="D242" s="11">
        <f t="shared" si="27"/>
        <v>44328.574999999997</v>
      </c>
      <c r="E242" s="9">
        <v>18273634</v>
      </c>
      <c r="F242" s="12" t="str">
        <f t="shared" si="28"/>
        <v>Deliver Approved</v>
      </c>
      <c r="G242" s="104">
        <v>319</v>
      </c>
      <c r="H242" s="9"/>
      <c r="I242" s="34">
        <v>44328</v>
      </c>
      <c r="J242" s="35">
        <v>0.78541666666666676</v>
      </c>
      <c r="K242" s="35">
        <v>0.80555555555555547</v>
      </c>
      <c r="L242" s="14">
        <f t="shared" si="29"/>
        <v>2.0138888888888706E-2</v>
      </c>
    </row>
    <row r="243" spans="1:12" x14ac:dyDescent="0.25">
      <c r="A243" s="9" t="s">
        <v>1625</v>
      </c>
      <c r="B243" s="10">
        <v>44328.574999999997</v>
      </c>
      <c r="C243" s="9" t="str">
        <f t="shared" si="24"/>
        <v>UNI</v>
      </c>
      <c r="D243" s="11">
        <f t="shared" si="27"/>
        <v>44328.574999999997</v>
      </c>
      <c r="E243" s="9">
        <v>18273814</v>
      </c>
      <c r="F243" s="12" t="str">
        <f t="shared" si="28"/>
        <v>Deliver Approved</v>
      </c>
      <c r="G243" s="104">
        <v>319</v>
      </c>
      <c r="H243" s="9"/>
      <c r="I243" s="34">
        <v>44328</v>
      </c>
      <c r="J243" s="35">
        <v>0.80555555555555547</v>
      </c>
      <c r="K243" s="35">
        <v>0.80763888888888891</v>
      </c>
      <c r="L243" s="14">
        <f t="shared" si="29"/>
        <v>2.083333333333437E-3</v>
      </c>
    </row>
    <row r="244" spans="1:12" x14ac:dyDescent="0.25">
      <c r="A244" s="9" t="s">
        <v>1607</v>
      </c>
      <c r="B244" s="10">
        <v>44328.427083333336</v>
      </c>
      <c r="C244" s="9" t="str">
        <f t="shared" si="24"/>
        <v>UNI</v>
      </c>
      <c r="D244" s="11">
        <f t="shared" si="27"/>
        <v>44328.427083333336</v>
      </c>
      <c r="E244" s="9">
        <v>18268132</v>
      </c>
      <c r="F244" s="12" t="str">
        <f t="shared" si="28"/>
        <v>Tax-Cert</v>
      </c>
      <c r="G244" s="104">
        <v>320</v>
      </c>
      <c r="H244" s="9"/>
      <c r="I244" s="34">
        <v>44328</v>
      </c>
      <c r="J244" s="35">
        <v>0.5083333333333333</v>
      </c>
      <c r="K244" s="35">
        <v>0.51527777777777783</v>
      </c>
      <c r="L244" s="14">
        <f t="shared" si="29"/>
        <v>6.9444444444445308E-3</v>
      </c>
    </row>
    <row r="245" spans="1:12" x14ac:dyDescent="0.25">
      <c r="A245" s="9" t="s">
        <v>1608</v>
      </c>
      <c r="B245" s="10">
        <v>44328.427083333336</v>
      </c>
      <c r="C245" s="9" t="str">
        <f t="shared" si="24"/>
        <v>UNI</v>
      </c>
      <c r="D245" s="11">
        <f t="shared" si="27"/>
        <v>44328.427083333336</v>
      </c>
      <c r="E245" s="9">
        <v>18268228</v>
      </c>
      <c r="F245" s="12" t="str">
        <f t="shared" si="28"/>
        <v>Tax-Cert</v>
      </c>
      <c r="G245" s="104">
        <v>320</v>
      </c>
      <c r="H245" s="9"/>
      <c r="I245" s="34">
        <v>44328</v>
      </c>
      <c r="J245" s="35">
        <v>0.51527777777777783</v>
      </c>
      <c r="K245" s="35">
        <v>0.51944444444444449</v>
      </c>
      <c r="L245" s="14">
        <f t="shared" si="29"/>
        <v>4.1666666666666519E-3</v>
      </c>
    </row>
    <row r="246" spans="1:12" x14ac:dyDescent="0.25">
      <c r="A246" s="19" t="s">
        <v>1609</v>
      </c>
      <c r="B246" s="20">
        <v>44328.431944444441</v>
      </c>
      <c r="C246" s="19" t="str">
        <f t="shared" si="24"/>
        <v>UNI</v>
      </c>
      <c r="D246" s="41">
        <f t="shared" si="27"/>
        <v>44328.431944444441</v>
      </c>
      <c r="E246" s="19">
        <v>18268279</v>
      </c>
      <c r="F246" s="12" t="str">
        <f t="shared" si="28"/>
        <v>Tax-Cert</v>
      </c>
      <c r="G246" s="104">
        <v>320</v>
      </c>
      <c r="H246" s="9"/>
      <c r="I246" s="34">
        <v>44328</v>
      </c>
      <c r="J246" s="35">
        <v>0.52013888888888882</v>
      </c>
      <c r="K246" s="35">
        <v>0.52708333333333335</v>
      </c>
      <c r="L246" s="14">
        <f t="shared" si="29"/>
        <v>6.9444444444445308E-3</v>
      </c>
    </row>
    <row r="247" spans="1:12" x14ac:dyDescent="0.25">
      <c r="A247" s="9" t="s">
        <v>1613</v>
      </c>
      <c r="B247" s="10">
        <v>44328.411111111112</v>
      </c>
      <c r="C247" s="9" t="str">
        <f t="shared" si="24"/>
        <v>UNI</v>
      </c>
      <c r="D247" s="11">
        <f t="shared" si="27"/>
        <v>44328.411111111112</v>
      </c>
      <c r="E247" s="9">
        <v>18268444</v>
      </c>
      <c r="F247" s="12" t="str">
        <f t="shared" si="28"/>
        <v>Tax-Cert</v>
      </c>
      <c r="G247" s="104">
        <v>320</v>
      </c>
      <c r="H247" s="9"/>
      <c r="I247" s="34">
        <v>44328</v>
      </c>
      <c r="J247" s="35">
        <v>0.52708333333333335</v>
      </c>
      <c r="K247" s="35">
        <v>0.53194444444444444</v>
      </c>
      <c r="L247" s="14">
        <f t="shared" si="29"/>
        <v>4.8611111111110938E-3</v>
      </c>
    </row>
    <row r="248" spans="1:12" x14ac:dyDescent="0.25">
      <c r="A248" s="9" t="s">
        <v>1614</v>
      </c>
      <c r="B248" s="10">
        <v>44328.418749999997</v>
      </c>
      <c r="C248" s="9" t="str">
        <f t="shared" si="24"/>
        <v>UNI</v>
      </c>
      <c r="D248" s="11">
        <f t="shared" si="27"/>
        <v>44328.418749999997</v>
      </c>
      <c r="E248" s="9">
        <v>18268487</v>
      </c>
      <c r="F248" s="12" t="str">
        <f t="shared" si="28"/>
        <v>Tax-Cert</v>
      </c>
      <c r="G248" s="104">
        <v>320</v>
      </c>
      <c r="H248" s="9"/>
      <c r="I248" s="34">
        <v>44328</v>
      </c>
      <c r="J248" s="35">
        <v>0.53194444444444444</v>
      </c>
      <c r="K248" s="35">
        <v>0.53611111111111109</v>
      </c>
      <c r="L248" s="14">
        <f t="shared" si="29"/>
        <v>4.1666666666666519E-3</v>
      </c>
    </row>
    <row r="249" spans="1:12" x14ac:dyDescent="0.25">
      <c r="A249" s="9" t="s">
        <v>1615</v>
      </c>
      <c r="B249" s="10">
        <v>44328.421527777777</v>
      </c>
      <c r="C249" s="9" t="str">
        <f t="shared" si="24"/>
        <v>UNI</v>
      </c>
      <c r="D249" s="11">
        <f t="shared" si="27"/>
        <v>44328.421527777777</v>
      </c>
      <c r="E249" s="9">
        <v>18268621</v>
      </c>
      <c r="F249" s="12" t="str">
        <f t="shared" si="28"/>
        <v>Tax-Cert</v>
      </c>
      <c r="G249" s="104">
        <v>320</v>
      </c>
      <c r="H249" s="9"/>
      <c r="I249" s="34">
        <v>44328</v>
      </c>
      <c r="J249" s="35">
        <v>0.53611111111111109</v>
      </c>
      <c r="K249" s="35">
        <v>0.54097222222222219</v>
      </c>
      <c r="L249" s="14">
        <f t="shared" si="29"/>
        <v>4.8611111111110938E-3</v>
      </c>
    </row>
    <row r="250" spans="1:12" x14ac:dyDescent="0.25">
      <c r="A250" s="9" t="s">
        <v>1626</v>
      </c>
      <c r="B250" s="10">
        <v>44328.59097222222</v>
      </c>
      <c r="C250" s="9" t="str">
        <f t="shared" si="24"/>
        <v>UNI</v>
      </c>
      <c r="D250" s="11">
        <f t="shared" si="27"/>
        <v>44328.59097222222</v>
      </c>
      <c r="E250" s="9">
        <v>18286883</v>
      </c>
      <c r="F250" s="12" t="str">
        <f t="shared" si="28"/>
        <v>Deliver Approved</v>
      </c>
      <c r="G250" s="104">
        <v>319</v>
      </c>
      <c r="H250" s="9"/>
      <c r="I250" s="34">
        <v>44328</v>
      </c>
      <c r="J250" s="35"/>
      <c r="K250" s="35"/>
      <c r="L250" s="14">
        <f t="shared" si="29"/>
        <v>0</v>
      </c>
    </row>
    <row r="251" spans="1:12" x14ac:dyDescent="0.25">
      <c r="A251" s="9" t="s">
        <v>1627</v>
      </c>
      <c r="B251" s="10">
        <v>44328.592361111114</v>
      </c>
      <c r="C251" s="9" t="str">
        <f t="shared" si="24"/>
        <v>UNI</v>
      </c>
      <c r="D251" s="11">
        <f t="shared" si="27"/>
        <v>44328.592361111114</v>
      </c>
      <c r="E251" s="9">
        <v>18286885</v>
      </c>
      <c r="F251" s="12" t="str">
        <f t="shared" si="28"/>
        <v>Deliver Approved</v>
      </c>
      <c r="G251" s="104">
        <v>319</v>
      </c>
      <c r="H251" s="9"/>
      <c r="I251" s="34">
        <v>44328</v>
      </c>
      <c r="J251" s="35"/>
      <c r="K251" s="35"/>
      <c r="L251" s="14">
        <f t="shared" si="29"/>
        <v>0</v>
      </c>
    </row>
    <row r="252" spans="1:12" x14ac:dyDescent="0.25">
      <c r="A252" s="88" t="s">
        <v>1628</v>
      </c>
      <c r="B252" s="89">
        <v>44329.470138888886</v>
      </c>
      <c r="C252" s="88" t="str">
        <f t="shared" si="24"/>
        <v>UNI</v>
      </c>
      <c r="D252" s="90">
        <f>B252</f>
        <v>44329.470138888886</v>
      </c>
      <c r="E252" s="88">
        <v>18281010</v>
      </c>
      <c r="F252" s="91" t="str">
        <f>IF(G252=313,"Fail SO",IF(G252=319,"Deliver Approved",IF(G252=320,"Tax-Cert",IF(G252=343,"Purchase",""))))</f>
        <v>Fail SO</v>
      </c>
      <c r="G252" s="91">
        <v>313</v>
      </c>
      <c r="H252" s="91" t="s">
        <v>57</v>
      </c>
      <c r="I252" s="92">
        <v>44329</v>
      </c>
      <c r="J252" s="94">
        <v>0.47152777777777777</v>
      </c>
      <c r="K252" s="94">
        <v>0.48541666666666666</v>
      </c>
      <c r="L252" s="93">
        <f>K252-J252</f>
        <v>1.3888888888888895E-2</v>
      </c>
    </row>
    <row r="253" spans="1:12" x14ac:dyDescent="0.25">
      <c r="A253" s="19" t="s">
        <v>1629</v>
      </c>
      <c r="B253" s="20">
        <v>44329.465277777781</v>
      </c>
      <c r="C253" s="19" t="str">
        <f t="shared" si="24"/>
        <v>UNI</v>
      </c>
      <c r="D253" s="41">
        <f t="shared" si="27"/>
        <v>44329.465277777781</v>
      </c>
      <c r="E253" s="19">
        <v>18283090</v>
      </c>
      <c r="F253" s="12" t="str">
        <f t="shared" si="28"/>
        <v>Fail SO</v>
      </c>
      <c r="G253" s="105">
        <v>313</v>
      </c>
      <c r="H253" s="9" t="s">
        <v>57</v>
      </c>
      <c r="I253" s="34">
        <v>44329</v>
      </c>
      <c r="J253" s="35">
        <v>0.5756944444444444</v>
      </c>
      <c r="K253" s="35">
        <v>0.58819444444444446</v>
      </c>
      <c r="L253" s="14">
        <f t="shared" si="29"/>
        <v>1.2500000000000067E-2</v>
      </c>
    </row>
    <row r="254" spans="1:12" x14ac:dyDescent="0.25">
      <c r="A254" s="9" t="s">
        <v>1635</v>
      </c>
      <c r="B254" s="10">
        <v>44329.48541666667</v>
      </c>
      <c r="C254" s="9" t="str">
        <f t="shared" si="24"/>
        <v>UNI</v>
      </c>
      <c r="D254" s="11">
        <f t="shared" si="27"/>
        <v>44329.48541666667</v>
      </c>
      <c r="E254" s="9">
        <v>18283310</v>
      </c>
      <c r="F254" s="12" t="str">
        <f t="shared" si="28"/>
        <v>Fail SO</v>
      </c>
      <c r="G254" s="105">
        <v>313</v>
      </c>
      <c r="H254" s="9" t="s">
        <v>57</v>
      </c>
      <c r="I254" s="34">
        <v>44329</v>
      </c>
      <c r="J254" s="35">
        <v>0.58819444444444446</v>
      </c>
      <c r="K254" s="35">
        <v>0.60138888888888886</v>
      </c>
      <c r="L254" s="14">
        <f t="shared" si="29"/>
        <v>1.3194444444444398E-2</v>
      </c>
    </row>
    <row r="255" spans="1:12" x14ac:dyDescent="0.25">
      <c r="A255" s="19" t="s">
        <v>1636</v>
      </c>
      <c r="B255" s="20">
        <v>44329.487500000003</v>
      </c>
      <c r="C255" s="19" t="str">
        <f t="shared" si="24"/>
        <v>UNI</v>
      </c>
      <c r="D255" s="41">
        <f t="shared" si="27"/>
        <v>44329.487500000003</v>
      </c>
      <c r="E255" s="19">
        <v>18283611</v>
      </c>
      <c r="F255" s="12" t="str">
        <f t="shared" si="28"/>
        <v>Fail SO</v>
      </c>
      <c r="G255" s="105">
        <v>313</v>
      </c>
      <c r="H255" s="9" t="s">
        <v>57</v>
      </c>
      <c r="I255" s="34">
        <v>44329</v>
      </c>
      <c r="J255" s="35">
        <v>0.60138888888888886</v>
      </c>
      <c r="K255" s="35">
        <v>0.61319444444444449</v>
      </c>
      <c r="L255" s="14">
        <f t="shared" si="29"/>
        <v>1.1805555555555625E-2</v>
      </c>
    </row>
    <row r="256" spans="1:12" x14ac:dyDescent="0.25">
      <c r="A256" s="9" t="s">
        <v>1637</v>
      </c>
      <c r="B256" s="10">
        <v>44329.484722222223</v>
      </c>
      <c r="C256" s="9" t="str">
        <f t="shared" si="24"/>
        <v>UNI</v>
      </c>
      <c r="D256" s="11">
        <f t="shared" si="27"/>
        <v>44329.484722222223</v>
      </c>
      <c r="E256" s="9">
        <v>18285586</v>
      </c>
      <c r="F256" s="12" t="str">
        <f t="shared" si="28"/>
        <v>Fail SO</v>
      </c>
      <c r="G256" s="105">
        <v>313</v>
      </c>
      <c r="H256" s="9" t="s">
        <v>57</v>
      </c>
      <c r="I256" s="34">
        <v>44329</v>
      </c>
      <c r="J256" s="35">
        <v>0.71250000000000002</v>
      </c>
      <c r="K256" s="35">
        <v>0.72499999999999998</v>
      </c>
      <c r="L256" s="14">
        <f t="shared" si="29"/>
        <v>1.2499999999999956E-2</v>
      </c>
    </row>
    <row r="257" spans="1:12" x14ac:dyDescent="0.25">
      <c r="A257" s="9" t="s">
        <v>1651</v>
      </c>
      <c r="B257" s="10">
        <v>44329.589583333334</v>
      </c>
      <c r="C257" s="9" t="str">
        <f t="shared" si="24"/>
        <v>UNI</v>
      </c>
      <c r="D257" s="11">
        <f t="shared" si="27"/>
        <v>44329.589583333334</v>
      </c>
      <c r="E257" s="9">
        <v>18285933</v>
      </c>
      <c r="F257" s="12" t="str">
        <f t="shared" si="28"/>
        <v>Fail SO</v>
      </c>
      <c r="G257" s="105">
        <v>313</v>
      </c>
      <c r="H257" s="9" t="s">
        <v>57</v>
      </c>
      <c r="I257" s="34">
        <v>44329</v>
      </c>
      <c r="J257" s="35">
        <v>0.72569444444444453</v>
      </c>
      <c r="K257" s="35">
        <v>0.73749999999999993</v>
      </c>
      <c r="L257" s="14">
        <f t="shared" si="29"/>
        <v>1.1805555555555403E-2</v>
      </c>
    </row>
    <row r="258" spans="1:12" x14ac:dyDescent="0.25">
      <c r="A258" s="9" t="s">
        <v>1653</v>
      </c>
      <c r="B258" s="10">
        <v>44329.723611111112</v>
      </c>
      <c r="C258" s="9" t="str">
        <f t="shared" si="24"/>
        <v>UNI</v>
      </c>
      <c r="D258" s="11">
        <f t="shared" si="27"/>
        <v>44329.723611111112</v>
      </c>
      <c r="E258" s="9">
        <v>18286506</v>
      </c>
      <c r="F258" s="12" t="str">
        <f t="shared" si="28"/>
        <v>Fail SO</v>
      </c>
      <c r="G258" s="105">
        <v>313</v>
      </c>
      <c r="H258" s="9" t="s">
        <v>57</v>
      </c>
      <c r="I258" s="34">
        <v>44329</v>
      </c>
      <c r="J258" s="35">
        <v>0.76736111111111116</v>
      </c>
      <c r="K258" s="35">
        <v>0.78402777777777777</v>
      </c>
      <c r="L258" s="14">
        <f t="shared" si="29"/>
        <v>1.6666666666666607E-2</v>
      </c>
    </row>
    <row r="259" spans="1:12" x14ac:dyDescent="0.25">
      <c r="A259" s="9" t="s">
        <v>1654</v>
      </c>
      <c r="B259" s="10">
        <v>44329.690972222219</v>
      </c>
      <c r="C259" s="9" t="str">
        <f t="shared" ref="C259:C322" si="30">IF(COUNTIF(A:A,A259)&gt;1,"DUP","UNI")</f>
        <v>UNI</v>
      </c>
      <c r="D259" s="11">
        <f t="shared" si="27"/>
        <v>44329.690972222219</v>
      </c>
      <c r="E259" s="9">
        <v>18286678</v>
      </c>
      <c r="F259" s="12" t="str">
        <f t="shared" si="28"/>
        <v>Fail SO</v>
      </c>
      <c r="G259" s="105">
        <v>313</v>
      </c>
      <c r="H259" s="9" t="s">
        <v>57</v>
      </c>
      <c r="I259" s="34">
        <v>44329</v>
      </c>
      <c r="J259" s="35">
        <v>0.78402777777777777</v>
      </c>
      <c r="K259" s="35">
        <v>0.79791666666666661</v>
      </c>
      <c r="L259" s="14">
        <f t="shared" si="29"/>
        <v>1.388888888888884E-2</v>
      </c>
    </row>
    <row r="260" spans="1:12" x14ac:dyDescent="0.25">
      <c r="A260" s="9" t="s">
        <v>1655</v>
      </c>
      <c r="B260" s="10">
        <v>44329.704861111109</v>
      </c>
      <c r="C260" s="9" t="str">
        <f t="shared" si="30"/>
        <v>UNI</v>
      </c>
      <c r="D260" s="11">
        <f t="shared" si="27"/>
        <v>44329.704861111109</v>
      </c>
      <c r="E260" s="9">
        <v>18286755</v>
      </c>
      <c r="F260" s="12" t="str">
        <f t="shared" si="28"/>
        <v>Fail SO</v>
      </c>
      <c r="G260" s="105">
        <v>313</v>
      </c>
      <c r="H260" s="9" t="s">
        <v>57</v>
      </c>
      <c r="I260" s="34">
        <v>44329</v>
      </c>
      <c r="J260" s="35">
        <v>0.79791666666666661</v>
      </c>
      <c r="K260" s="35">
        <v>0.81458333333333333</v>
      </c>
      <c r="L260" s="14">
        <f t="shared" si="29"/>
        <v>1.6666666666666718E-2</v>
      </c>
    </row>
    <row r="261" spans="1:12" x14ac:dyDescent="0.25">
      <c r="A261" s="9" t="s">
        <v>1656</v>
      </c>
      <c r="B261" s="10">
        <v>44329.708333333336</v>
      </c>
      <c r="C261" s="9" t="str">
        <f t="shared" si="30"/>
        <v>UNI</v>
      </c>
      <c r="D261" s="11">
        <f t="shared" si="27"/>
        <v>44329.708333333336</v>
      </c>
      <c r="E261" s="9">
        <v>18286880</v>
      </c>
      <c r="F261" s="12" t="str">
        <f t="shared" si="28"/>
        <v>Fail SO</v>
      </c>
      <c r="G261" s="105">
        <v>313</v>
      </c>
      <c r="H261" s="9" t="s">
        <v>57</v>
      </c>
      <c r="I261" s="34">
        <v>44329</v>
      </c>
      <c r="J261" s="35">
        <v>0.81458333333333333</v>
      </c>
      <c r="K261" s="35">
        <v>0.83750000000000002</v>
      </c>
      <c r="L261" s="14">
        <f t="shared" si="29"/>
        <v>2.2916666666666696E-2</v>
      </c>
    </row>
    <row r="262" spans="1:12" x14ac:dyDescent="0.25">
      <c r="A262" s="19" t="s">
        <v>1643</v>
      </c>
      <c r="B262" s="20">
        <v>44329.508333333331</v>
      </c>
      <c r="C262" s="19" t="str">
        <f t="shared" si="30"/>
        <v>UNI</v>
      </c>
      <c r="D262" s="41">
        <f t="shared" si="27"/>
        <v>44329.508333333331</v>
      </c>
      <c r="E262" s="19">
        <v>18281959</v>
      </c>
      <c r="F262" s="12" t="str">
        <f t="shared" si="28"/>
        <v>Deliver Approved</v>
      </c>
      <c r="G262" s="105">
        <v>319</v>
      </c>
      <c r="H262" s="9"/>
      <c r="I262" s="34">
        <v>44329</v>
      </c>
      <c r="J262" s="35">
        <v>0.52152777777777781</v>
      </c>
      <c r="K262" s="35">
        <v>0.53541666666666665</v>
      </c>
      <c r="L262" s="14">
        <f t="shared" si="29"/>
        <v>1.388888888888884E-2</v>
      </c>
    </row>
    <row r="263" spans="1:12" x14ac:dyDescent="0.25">
      <c r="A263" s="9" t="s">
        <v>1644</v>
      </c>
      <c r="B263" s="10">
        <v>44329.51458333333</v>
      </c>
      <c r="C263" s="9" t="str">
        <f t="shared" si="30"/>
        <v>UNI</v>
      </c>
      <c r="D263" s="11">
        <f t="shared" si="27"/>
        <v>44329.51458333333</v>
      </c>
      <c r="E263" s="9">
        <v>18282180</v>
      </c>
      <c r="F263" s="12" t="str">
        <f t="shared" si="28"/>
        <v>Deliver Approved</v>
      </c>
      <c r="G263" s="105">
        <v>319</v>
      </c>
      <c r="H263" s="9"/>
      <c r="I263" s="34">
        <v>44329</v>
      </c>
      <c r="J263" s="35">
        <v>0.53541666666666665</v>
      </c>
      <c r="K263" s="35">
        <v>0.54999999999999993</v>
      </c>
      <c r="L263" s="14">
        <f t="shared" si="29"/>
        <v>1.4583333333333282E-2</v>
      </c>
    </row>
    <row r="264" spans="1:12" x14ac:dyDescent="0.25">
      <c r="A264" s="9" t="s">
        <v>1645</v>
      </c>
      <c r="B264" s="10">
        <v>44329.512499999997</v>
      </c>
      <c r="C264" s="9" t="str">
        <f t="shared" si="30"/>
        <v>UNI</v>
      </c>
      <c r="D264" s="11">
        <f t="shared" si="27"/>
        <v>44329.512499999997</v>
      </c>
      <c r="E264" s="9">
        <v>18283851</v>
      </c>
      <c r="F264" s="12" t="str">
        <f t="shared" si="28"/>
        <v>Deliver Approved</v>
      </c>
      <c r="G264" s="105">
        <v>319</v>
      </c>
      <c r="H264" s="9"/>
      <c r="I264" s="34">
        <v>44329</v>
      </c>
      <c r="J264" s="35">
        <v>0.61319444444444449</v>
      </c>
      <c r="K264" s="35">
        <v>0.62777777777777777</v>
      </c>
      <c r="L264" s="14">
        <f t="shared" si="29"/>
        <v>1.4583333333333282E-2</v>
      </c>
    </row>
    <row r="265" spans="1:12" x14ac:dyDescent="0.25">
      <c r="A265" s="19" t="s">
        <v>1646</v>
      </c>
      <c r="B265" s="20">
        <v>44329.534722222219</v>
      </c>
      <c r="C265" s="19" t="str">
        <f t="shared" si="30"/>
        <v>UNI</v>
      </c>
      <c r="D265" s="41">
        <f t="shared" si="27"/>
        <v>44329.534722222219</v>
      </c>
      <c r="E265" s="19">
        <v>18284108</v>
      </c>
      <c r="F265" s="12" t="str">
        <f t="shared" si="28"/>
        <v>Deliver Approved</v>
      </c>
      <c r="G265" s="105">
        <v>319</v>
      </c>
      <c r="H265" s="9"/>
      <c r="I265" s="34">
        <v>44329</v>
      </c>
      <c r="J265" s="35">
        <v>0.62777777777777777</v>
      </c>
      <c r="K265" s="35">
        <v>0.67013888888888884</v>
      </c>
      <c r="L265" s="14">
        <f t="shared" si="29"/>
        <v>4.2361111111111072E-2</v>
      </c>
    </row>
    <row r="266" spans="1:12" x14ac:dyDescent="0.25">
      <c r="A266" s="9" t="s">
        <v>1647</v>
      </c>
      <c r="B266" s="10">
        <v>44329.543055555558</v>
      </c>
      <c r="C266" s="9" t="str">
        <f t="shared" si="30"/>
        <v>UNI</v>
      </c>
      <c r="D266" s="11">
        <f t="shared" si="27"/>
        <v>44329.543055555558</v>
      </c>
      <c r="E266" s="9">
        <v>18284955</v>
      </c>
      <c r="F266" s="12" t="str">
        <f t="shared" si="28"/>
        <v>Deliver Approved</v>
      </c>
      <c r="G266" s="105">
        <v>319</v>
      </c>
      <c r="H266" s="9"/>
      <c r="I266" s="34">
        <v>44329</v>
      </c>
      <c r="J266" s="35">
        <v>0.67013888888888884</v>
      </c>
      <c r="K266" s="35">
        <v>0.67847222222222225</v>
      </c>
      <c r="L266" s="14">
        <f t="shared" si="29"/>
        <v>8.3333333333334147E-3</v>
      </c>
    </row>
    <row r="267" spans="1:12" x14ac:dyDescent="0.25">
      <c r="A267" s="9" t="s">
        <v>1648</v>
      </c>
      <c r="B267" s="10">
        <v>44329.55</v>
      </c>
      <c r="C267" s="9" t="str">
        <f t="shared" si="30"/>
        <v>UNI</v>
      </c>
      <c r="D267" s="11">
        <f t="shared" si="27"/>
        <v>44329.55</v>
      </c>
      <c r="E267" s="9">
        <v>18285144</v>
      </c>
      <c r="F267" s="12" t="str">
        <f t="shared" si="28"/>
        <v>Deliver Approved</v>
      </c>
      <c r="G267" s="105">
        <v>319</v>
      </c>
      <c r="H267" s="9"/>
      <c r="I267" s="34">
        <v>44329</v>
      </c>
      <c r="J267" s="35">
        <v>0.67847222222222225</v>
      </c>
      <c r="K267" s="35">
        <v>0.69791666666666663</v>
      </c>
      <c r="L267" s="14">
        <f t="shared" si="29"/>
        <v>1.9444444444444375E-2</v>
      </c>
    </row>
    <row r="268" spans="1:12" x14ac:dyDescent="0.25">
      <c r="A268" s="9" t="s">
        <v>1649</v>
      </c>
      <c r="B268" s="10">
        <v>44329.570138888892</v>
      </c>
      <c r="C268" s="9" t="str">
        <f t="shared" si="30"/>
        <v>UNI</v>
      </c>
      <c r="D268" s="11">
        <f t="shared" si="27"/>
        <v>44329.570138888892</v>
      </c>
      <c r="E268" s="9">
        <v>18285207</v>
      </c>
      <c r="F268" s="12" t="str">
        <f t="shared" si="28"/>
        <v>Deliver Approved</v>
      </c>
      <c r="G268" s="105">
        <v>319</v>
      </c>
      <c r="H268" s="9"/>
      <c r="I268" s="34">
        <v>44329</v>
      </c>
      <c r="J268" s="35">
        <v>0.69791666666666663</v>
      </c>
      <c r="K268" s="35">
        <v>0.71250000000000002</v>
      </c>
      <c r="L268" s="14">
        <f t="shared" si="29"/>
        <v>1.4583333333333393E-2</v>
      </c>
    </row>
    <row r="269" spans="1:12" x14ac:dyDescent="0.25">
      <c r="A269" s="9" t="s">
        <v>1650</v>
      </c>
      <c r="B269" s="10">
        <v>44329.575694444444</v>
      </c>
      <c r="C269" s="9" t="str">
        <f t="shared" si="30"/>
        <v>UNI</v>
      </c>
      <c r="D269" s="11">
        <f t="shared" si="27"/>
        <v>44329.575694444444</v>
      </c>
      <c r="E269" s="9">
        <v>18286195</v>
      </c>
      <c r="F269" s="12" t="str">
        <f t="shared" si="28"/>
        <v>Deliver Approved</v>
      </c>
      <c r="G269" s="105">
        <v>319</v>
      </c>
      <c r="H269" s="9"/>
      <c r="I269" s="34">
        <v>44329</v>
      </c>
      <c r="J269" s="35">
        <v>0.73749999999999993</v>
      </c>
      <c r="K269" s="35">
        <v>0.75208333333333333</v>
      </c>
      <c r="L269" s="14">
        <f t="shared" si="29"/>
        <v>1.4583333333333393E-2</v>
      </c>
    </row>
    <row r="270" spans="1:12" x14ac:dyDescent="0.25">
      <c r="A270" s="9" t="s">
        <v>1652</v>
      </c>
      <c r="B270" s="10">
        <v>44329.593055555553</v>
      </c>
      <c r="C270" s="9" t="str">
        <f t="shared" si="30"/>
        <v>UNI</v>
      </c>
      <c r="D270" s="11">
        <f t="shared" si="27"/>
        <v>44329.593055555553</v>
      </c>
      <c r="E270" s="9">
        <v>18286383</v>
      </c>
      <c r="F270" s="12" t="str">
        <f t="shared" si="28"/>
        <v>Deliver Approved</v>
      </c>
      <c r="G270" s="105">
        <v>319</v>
      </c>
      <c r="H270" s="9"/>
      <c r="I270" s="34">
        <v>44329</v>
      </c>
      <c r="J270" s="35">
        <v>0.75208333333333333</v>
      </c>
      <c r="K270" s="35">
        <v>0.76736111111111116</v>
      </c>
      <c r="L270" s="14">
        <f t="shared" si="29"/>
        <v>1.5277777777777835E-2</v>
      </c>
    </row>
    <row r="271" spans="1:12" x14ac:dyDescent="0.25">
      <c r="A271" s="9" t="s">
        <v>1630</v>
      </c>
      <c r="B271" s="10">
        <v>44329.462500000001</v>
      </c>
      <c r="C271" s="9" t="str">
        <f t="shared" si="30"/>
        <v>UNI</v>
      </c>
      <c r="D271" s="11">
        <f t="shared" si="27"/>
        <v>44329.462500000001</v>
      </c>
      <c r="E271" s="9">
        <v>18281287</v>
      </c>
      <c r="F271" s="12" t="str">
        <f t="shared" si="28"/>
        <v>Tax-Cert</v>
      </c>
      <c r="G271" s="105">
        <v>320</v>
      </c>
      <c r="H271" s="9"/>
      <c r="I271" s="34">
        <v>44329</v>
      </c>
      <c r="J271" s="35">
        <v>0.48541666666666666</v>
      </c>
      <c r="K271" s="35">
        <v>0.4916666666666667</v>
      </c>
      <c r="L271" s="14">
        <f t="shared" si="29"/>
        <v>6.2500000000000333E-3</v>
      </c>
    </row>
    <row r="272" spans="1:12" x14ac:dyDescent="0.25">
      <c r="A272" s="19" t="s">
        <v>1631</v>
      </c>
      <c r="B272" s="20">
        <v>44329.462500000001</v>
      </c>
      <c r="C272" s="19" t="str">
        <f t="shared" si="30"/>
        <v>UNI</v>
      </c>
      <c r="D272" s="41">
        <f t="shared" si="27"/>
        <v>44329.462500000001</v>
      </c>
      <c r="E272" s="19">
        <v>18281434</v>
      </c>
      <c r="F272" s="12" t="str">
        <f t="shared" si="28"/>
        <v>Tax-Cert</v>
      </c>
      <c r="G272" s="105">
        <v>320</v>
      </c>
      <c r="H272" s="9"/>
      <c r="I272" s="34">
        <v>44329</v>
      </c>
      <c r="J272" s="35">
        <v>0.4916666666666667</v>
      </c>
      <c r="K272" s="35">
        <v>0.49583333333333335</v>
      </c>
      <c r="L272" s="14">
        <f t="shared" si="29"/>
        <v>4.1666666666666519E-3</v>
      </c>
    </row>
    <row r="273" spans="1:13" x14ac:dyDescent="0.25">
      <c r="A273" s="9" t="s">
        <v>1632</v>
      </c>
      <c r="B273" s="10">
        <v>44329.459027777775</v>
      </c>
      <c r="C273" s="9" t="str">
        <f t="shared" si="30"/>
        <v>UNI</v>
      </c>
      <c r="D273" s="11">
        <f t="shared" si="27"/>
        <v>44329.459027777775</v>
      </c>
      <c r="E273" s="9">
        <v>18281506</v>
      </c>
      <c r="F273" s="12" t="str">
        <f t="shared" si="28"/>
        <v>Tax-Cert</v>
      </c>
      <c r="G273" s="105">
        <v>320</v>
      </c>
      <c r="H273" s="9"/>
      <c r="I273" s="34">
        <v>44329</v>
      </c>
      <c r="J273" s="35">
        <v>0.49583333333333335</v>
      </c>
      <c r="K273" s="35">
        <v>0.50069444444444444</v>
      </c>
      <c r="L273" s="14">
        <f t="shared" si="29"/>
        <v>4.8611111111110938E-3</v>
      </c>
    </row>
    <row r="274" spans="1:13" x14ac:dyDescent="0.25">
      <c r="A274" s="9" t="s">
        <v>1633</v>
      </c>
      <c r="B274" s="10">
        <v>44329.452777777777</v>
      </c>
      <c r="C274" s="9" t="str">
        <f t="shared" si="30"/>
        <v>UNI</v>
      </c>
      <c r="D274" s="11">
        <f t="shared" ref="D274:D337" si="31">B274</f>
        <v>44329.452777777777</v>
      </c>
      <c r="E274" s="9">
        <v>18281598</v>
      </c>
      <c r="F274" s="12" t="str">
        <f t="shared" ref="F274:F337" si="32">IF(G274=313,"Fail SO",IF(G274=319,"Deliver Approved",IF(G274=320,"Tax-Cert",IF(G274=343,"Purchase",""))))</f>
        <v>Tax-Cert</v>
      </c>
      <c r="G274" s="105">
        <v>320</v>
      </c>
      <c r="H274" s="9"/>
      <c r="I274" s="34">
        <v>44329</v>
      </c>
      <c r="J274" s="35">
        <v>0.50069444444444444</v>
      </c>
      <c r="K274" s="35">
        <v>0.50694444444444442</v>
      </c>
      <c r="L274" s="14">
        <f t="shared" ref="L274:L337" si="33">K274-J274</f>
        <v>6.2499999999999778E-3</v>
      </c>
    </row>
    <row r="275" spans="1:13" x14ac:dyDescent="0.25">
      <c r="A275" s="19" t="s">
        <v>1634</v>
      </c>
      <c r="B275" s="20">
        <v>44329.446527777778</v>
      </c>
      <c r="C275" s="19" t="str">
        <f t="shared" si="30"/>
        <v>UNI</v>
      </c>
      <c r="D275" s="41">
        <f t="shared" si="31"/>
        <v>44329.446527777778</v>
      </c>
      <c r="E275" s="19">
        <v>18281678</v>
      </c>
      <c r="F275" s="12" t="str">
        <f t="shared" si="32"/>
        <v>Tax-Cert</v>
      </c>
      <c r="G275" s="105">
        <v>320</v>
      </c>
      <c r="H275" s="9"/>
      <c r="I275" s="34">
        <v>44329</v>
      </c>
      <c r="J275" s="35">
        <v>0.50694444444444442</v>
      </c>
      <c r="K275" s="35">
        <v>0.51666666666666672</v>
      </c>
      <c r="L275" s="14">
        <f t="shared" si="33"/>
        <v>9.7222222222222987E-3</v>
      </c>
    </row>
    <row r="276" spans="1:13" x14ac:dyDescent="0.25">
      <c r="A276" s="9" t="s">
        <v>1638</v>
      </c>
      <c r="B276" s="10">
        <v>44329.488888888889</v>
      </c>
      <c r="C276" s="9" t="str">
        <f t="shared" si="30"/>
        <v>UNI</v>
      </c>
      <c r="D276" s="11">
        <f t="shared" si="31"/>
        <v>44329.488888888889</v>
      </c>
      <c r="E276" s="9">
        <v>18281817</v>
      </c>
      <c r="F276" s="12" t="str">
        <f t="shared" si="32"/>
        <v>Tax-Cert</v>
      </c>
      <c r="G276" s="105">
        <v>320</v>
      </c>
      <c r="H276" s="9"/>
      <c r="I276" s="34">
        <v>44329</v>
      </c>
      <c r="J276" s="35">
        <v>0.51666666666666672</v>
      </c>
      <c r="K276" s="35">
        <v>0.52152777777777781</v>
      </c>
      <c r="L276" s="14">
        <f t="shared" si="33"/>
        <v>4.8611111111110938E-3</v>
      </c>
    </row>
    <row r="277" spans="1:13" x14ac:dyDescent="0.25">
      <c r="A277" s="9" t="s">
        <v>1639</v>
      </c>
      <c r="B277" s="10">
        <v>44329.488888888889</v>
      </c>
      <c r="C277" s="9" t="str">
        <f t="shared" si="30"/>
        <v>UNI</v>
      </c>
      <c r="D277" s="11">
        <f t="shared" si="31"/>
        <v>44329.488888888889</v>
      </c>
      <c r="E277" s="9">
        <v>18282472</v>
      </c>
      <c r="F277" s="12" t="str">
        <f t="shared" si="32"/>
        <v>Tax-Cert</v>
      </c>
      <c r="G277" s="105">
        <v>320</v>
      </c>
      <c r="H277" s="9"/>
      <c r="I277" s="34">
        <v>44329</v>
      </c>
      <c r="J277" s="35">
        <v>0.55069444444444449</v>
      </c>
      <c r="K277" s="35">
        <v>0.55555555555555558</v>
      </c>
      <c r="L277" s="14">
        <f t="shared" si="33"/>
        <v>4.8611111111110938E-3</v>
      </c>
    </row>
    <row r="278" spans="1:13" x14ac:dyDescent="0.25">
      <c r="A278" s="9" t="s">
        <v>1640</v>
      </c>
      <c r="B278" s="10">
        <v>44329.484722222223</v>
      </c>
      <c r="C278" s="9" t="str">
        <f t="shared" si="30"/>
        <v>UNI</v>
      </c>
      <c r="D278" s="11">
        <f t="shared" si="31"/>
        <v>44329.484722222223</v>
      </c>
      <c r="E278" s="9">
        <v>18282621</v>
      </c>
      <c r="F278" s="12" t="str">
        <f t="shared" si="32"/>
        <v>Tax-Cert</v>
      </c>
      <c r="G278" s="105">
        <v>320</v>
      </c>
      <c r="H278" s="9"/>
      <c r="I278" s="34">
        <v>44329</v>
      </c>
      <c r="J278" s="35">
        <v>0.55555555555555558</v>
      </c>
      <c r="K278" s="35">
        <v>0.56527777777777777</v>
      </c>
      <c r="L278" s="14">
        <f t="shared" si="33"/>
        <v>9.7222222222221877E-3</v>
      </c>
    </row>
    <row r="279" spans="1:13" x14ac:dyDescent="0.25">
      <c r="A279" s="9" t="s">
        <v>1641</v>
      </c>
      <c r="B279" s="10">
        <v>44329.453472222223</v>
      </c>
      <c r="C279" s="9" t="str">
        <f t="shared" si="30"/>
        <v>UNI</v>
      </c>
      <c r="D279" s="11">
        <f t="shared" si="31"/>
        <v>44329.453472222223</v>
      </c>
      <c r="E279" s="9">
        <v>18282810</v>
      </c>
      <c r="F279" s="12" t="str">
        <f t="shared" si="32"/>
        <v>Tax-Cert</v>
      </c>
      <c r="G279" s="105">
        <v>320</v>
      </c>
      <c r="H279" s="9"/>
      <c r="I279" s="34">
        <v>44329</v>
      </c>
      <c r="J279" s="35">
        <v>0.56527777777777777</v>
      </c>
      <c r="K279" s="35">
        <v>0.57013888888888886</v>
      </c>
      <c r="L279" s="14">
        <f t="shared" si="33"/>
        <v>4.8611111111110938E-3</v>
      </c>
    </row>
    <row r="280" spans="1:13" x14ac:dyDescent="0.25">
      <c r="A280" s="9" t="s">
        <v>1642</v>
      </c>
      <c r="B280" s="10">
        <v>44329.445138888892</v>
      </c>
      <c r="C280" s="9" t="str">
        <f t="shared" si="30"/>
        <v>UNI</v>
      </c>
      <c r="D280" s="11">
        <f t="shared" si="31"/>
        <v>44329.445138888892</v>
      </c>
      <c r="E280" s="9">
        <v>18282954</v>
      </c>
      <c r="F280" s="12" t="str">
        <f t="shared" si="32"/>
        <v>Tax-Cert</v>
      </c>
      <c r="G280" s="105">
        <v>320</v>
      </c>
      <c r="H280" s="9"/>
      <c r="I280" s="34">
        <v>44329</v>
      </c>
      <c r="J280" s="35">
        <v>0.57013888888888886</v>
      </c>
      <c r="K280" s="35">
        <v>0.57500000000000007</v>
      </c>
      <c r="L280" s="14">
        <f t="shared" si="33"/>
        <v>4.8611111111112049E-3</v>
      </c>
      <c r="M280" s="71">
        <f>38/39</f>
        <v>0.97435897435897434</v>
      </c>
    </row>
    <row r="281" spans="1:13" x14ac:dyDescent="0.25">
      <c r="A281" s="4" t="s">
        <v>1657</v>
      </c>
      <c r="B281" s="44">
        <v>44330.466666666667</v>
      </c>
      <c r="C281" s="4" t="str">
        <f t="shared" si="30"/>
        <v>UNI</v>
      </c>
      <c r="D281" s="6">
        <f>B281</f>
        <v>44330.466666666667</v>
      </c>
      <c r="E281" s="4">
        <v>18295460</v>
      </c>
      <c r="F281" s="91" t="str">
        <f>IF(G281=313,"Fail SO",IF(G281=319,"Deliver Approved",IF(G281=320,"Tax-Cert",IF(G281=343,"Purchase",""))))</f>
        <v>Fail SO</v>
      </c>
      <c r="G281" s="91">
        <v>313</v>
      </c>
      <c r="H281" s="91" t="s">
        <v>57</v>
      </c>
      <c r="I281" s="92">
        <v>44330</v>
      </c>
      <c r="J281" s="94">
        <v>0.4694444444444445</v>
      </c>
      <c r="K281" s="94">
        <v>0.4826388888888889</v>
      </c>
      <c r="L281" s="93">
        <f>K281-J281</f>
        <v>1.3194444444444398E-2</v>
      </c>
    </row>
    <row r="282" spans="1:13" x14ac:dyDescent="0.25">
      <c r="A282" s="9" t="s">
        <v>1658</v>
      </c>
      <c r="B282" s="10">
        <v>44330.465277777781</v>
      </c>
      <c r="C282" s="9" t="str">
        <f t="shared" si="30"/>
        <v>UNI</v>
      </c>
      <c r="D282" s="11">
        <f t="shared" si="31"/>
        <v>44330.465277777781</v>
      </c>
      <c r="E282" s="9">
        <v>18299572</v>
      </c>
      <c r="F282" s="12" t="str">
        <f t="shared" si="32"/>
        <v>Fail SO</v>
      </c>
      <c r="G282" s="107">
        <v>313</v>
      </c>
      <c r="H282" s="9" t="s">
        <v>57</v>
      </c>
      <c r="I282" s="34">
        <v>44330</v>
      </c>
      <c r="J282" s="35">
        <v>0.7090277777777777</v>
      </c>
      <c r="K282" s="35">
        <v>0.72361111111111109</v>
      </c>
      <c r="L282" s="14">
        <f t="shared" si="33"/>
        <v>1.4583333333333393E-2</v>
      </c>
    </row>
    <row r="283" spans="1:13" x14ac:dyDescent="0.25">
      <c r="A283" s="9" t="s">
        <v>1659</v>
      </c>
      <c r="B283" s="10">
        <v>44330.472916666666</v>
      </c>
      <c r="C283" s="9" t="str">
        <f t="shared" si="30"/>
        <v>UNI</v>
      </c>
      <c r="D283" s="11">
        <f t="shared" si="31"/>
        <v>44330.472916666666</v>
      </c>
      <c r="E283" s="9">
        <v>18297216</v>
      </c>
      <c r="F283" s="12" t="str">
        <f t="shared" si="32"/>
        <v>Fail SO</v>
      </c>
      <c r="G283" s="107">
        <v>313</v>
      </c>
      <c r="H283" s="9" t="s">
        <v>57</v>
      </c>
      <c r="I283" s="34">
        <v>44330</v>
      </c>
      <c r="J283" s="35">
        <v>0.58402777777777781</v>
      </c>
      <c r="K283" s="35">
        <v>0.59652777777777777</v>
      </c>
      <c r="L283" s="14">
        <f t="shared" si="33"/>
        <v>1.2499999999999956E-2</v>
      </c>
    </row>
    <row r="284" spans="1:13" x14ac:dyDescent="0.25">
      <c r="A284" s="9" t="s">
        <v>1660</v>
      </c>
      <c r="B284" s="10">
        <v>44330.474305555559</v>
      </c>
      <c r="C284" s="9" t="str">
        <f t="shared" si="30"/>
        <v>UNI</v>
      </c>
      <c r="D284" s="11">
        <f t="shared" si="31"/>
        <v>44330.474305555559</v>
      </c>
      <c r="E284" s="9">
        <v>18298280</v>
      </c>
      <c r="F284" s="12" t="str">
        <f t="shared" si="32"/>
        <v>Fail SO</v>
      </c>
      <c r="G284" s="107">
        <v>313</v>
      </c>
      <c r="H284" s="9" t="s">
        <v>57</v>
      </c>
      <c r="I284" s="34">
        <v>44330</v>
      </c>
      <c r="J284" s="35">
        <v>0.64930555555555558</v>
      </c>
      <c r="K284" s="35">
        <v>0.65763888888888888</v>
      </c>
      <c r="L284" s="14">
        <f t="shared" si="33"/>
        <v>8.3333333333333037E-3</v>
      </c>
    </row>
    <row r="285" spans="1:13" x14ac:dyDescent="0.25">
      <c r="A285" s="9" t="s">
        <v>1661</v>
      </c>
      <c r="B285" s="10">
        <v>44330.453472222223</v>
      </c>
      <c r="C285" s="9" t="str">
        <f t="shared" si="30"/>
        <v>UNI</v>
      </c>
      <c r="D285" s="11">
        <f t="shared" si="31"/>
        <v>44330.453472222223</v>
      </c>
      <c r="E285" s="9">
        <v>18299863</v>
      </c>
      <c r="F285" s="12" t="str">
        <f t="shared" si="32"/>
        <v>Fail SO</v>
      </c>
      <c r="G285" s="107">
        <v>313</v>
      </c>
      <c r="H285" s="9" t="s">
        <v>57</v>
      </c>
      <c r="I285" s="34">
        <v>44330</v>
      </c>
      <c r="J285" s="35">
        <v>0.72361111111111109</v>
      </c>
      <c r="K285" s="35">
        <v>0.73888888888888893</v>
      </c>
      <c r="L285" s="14">
        <f t="shared" si="33"/>
        <v>1.5277777777777835E-2</v>
      </c>
    </row>
    <row r="286" spans="1:13" x14ac:dyDescent="0.25">
      <c r="A286" s="19" t="s">
        <v>1671</v>
      </c>
      <c r="B286" s="20">
        <v>44330.455555555556</v>
      </c>
      <c r="C286" s="19" t="str">
        <f t="shared" si="30"/>
        <v>UNI</v>
      </c>
      <c r="D286" s="41">
        <f t="shared" si="31"/>
        <v>44330.455555555556</v>
      </c>
      <c r="E286" s="19">
        <v>18296271</v>
      </c>
      <c r="F286" s="12" t="str">
        <f t="shared" si="32"/>
        <v>Fail SO</v>
      </c>
      <c r="G286" s="107">
        <v>313</v>
      </c>
      <c r="H286" s="9" t="s">
        <v>57</v>
      </c>
      <c r="I286" s="34">
        <v>44330</v>
      </c>
      <c r="J286" s="35">
        <v>0.50555555555555554</v>
      </c>
      <c r="K286" s="35">
        <v>0.51874999999999993</v>
      </c>
      <c r="L286" s="14">
        <f t="shared" si="33"/>
        <v>1.3194444444444398E-2</v>
      </c>
    </row>
    <row r="287" spans="1:13" x14ac:dyDescent="0.25">
      <c r="A287" s="9" t="s">
        <v>1673</v>
      </c>
      <c r="B287" s="10">
        <v>44330.505555555559</v>
      </c>
      <c r="C287" s="9" t="str">
        <f t="shared" si="30"/>
        <v>UNI</v>
      </c>
      <c r="D287" s="11">
        <f t="shared" si="31"/>
        <v>44330.505555555559</v>
      </c>
      <c r="E287" s="9">
        <v>18297385</v>
      </c>
      <c r="F287" s="12" t="str">
        <f t="shared" si="32"/>
        <v>Fail SO</v>
      </c>
      <c r="G287" s="107">
        <v>313</v>
      </c>
      <c r="H287" s="9" t="s">
        <v>57</v>
      </c>
      <c r="I287" s="34">
        <v>44330</v>
      </c>
      <c r="J287" s="35">
        <v>0.59652777777777777</v>
      </c>
      <c r="K287" s="35">
        <v>0.60972222222222217</v>
      </c>
      <c r="L287" s="14">
        <f t="shared" si="33"/>
        <v>1.3194444444444398E-2</v>
      </c>
    </row>
    <row r="288" spans="1:13" x14ac:dyDescent="0.25">
      <c r="A288" s="9" t="s">
        <v>1674</v>
      </c>
      <c r="B288" s="10">
        <v>44330.481249999997</v>
      </c>
      <c r="C288" s="9" t="str">
        <f t="shared" si="30"/>
        <v>UNI</v>
      </c>
      <c r="D288" s="11">
        <f t="shared" si="31"/>
        <v>44330.481249999997</v>
      </c>
      <c r="E288" s="9">
        <v>18297574</v>
      </c>
      <c r="F288" s="12" t="str">
        <f t="shared" si="32"/>
        <v>Fail SO</v>
      </c>
      <c r="G288" s="107">
        <v>313</v>
      </c>
      <c r="H288" s="9" t="s">
        <v>57</v>
      </c>
      <c r="I288" s="34">
        <v>44330</v>
      </c>
      <c r="J288" s="35">
        <v>0.60972222222222217</v>
      </c>
      <c r="K288" s="35">
        <v>0.62222222222222223</v>
      </c>
      <c r="L288" s="14">
        <f t="shared" si="33"/>
        <v>1.2500000000000067E-2</v>
      </c>
    </row>
    <row r="289" spans="1:12" x14ac:dyDescent="0.25">
      <c r="A289" s="9" t="s">
        <v>1675</v>
      </c>
      <c r="B289" s="10">
        <v>44330.47152777778</v>
      </c>
      <c r="C289" s="9" t="str">
        <f t="shared" si="30"/>
        <v>UNI</v>
      </c>
      <c r="D289" s="11">
        <f t="shared" si="31"/>
        <v>44330.47152777778</v>
      </c>
      <c r="E289" s="9">
        <v>18297747</v>
      </c>
      <c r="F289" s="12" t="str">
        <f t="shared" si="32"/>
        <v>Fail SO</v>
      </c>
      <c r="G289" s="107">
        <v>313</v>
      </c>
      <c r="H289" s="9" t="s">
        <v>57</v>
      </c>
      <c r="I289" s="34">
        <v>44330</v>
      </c>
      <c r="J289" s="35">
        <v>0.62222222222222223</v>
      </c>
      <c r="K289" s="35">
        <v>0.63472222222222219</v>
      </c>
      <c r="L289" s="14">
        <f t="shared" si="33"/>
        <v>1.2499999999999956E-2</v>
      </c>
    </row>
    <row r="290" spans="1:12" x14ac:dyDescent="0.25">
      <c r="A290" s="9" t="s">
        <v>1676</v>
      </c>
      <c r="B290" s="10">
        <v>44330.494444444441</v>
      </c>
      <c r="C290" s="9" t="str">
        <f t="shared" si="30"/>
        <v>UNI</v>
      </c>
      <c r="D290" s="11">
        <f t="shared" si="31"/>
        <v>44330.494444444441</v>
      </c>
      <c r="E290" s="9">
        <v>18300025</v>
      </c>
      <c r="F290" s="12" t="str">
        <f t="shared" si="32"/>
        <v>Fail SO</v>
      </c>
      <c r="G290" s="107">
        <v>313</v>
      </c>
      <c r="H290" s="9" t="s">
        <v>57</v>
      </c>
      <c r="I290" s="34">
        <v>44330</v>
      </c>
      <c r="J290" s="35">
        <v>0.73888888888888893</v>
      </c>
      <c r="K290" s="35">
        <v>0.75416666666666676</v>
      </c>
      <c r="L290" s="14">
        <f t="shared" si="33"/>
        <v>1.5277777777777835E-2</v>
      </c>
    </row>
    <row r="291" spans="1:12" x14ac:dyDescent="0.25">
      <c r="A291" s="9" t="s">
        <v>1677</v>
      </c>
      <c r="B291" s="10">
        <v>44330.517361111109</v>
      </c>
      <c r="C291" s="9" t="str">
        <f t="shared" si="30"/>
        <v>UNI</v>
      </c>
      <c r="D291" s="11">
        <f t="shared" si="31"/>
        <v>44330.517361111109</v>
      </c>
      <c r="E291" s="9">
        <v>18296368</v>
      </c>
      <c r="F291" s="12" t="str">
        <f t="shared" si="32"/>
        <v>Deliver Approved</v>
      </c>
      <c r="G291" s="107">
        <v>319</v>
      </c>
      <c r="H291" s="9"/>
      <c r="I291" s="34">
        <v>44330</v>
      </c>
      <c r="J291" s="35">
        <v>0.51874999999999993</v>
      </c>
      <c r="K291" s="35">
        <v>0.53472222222222221</v>
      </c>
      <c r="L291" s="14">
        <f t="shared" si="33"/>
        <v>1.5972222222222276E-2</v>
      </c>
    </row>
    <row r="292" spans="1:12" x14ac:dyDescent="0.25">
      <c r="A292" s="19" t="s">
        <v>1678</v>
      </c>
      <c r="B292" s="20">
        <v>44330.522222222222</v>
      </c>
      <c r="C292" s="19" t="str">
        <f t="shared" si="30"/>
        <v>UNI</v>
      </c>
      <c r="D292" s="41">
        <f t="shared" si="31"/>
        <v>44330.522222222222</v>
      </c>
      <c r="E292" s="19">
        <v>18297014</v>
      </c>
      <c r="F292" s="12" t="str">
        <f t="shared" si="32"/>
        <v>Deliver Approved</v>
      </c>
      <c r="G292" s="107">
        <v>319</v>
      </c>
      <c r="H292" s="9"/>
      <c r="I292" s="34">
        <v>44330</v>
      </c>
      <c r="J292" s="35">
        <v>0.56874999999999998</v>
      </c>
      <c r="K292" s="35">
        <v>0.58402777777777781</v>
      </c>
      <c r="L292" s="14">
        <f t="shared" si="33"/>
        <v>1.5277777777777835E-2</v>
      </c>
    </row>
    <row r="293" spans="1:12" x14ac:dyDescent="0.25">
      <c r="A293" s="9" t="s">
        <v>1679</v>
      </c>
      <c r="B293" s="10">
        <v>44330.524305555555</v>
      </c>
      <c r="C293" s="9" t="str">
        <f t="shared" si="30"/>
        <v>UNI</v>
      </c>
      <c r="D293" s="11">
        <f t="shared" si="31"/>
        <v>44330.524305555555</v>
      </c>
      <c r="E293" s="9">
        <v>18298529</v>
      </c>
      <c r="F293" s="12" t="str">
        <f t="shared" si="32"/>
        <v>Deliver Approved</v>
      </c>
      <c r="G293" s="107">
        <v>319</v>
      </c>
      <c r="H293" s="9"/>
      <c r="I293" s="34">
        <v>44330</v>
      </c>
      <c r="J293" s="35">
        <v>0.67638888888888893</v>
      </c>
      <c r="K293" s="35">
        <v>0.69374999999999998</v>
      </c>
      <c r="L293" s="14">
        <f t="shared" si="33"/>
        <v>1.7361111111111049E-2</v>
      </c>
    </row>
    <row r="294" spans="1:12" x14ac:dyDescent="0.25">
      <c r="A294" s="9" t="s">
        <v>1680</v>
      </c>
      <c r="B294" s="10">
        <v>44330.540972222225</v>
      </c>
      <c r="C294" s="9" t="str">
        <f t="shared" si="30"/>
        <v>UNI</v>
      </c>
      <c r="D294" s="11">
        <f t="shared" si="31"/>
        <v>44330.540972222225</v>
      </c>
      <c r="E294" s="9">
        <v>18298892</v>
      </c>
      <c r="F294" s="12" t="str">
        <f t="shared" si="32"/>
        <v>Deliver Approved</v>
      </c>
      <c r="G294" s="107">
        <v>319</v>
      </c>
      <c r="H294" s="9"/>
      <c r="I294" s="34">
        <v>44330</v>
      </c>
      <c r="J294" s="35">
        <v>0.69374999999999998</v>
      </c>
      <c r="K294" s="35">
        <v>0.7090277777777777</v>
      </c>
      <c r="L294" s="14">
        <f t="shared" si="33"/>
        <v>1.5277777777777724E-2</v>
      </c>
    </row>
    <row r="295" spans="1:12" x14ac:dyDescent="0.25">
      <c r="A295" s="9" t="s">
        <v>1681</v>
      </c>
      <c r="B295" s="10">
        <v>44330.55</v>
      </c>
      <c r="C295" s="9" t="str">
        <f t="shared" si="30"/>
        <v>UNI</v>
      </c>
      <c r="D295" s="11">
        <f t="shared" si="31"/>
        <v>44330.55</v>
      </c>
      <c r="E295" s="9">
        <v>18300500</v>
      </c>
      <c r="F295" s="12" t="str">
        <f t="shared" si="32"/>
        <v>Deliver Approved</v>
      </c>
      <c r="G295" s="107">
        <v>319</v>
      </c>
      <c r="H295" s="9"/>
      <c r="I295" s="34">
        <v>44330</v>
      </c>
      <c r="J295" s="35">
        <v>0.7909722222222223</v>
      </c>
      <c r="K295" s="35">
        <v>0.80347222222222225</v>
      </c>
      <c r="L295" s="14">
        <f t="shared" si="33"/>
        <v>1.2499999999999956E-2</v>
      </c>
    </row>
    <row r="296" spans="1:12" x14ac:dyDescent="0.25">
      <c r="A296" s="9" t="s">
        <v>1670</v>
      </c>
      <c r="B296" s="10">
        <v>44330.557638888888</v>
      </c>
      <c r="C296" s="9" t="str">
        <f t="shared" si="30"/>
        <v>DUP</v>
      </c>
      <c r="D296" s="11">
        <f t="shared" si="31"/>
        <v>44330.557638888888</v>
      </c>
      <c r="E296" s="9">
        <v>18297763</v>
      </c>
      <c r="F296" s="12" t="str">
        <f t="shared" si="32"/>
        <v>Deliver Approved</v>
      </c>
      <c r="G296" s="107">
        <v>319</v>
      </c>
      <c r="H296" s="9"/>
      <c r="I296" s="34">
        <v>44330</v>
      </c>
      <c r="J296" s="35">
        <v>0.63472222222222219</v>
      </c>
      <c r="K296" s="35">
        <v>0.64930555555555558</v>
      </c>
      <c r="L296" s="14">
        <f t="shared" si="33"/>
        <v>1.4583333333333393E-2</v>
      </c>
    </row>
    <row r="297" spans="1:12" x14ac:dyDescent="0.25">
      <c r="A297" s="9" t="s">
        <v>1682</v>
      </c>
      <c r="B297" s="10">
        <v>44330.552777777775</v>
      </c>
      <c r="C297" s="9" t="str">
        <f t="shared" si="30"/>
        <v>UNI</v>
      </c>
      <c r="D297" s="11">
        <f t="shared" si="31"/>
        <v>44330.552777777775</v>
      </c>
      <c r="E297" s="9">
        <v>18298455</v>
      </c>
      <c r="F297" s="12" t="str">
        <f t="shared" si="32"/>
        <v>Deliver Approved</v>
      </c>
      <c r="G297" s="107">
        <v>319</v>
      </c>
      <c r="H297" s="9"/>
      <c r="I297" s="34">
        <v>44330</v>
      </c>
      <c r="J297" s="35">
        <v>0.65763888888888888</v>
      </c>
      <c r="K297" s="35">
        <v>0.67569444444444438</v>
      </c>
      <c r="L297" s="14">
        <f t="shared" si="33"/>
        <v>1.8055555555555491E-2</v>
      </c>
    </row>
    <row r="298" spans="1:12" x14ac:dyDescent="0.25">
      <c r="A298" s="9" t="s">
        <v>1683</v>
      </c>
      <c r="B298" s="10">
        <v>44330.587500000001</v>
      </c>
      <c r="C298" s="9" t="str">
        <f t="shared" si="30"/>
        <v>UNI</v>
      </c>
      <c r="D298" s="11">
        <f t="shared" si="31"/>
        <v>44330.587500000001</v>
      </c>
      <c r="E298" s="9">
        <v>18300927</v>
      </c>
      <c r="F298" s="12" t="str">
        <f t="shared" si="32"/>
        <v>Deliver Approved</v>
      </c>
      <c r="G298" s="107">
        <v>319</v>
      </c>
      <c r="H298" s="9"/>
      <c r="I298" s="34">
        <v>44330</v>
      </c>
      <c r="J298" s="35">
        <v>0.81736111111111109</v>
      </c>
      <c r="K298" s="35">
        <v>0.83472222222222225</v>
      </c>
      <c r="L298" s="14">
        <f t="shared" si="33"/>
        <v>1.736111111111116E-2</v>
      </c>
    </row>
    <row r="299" spans="1:12" x14ac:dyDescent="0.25">
      <c r="A299" s="9" t="s">
        <v>1684</v>
      </c>
      <c r="B299" s="10">
        <v>44330.597222222219</v>
      </c>
      <c r="C299" s="9" t="str">
        <f t="shared" si="30"/>
        <v>UNI</v>
      </c>
      <c r="D299" s="11">
        <f t="shared" si="31"/>
        <v>44330.597222222219</v>
      </c>
      <c r="E299" s="9">
        <v>18300246</v>
      </c>
      <c r="F299" s="12" t="str">
        <f t="shared" si="32"/>
        <v>Deliver Approved</v>
      </c>
      <c r="G299" s="107">
        <v>319</v>
      </c>
      <c r="H299" s="9"/>
      <c r="I299" s="34">
        <v>44330</v>
      </c>
      <c r="J299" s="35">
        <v>0.7715277777777777</v>
      </c>
      <c r="K299" s="35">
        <v>0.7909722222222223</v>
      </c>
      <c r="L299" s="14">
        <f t="shared" si="33"/>
        <v>1.9444444444444597E-2</v>
      </c>
    </row>
    <row r="300" spans="1:12" x14ac:dyDescent="0.25">
      <c r="A300" s="9" t="s">
        <v>1685</v>
      </c>
      <c r="B300" s="10">
        <v>44330.613194444442</v>
      </c>
      <c r="C300" s="9" t="str">
        <f t="shared" si="30"/>
        <v>UNI</v>
      </c>
      <c r="D300" s="11">
        <f t="shared" si="31"/>
        <v>44330.613194444442</v>
      </c>
      <c r="E300" s="9">
        <v>18300133</v>
      </c>
      <c r="F300" s="12" t="str">
        <f t="shared" si="32"/>
        <v>Deliver Approved</v>
      </c>
      <c r="G300" s="107">
        <v>319</v>
      </c>
      <c r="H300" s="9"/>
      <c r="I300" s="34">
        <v>44330</v>
      </c>
      <c r="J300" s="35">
        <v>0.75416666666666676</v>
      </c>
      <c r="K300" s="35">
        <v>0.7715277777777777</v>
      </c>
      <c r="L300" s="14">
        <f t="shared" si="33"/>
        <v>1.7361111111110938E-2</v>
      </c>
    </row>
    <row r="301" spans="1:12" x14ac:dyDescent="0.25">
      <c r="A301" s="9" t="s">
        <v>1662</v>
      </c>
      <c r="B301" s="10">
        <v>44330.460416666669</v>
      </c>
      <c r="C301" s="9" t="str">
        <f t="shared" si="30"/>
        <v>UNI</v>
      </c>
      <c r="D301" s="11">
        <f t="shared" si="31"/>
        <v>44330.460416666669</v>
      </c>
      <c r="E301" s="9">
        <v>18295870</v>
      </c>
      <c r="F301" s="12" t="str">
        <f t="shared" si="32"/>
        <v>Tax-Cert</v>
      </c>
      <c r="G301" s="107">
        <v>320</v>
      </c>
      <c r="H301" s="9"/>
      <c r="I301" s="34">
        <v>44330</v>
      </c>
      <c r="J301" s="35">
        <v>0.48333333333333334</v>
      </c>
      <c r="K301" s="35">
        <v>0.48749999999999999</v>
      </c>
      <c r="L301" s="14">
        <f t="shared" si="33"/>
        <v>4.1666666666666519E-3</v>
      </c>
    </row>
    <row r="302" spans="1:12" x14ac:dyDescent="0.25">
      <c r="A302" s="9" t="s">
        <v>1663</v>
      </c>
      <c r="B302" s="10">
        <v>44330.447916666664</v>
      </c>
      <c r="C302" s="9" t="str">
        <f t="shared" si="30"/>
        <v>UNI</v>
      </c>
      <c r="D302" s="11">
        <f t="shared" si="31"/>
        <v>44330.447916666664</v>
      </c>
      <c r="E302" s="9">
        <v>18296049</v>
      </c>
      <c r="F302" s="12" t="str">
        <f t="shared" si="32"/>
        <v>Tax-Cert</v>
      </c>
      <c r="G302" s="107">
        <v>320</v>
      </c>
      <c r="H302" s="9"/>
      <c r="I302" s="34">
        <v>44330</v>
      </c>
      <c r="J302" s="35">
        <v>0.48749999999999999</v>
      </c>
      <c r="K302" s="35">
        <v>0.49374999999999997</v>
      </c>
      <c r="L302" s="14">
        <f t="shared" si="33"/>
        <v>6.2499999999999778E-3</v>
      </c>
    </row>
    <row r="303" spans="1:12" x14ac:dyDescent="0.25">
      <c r="A303" s="19" t="s">
        <v>1664</v>
      </c>
      <c r="B303" s="20">
        <v>44330.40902777778</v>
      </c>
      <c r="C303" s="19" t="str">
        <f t="shared" si="30"/>
        <v>UNI</v>
      </c>
      <c r="D303" s="41">
        <f t="shared" si="31"/>
        <v>44330.40902777778</v>
      </c>
      <c r="E303" s="19">
        <v>18296154</v>
      </c>
      <c r="F303" s="12" t="str">
        <f t="shared" si="32"/>
        <v>Tax-Cert</v>
      </c>
      <c r="G303" s="107">
        <v>320</v>
      </c>
      <c r="H303" s="9"/>
      <c r="I303" s="34">
        <v>44330</v>
      </c>
      <c r="J303" s="35">
        <v>0.49374999999999997</v>
      </c>
      <c r="K303" s="35">
        <v>0.4993055555555555</v>
      </c>
      <c r="L303" s="14">
        <f t="shared" si="33"/>
        <v>5.5555555555555358E-3</v>
      </c>
    </row>
    <row r="304" spans="1:12" x14ac:dyDescent="0.25">
      <c r="A304" s="19" t="s">
        <v>1665</v>
      </c>
      <c r="B304" s="20">
        <v>44330.398611111108</v>
      </c>
      <c r="C304" s="19" t="str">
        <f t="shared" si="30"/>
        <v>UNI</v>
      </c>
      <c r="D304" s="41">
        <f t="shared" si="31"/>
        <v>44330.398611111108</v>
      </c>
      <c r="E304" s="19">
        <v>18296209</v>
      </c>
      <c r="F304" s="12" t="str">
        <f t="shared" si="32"/>
        <v>Tax-Cert</v>
      </c>
      <c r="G304" s="107">
        <v>320</v>
      </c>
      <c r="H304" s="9"/>
      <c r="I304" s="34">
        <v>44330</v>
      </c>
      <c r="J304" s="35">
        <v>0.4993055555555555</v>
      </c>
      <c r="K304" s="35">
        <v>0.50555555555555554</v>
      </c>
      <c r="L304" s="14">
        <f t="shared" si="33"/>
        <v>6.2500000000000333E-3</v>
      </c>
    </row>
    <row r="305" spans="1:12" x14ac:dyDescent="0.25">
      <c r="A305" s="9" t="s">
        <v>1666</v>
      </c>
      <c r="B305" s="10">
        <v>44330.397916666669</v>
      </c>
      <c r="C305" s="9" t="str">
        <f t="shared" si="30"/>
        <v>UNI</v>
      </c>
      <c r="D305" s="11">
        <f t="shared" si="31"/>
        <v>44330.397916666669</v>
      </c>
      <c r="E305" s="9">
        <v>18296573</v>
      </c>
      <c r="F305" s="12" t="str">
        <f t="shared" si="32"/>
        <v>Tax-Cert</v>
      </c>
      <c r="G305" s="107">
        <v>320</v>
      </c>
      <c r="H305" s="9"/>
      <c r="I305" s="34">
        <v>44330</v>
      </c>
      <c r="J305" s="35">
        <v>0.53472222222222221</v>
      </c>
      <c r="K305" s="35">
        <v>0.54027777777777775</v>
      </c>
      <c r="L305" s="14">
        <f t="shared" si="33"/>
        <v>5.5555555555555358E-3</v>
      </c>
    </row>
    <row r="306" spans="1:12" x14ac:dyDescent="0.25">
      <c r="A306" s="9" t="s">
        <v>1667</v>
      </c>
      <c r="B306" s="10">
        <v>44330.395138888889</v>
      </c>
      <c r="C306" s="9" t="str">
        <f t="shared" si="30"/>
        <v>UNI</v>
      </c>
      <c r="D306" s="11">
        <f t="shared" si="31"/>
        <v>44330.395138888889</v>
      </c>
      <c r="E306" s="9">
        <v>18296630</v>
      </c>
      <c r="F306" s="12" t="str">
        <f t="shared" si="32"/>
        <v>Tax-Cert</v>
      </c>
      <c r="G306" s="107">
        <v>320</v>
      </c>
      <c r="H306" s="9"/>
      <c r="I306" s="34">
        <v>44330</v>
      </c>
      <c r="J306" s="35">
        <v>0.54027777777777775</v>
      </c>
      <c r="K306" s="35">
        <v>0.54513888888888895</v>
      </c>
      <c r="L306" s="14">
        <f t="shared" si="33"/>
        <v>4.8611111111112049E-3</v>
      </c>
    </row>
    <row r="307" spans="1:12" x14ac:dyDescent="0.25">
      <c r="A307" s="9" t="s">
        <v>1668</v>
      </c>
      <c r="B307" s="10">
        <v>44330.488194444442</v>
      </c>
      <c r="C307" s="9" t="str">
        <f t="shared" si="30"/>
        <v>UNI</v>
      </c>
      <c r="D307" s="11">
        <f t="shared" si="31"/>
        <v>44330.488194444442</v>
      </c>
      <c r="E307" s="9">
        <v>18296671</v>
      </c>
      <c r="F307" s="12" t="str">
        <f t="shared" si="32"/>
        <v>Tax-Cert</v>
      </c>
      <c r="G307" s="107">
        <v>320</v>
      </c>
      <c r="H307" s="9"/>
      <c r="I307" s="34">
        <v>44330</v>
      </c>
      <c r="J307" s="35">
        <v>0.54513888888888895</v>
      </c>
      <c r="K307" s="35">
        <v>0.54999999999999993</v>
      </c>
      <c r="L307" s="14">
        <f t="shared" si="33"/>
        <v>4.8611111111109828E-3</v>
      </c>
    </row>
    <row r="308" spans="1:12" x14ac:dyDescent="0.25">
      <c r="A308" s="9" t="s">
        <v>1669</v>
      </c>
      <c r="B308" s="10">
        <v>44330.481944444444</v>
      </c>
      <c r="C308" s="9" t="str">
        <f t="shared" si="30"/>
        <v>UNI</v>
      </c>
      <c r="D308" s="11">
        <f t="shared" si="31"/>
        <v>44330.481944444444</v>
      </c>
      <c r="E308" s="9">
        <v>18296739</v>
      </c>
      <c r="F308" s="12" t="str">
        <f t="shared" si="32"/>
        <v>Tax-Cert</v>
      </c>
      <c r="G308" s="107">
        <v>320</v>
      </c>
      <c r="H308" s="9"/>
      <c r="I308" s="34">
        <v>44330</v>
      </c>
      <c r="J308" s="35">
        <v>0.54999999999999993</v>
      </c>
      <c r="K308" s="35">
        <v>0.55486111111111114</v>
      </c>
      <c r="L308" s="14">
        <f t="shared" si="33"/>
        <v>4.8611111111112049E-3</v>
      </c>
    </row>
    <row r="309" spans="1:12" x14ac:dyDescent="0.25">
      <c r="A309" s="9" t="s">
        <v>1670</v>
      </c>
      <c r="B309" s="10">
        <v>44330.495833333334</v>
      </c>
      <c r="C309" s="9" t="str">
        <f t="shared" si="30"/>
        <v>DUP</v>
      </c>
      <c r="D309" s="11">
        <f t="shared" si="31"/>
        <v>44330.495833333334</v>
      </c>
      <c r="E309" s="9">
        <v>18296810</v>
      </c>
      <c r="F309" s="12" t="str">
        <f t="shared" si="32"/>
        <v>Tax-Cert</v>
      </c>
      <c r="G309" s="107">
        <v>320</v>
      </c>
      <c r="H309" s="9"/>
      <c r="I309" s="34">
        <v>44330</v>
      </c>
      <c r="J309" s="35">
        <v>0.55486111111111114</v>
      </c>
      <c r="K309" s="35">
        <v>0.56041666666666667</v>
      </c>
      <c r="L309" s="14">
        <f t="shared" si="33"/>
        <v>5.5555555555555358E-3</v>
      </c>
    </row>
    <row r="310" spans="1:12" x14ac:dyDescent="0.25">
      <c r="A310" s="9" t="s">
        <v>1672</v>
      </c>
      <c r="B310" s="10">
        <v>44330.463888888888</v>
      </c>
      <c r="C310" s="9" t="str">
        <f t="shared" si="30"/>
        <v>UNI</v>
      </c>
      <c r="D310" s="11">
        <f t="shared" si="31"/>
        <v>44330.463888888888</v>
      </c>
      <c r="E310" s="9">
        <v>18296869</v>
      </c>
      <c r="F310" s="12" t="str">
        <f t="shared" si="32"/>
        <v>Tax-Cert</v>
      </c>
      <c r="G310" s="107">
        <v>320</v>
      </c>
      <c r="H310" s="9"/>
      <c r="I310" s="34">
        <v>44330</v>
      </c>
      <c r="J310" s="35">
        <v>0.56180555555555556</v>
      </c>
      <c r="K310" s="35">
        <v>0.56874999999999998</v>
      </c>
      <c r="L310" s="14">
        <f t="shared" si="33"/>
        <v>6.9444444444444198E-3</v>
      </c>
    </row>
    <row r="311" spans="1:12" x14ac:dyDescent="0.25">
      <c r="A311" s="9" t="s">
        <v>1686</v>
      </c>
      <c r="B311" s="10">
        <v>44330.587500000001</v>
      </c>
      <c r="C311" s="9" t="str">
        <f t="shared" si="30"/>
        <v>UNI</v>
      </c>
      <c r="D311" s="11">
        <f t="shared" si="31"/>
        <v>44330.587500000001</v>
      </c>
      <c r="E311" s="9">
        <v>18300785</v>
      </c>
      <c r="F311" s="12" t="str">
        <f t="shared" si="32"/>
        <v>Fail SO</v>
      </c>
      <c r="G311" s="99">
        <v>313</v>
      </c>
      <c r="H311" s="9" t="s">
        <v>57</v>
      </c>
      <c r="I311" s="34">
        <v>44330</v>
      </c>
      <c r="J311" s="35">
        <v>0.80347222222222225</v>
      </c>
      <c r="K311" s="35">
        <v>0.81666666666666676</v>
      </c>
      <c r="L311" s="14">
        <f t="shared" si="33"/>
        <v>1.3194444444444509E-2</v>
      </c>
    </row>
    <row r="312" spans="1:12" x14ac:dyDescent="0.25">
      <c r="A312" s="9" t="s">
        <v>1687</v>
      </c>
      <c r="B312" s="10">
        <v>44330.626388888886</v>
      </c>
      <c r="C312" s="9" t="str">
        <f t="shared" si="30"/>
        <v>UNI</v>
      </c>
      <c r="D312" s="11">
        <f t="shared" si="31"/>
        <v>44330.626388888886</v>
      </c>
      <c r="E312" s="9">
        <v>18300928</v>
      </c>
      <c r="F312" s="12" t="str">
        <f t="shared" ref="F312" si="34">IF(G312=313,"Fail SO",IF(G312=319,"Deliver Approved",IF(G312=320,"Tax-Cert",IF(G312=343,"Purchase",""))))</f>
        <v>Fail SO</v>
      </c>
      <c r="G312" s="107">
        <v>313</v>
      </c>
      <c r="H312" s="9" t="s">
        <v>57</v>
      </c>
      <c r="I312" s="34">
        <v>44330</v>
      </c>
      <c r="J312" s="35">
        <v>0.83472222222222225</v>
      </c>
      <c r="K312" s="35">
        <v>0.83472222222222225</v>
      </c>
      <c r="L312" s="14">
        <f t="shared" si="33"/>
        <v>0</v>
      </c>
    </row>
    <row r="313" spans="1:12" x14ac:dyDescent="0.25">
      <c r="A313" s="9" t="s">
        <v>1688</v>
      </c>
      <c r="B313" s="10">
        <v>44330.646527777775</v>
      </c>
      <c r="C313" s="9" t="str">
        <f t="shared" si="30"/>
        <v>UNI</v>
      </c>
      <c r="D313" s="11">
        <f t="shared" si="31"/>
        <v>44330.646527777775</v>
      </c>
      <c r="E313" s="9">
        <v>18300929</v>
      </c>
      <c r="F313" s="12" t="str">
        <f t="shared" si="32"/>
        <v>Deliver Approved</v>
      </c>
      <c r="G313" s="99">
        <v>319</v>
      </c>
      <c r="H313" s="9"/>
      <c r="I313" s="34">
        <v>44330</v>
      </c>
      <c r="J313" s="35">
        <v>0.8354166666666667</v>
      </c>
      <c r="K313" s="35">
        <v>0.8354166666666667</v>
      </c>
      <c r="L313" s="14">
        <f t="shared" si="33"/>
        <v>0</v>
      </c>
    </row>
    <row r="314" spans="1:12" x14ac:dyDescent="0.25">
      <c r="A314" s="9" t="s">
        <v>1689</v>
      </c>
      <c r="B314" s="10">
        <v>44330.711805555555</v>
      </c>
      <c r="C314" s="9" t="str">
        <f t="shared" si="30"/>
        <v>UNI</v>
      </c>
      <c r="D314" s="11">
        <f t="shared" si="31"/>
        <v>44330.711805555555</v>
      </c>
      <c r="E314" s="9">
        <v>18300930</v>
      </c>
      <c r="F314" s="12" t="str">
        <f t="shared" si="32"/>
        <v>Fail SO</v>
      </c>
      <c r="G314" s="99">
        <v>313</v>
      </c>
      <c r="H314" s="9" t="s">
        <v>57</v>
      </c>
      <c r="I314" s="34">
        <v>44330</v>
      </c>
      <c r="J314" s="35">
        <v>0.8354166666666667</v>
      </c>
      <c r="K314" s="35">
        <v>0.8354166666666667</v>
      </c>
      <c r="L314" s="14">
        <f t="shared" si="33"/>
        <v>0</v>
      </c>
    </row>
    <row r="315" spans="1:12" x14ac:dyDescent="0.25">
      <c r="A315" s="4" t="s">
        <v>1690</v>
      </c>
      <c r="B315" s="44">
        <v>44333.463888888888</v>
      </c>
      <c r="C315" s="4" t="str">
        <f t="shared" si="30"/>
        <v>UNI</v>
      </c>
      <c r="D315" s="6">
        <f>B315</f>
        <v>44333.463888888888</v>
      </c>
      <c r="E315" s="4">
        <v>18324106</v>
      </c>
      <c r="F315" s="91" t="str">
        <f>IF(G315=313,"Fail SO",IF(G315=319,"Deliver Approved",IF(G315=320,"Tax-Cert",IF(G315=343,"Purchase",""))))</f>
        <v>Fail SO</v>
      </c>
      <c r="G315" s="91">
        <v>313</v>
      </c>
      <c r="H315" s="91" t="s">
        <v>57</v>
      </c>
      <c r="I315" s="92">
        <v>44333</v>
      </c>
      <c r="J315" s="94">
        <v>0.47013888888888888</v>
      </c>
      <c r="K315" s="94">
        <v>0.48472222222222222</v>
      </c>
      <c r="L315" s="93">
        <f>K315-J315</f>
        <v>1.4583333333333337E-2</v>
      </c>
    </row>
    <row r="316" spans="1:12" x14ac:dyDescent="0.25">
      <c r="A316" s="9" t="s">
        <v>1691</v>
      </c>
      <c r="B316" s="10">
        <v>44333.470833333333</v>
      </c>
      <c r="C316" s="9" t="str">
        <f t="shared" si="30"/>
        <v>UNI</v>
      </c>
      <c r="D316" s="11">
        <f t="shared" si="31"/>
        <v>44333.470833333333</v>
      </c>
      <c r="E316" s="9">
        <v>18325609</v>
      </c>
      <c r="F316" s="12" t="str">
        <f t="shared" si="32"/>
        <v>Fail SO</v>
      </c>
      <c r="G316" s="108">
        <v>313</v>
      </c>
      <c r="H316" s="9" t="s">
        <v>57</v>
      </c>
      <c r="I316" s="34">
        <v>44333</v>
      </c>
      <c r="J316" s="35">
        <v>0.52777777777777779</v>
      </c>
      <c r="K316" s="35">
        <v>0.54027777777777775</v>
      </c>
      <c r="L316" s="14">
        <f t="shared" si="33"/>
        <v>1.2499999999999956E-2</v>
      </c>
    </row>
    <row r="317" spans="1:12" x14ac:dyDescent="0.25">
      <c r="A317" s="19" t="s">
        <v>1692</v>
      </c>
      <c r="B317" s="20">
        <v>44333.470138888886</v>
      </c>
      <c r="C317" s="19" t="str">
        <f t="shared" si="30"/>
        <v>UNI</v>
      </c>
      <c r="D317" s="41">
        <f t="shared" si="31"/>
        <v>44333.470138888886</v>
      </c>
      <c r="E317" s="19">
        <v>18326271</v>
      </c>
      <c r="F317" s="12" t="str">
        <f t="shared" si="32"/>
        <v>Fail SO</v>
      </c>
      <c r="G317" s="108">
        <v>313</v>
      </c>
      <c r="H317" s="9" t="s">
        <v>57</v>
      </c>
      <c r="I317" s="34">
        <v>44333</v>
      </c>
      <c r="J317" s="35">
        <v>0.55694444444444446</v>
      </c>
      <c r="K317" s="35">
        <v>0.56944444444444442</v>
      </c>
      <c r="L317" s="14">
        <f t="shared" si="33"/>
        <v>1.2499999999999956E-2</v>
      </c>
    </row>
    <row r="318" spans="1:12" x14ac:dyDescent="0.25">
      <c r="A318" s="9" t="s">
        <v>1693</v>
      </c>
      <c r="B318" s="10">
        <v>44333.472222222219</v>
      </c>
      <c r="C318" s="9" t="str">
        <f t="shared" si="30"/>
        <v>UNI</v>
      </c>
      <c r="D318" s="11">
        <f t="shared" si="31"/>
        <v>44333.472222222219</v>
      </c>
      <c r="E318" s="9">
        <v>18328016</v>
      </c>
      <c r="F318" s="12" t="str">
        <f t="shared" si="32"/>
        <v>Fail SO</v>
      </c>
      <c r="G318" s="108">
        <v>313</v>
      </c>
      <c r="H318" s="9" t="s">
        <v>57</v>
      </c>
      <c r="I318" s="34">
        <v>44333</v>
      </c>
      <c r="J318" s="35">
        <v>0.59652777777777777</v>
      </c>
      <c r="K318" s="35">
        <v>0.60972222222222217</v>
      </c>
      <c r="L318" s="14">
        <f t="shared" si="33"/>
        <v>1.3194444444444398E-2</v>
      </c>
    </row>
    <row r="319" spans="1:12" x14ac:dyDescent="0.25">
      <c r="A319" s="9" t="s">
        <v>1694</v>
      </c>
      <c r="B319" s="10">
        <v>44333.468055555553</v>
      </c>
      <c r="C319" s="9" t="str">
        <f t="shared" si="30"/>
        <v>UNI</v>
      </c>
      <c r="D319" s="11">
        <f t="shared" si="31"/>
        <v>44333.468055555553</v>
      </c>
      <c r="E319" s="9">
        <v>18328388</v>
      </c>
      <c r="F319" s="12" t="str">
        <f t="shared" si="32"/>
        <v>Fail SO</v>
      </c>
      <c r="G319" s="108">
        <v>313</v>
      </c>
      <c r="H319" s="9" t="s">
        <v>57</v>
      </c>
      <c r="I319" s="34">
        <v>44333</v>
      </c>
      <c r="J319" s="35">
        <v>0.60972222222222217</v>
      </c>
      <c r="K319" s="35">
        <v>0.63194444444444442</v>
      </c>
      <c r="L319" s="14">
        <f t="shared" si="33"/>
        <v>2.2222222222222254E-2</v>
      </c>
    </row>
    <row r="320" spans="1:12" x14ac:dyDescent="0.25">
      <c r="A320" s="9" t="s">
        <v>1487</v>
      </c>
      <c r="B320" s="10">
        <v>44333.477777777778</v>
      </c>
      <c r="C320" s="9" t="str">
        <f t="shared" si="30"/>
        <v>DUP</v>
      </c>
      <c r="D320" s="11">
        <f t="shared" si="31"/>
        <v>44333.477777777778</v>
      </c>
      <c r="E320" s="9">
        <v>18329114</v>
      </c>
      <c r="F320" s="12" t="str">
        <f t="shared" si="32"/>
        <v>Fail SO</v>
      </c>
      <c r="G320" s="108">
        <v>313</v>
      </c>
      <c r="H320" s="9" t="s">
        <v>57</v>
      </c>
      <c r="I320" s="34">
        <v>44333</v>
      </c>
      <c r="J320" s="35">
        <v>0.63194444444444442</v>
      </c>
      <c r="K320" s="35">
        <v>0.64236111111111105</v>
      </c>
      <c r="L320" s="14">
        <f t="shared" si="33"/>
        <v>1.041666666666663E-2</v>
      </c>
    </row>
    <row r="321" spans="1:12" x14ac:dyDescent="0.25">
      <c r="A321" s="9" t="s">
        <v>1698</v>
      </c>
      <c r="B321" s="10">
        <v>44333.484722222223</v>
      </c>
      <c r="C321" s="9" t="str">
        <f t="shared" si="30"/>
        <v>UNI</v>
      </c>
      <c r="D321" s="11">
        <f t="shared" si="31"/>
        <v>44333.484722222223</v>
      </c>
      <c r="E321" s="9">
        <v>18329606</v>
      </c>
      <c r="F321" s="12" t="str">
        <f t="shared" si="32"/>
        <v>Fail SO</v>
      </c>
      <c r="G321" s="108">
        <v>313</v>
      </c>
      <c r="H321" s="9" t="s">
        <v>57</v>
      </c>
      <c r="I321" s="34">
        <v>44333</v>
      </c>
      <c r="J321" s="35">
        <v>0.64236111111111105</v>
      </c>
      <c r="K321" s="35">
        <v>0.65694444444444444</v>
      </c>
      <c r="L321" s="14">
        <f t="shared" si="33"/>
        <v>1.4583333333333393E-2</v>
      </c>
    </row>
    <row r="322" spans="1:12" x14ac:dyDescent="0.25">
      <c r="A322" s="9" t="s">
        <v>1699</v>
      </c>
      <c r="B322" s="10">
        <v>44333.48333333333</v>
      </c>
      <c r="C322" s="9" t="str">
        <f t="shared" si="30"/>
        <v>UNI</v>
      </c>
      <c r="D322" s="11">
        <f t="shared" si="31"/>
        <v>44333.48333333333</v>
      </c>
      <c r="E322" s="9">
        <v>18330991</v>
      </c>
      <c r="F322" s="12" t="str">
        <f t="shared" si="32"/>
        <v>Fail SO</v>
      </c>
      <c r="G322" s="108">
        <v>313</v>
      </c>
      <c r="H322" s="9" t="s">
        <v>57</v>
      </c>
      <c r="I322" s="34">
        <v>44333</v>
      </c>
      <c r="J322" s="35">
        <v>0.67083333333333339</v>
      </c>
      <c r="K322" s="35">
        <v>0.68611111111111101</v>
      </c>
      <c r="L322" s="14">
        <f t="shared" si="33"/>
        <v>1.5277777777777612E-2</v>
      </c>
    </row>
    <row r="323" spans="1:12" x14ac:dyDescent="0.25">
      <c r="A323" s="9" t="s">
        <v>1700</v>
      </c>
      <c r="B323" s="10">
        <v>44333.486805555556</v>
      </c>
      <c r="C323" s="9" t="str">
        <f t="shared" ref="C323:C386" si="35">IF(COUNTIF(A:A,A323)&gt;1,"DUP","UNI")</f>
        <v>UNI</v>
      </c>
      <c r="D323" s="11">
        <f t="shared" si="31"/>
        <v>44333.486805555556</v>
      </c>
      <c r="E323" s="9">
        <v>18333927</v>
      </c>
      <c r="F323" s="12" t="str">
        <f t="shared" si="32"/>
        <v>Fail SO</v>
      </c>
      <c r="G323" s="108">
        <v>313</v>
      </c>
      <c r="H323" s="9" t="s">
        <v>57</v>
      </c>
      <c r="I323" s="34">
        <v>44333</v>
      </c>
      <c r="J323" s="35">
        <v>0.73611111111111116</v>
      </c>
      <c r="K323" s="35">
        <v>0.74652777777777779</v>
      </c>
      <c r="L323" s="14">
        <f t="shared" si="33"/>
        <v>1.041666666666663E-2</v>
      </c>
    </row>
    <row r="324" spans="1:12" x14ac:dyDescent="0.25">
      <c r="A324" s="9" t="s">
        <v>1701</v>
      </c>
      <c r="B324" s="10">
        <v>44333.490277777775</v>
      </c>
      <c r="C324" s="9" t="str">
        <f t="shared" si="35"/>
        <v>UNI</v>
      </c>
      <c r="D324" s="11">
        <f t="shared" si="31"/>
        <v>44333.490277777775</v>
      </c>
      <c r="E324" s="9">
        <v>18334411</v>
      </c>
      <c r="F324" s="12" t="str">
        <f t="shared" si="32"/>
        <v>Fail SO</v>
      </c>
      <c r="G324" s="108">
        <v>313</v>
      </c>
      <c r="H324" s="9" t="s">
        <v>57</v>
      </c>
      <c r="I324" s="34">
        <v>44333</v>
      </c>
      <c r="J324" s="35">
        <v>0.74652777777777779</v>
      </c>
      <c r="K324" s="35">
        <v>0.75694444444444453</v>
      </c>
      <c r="L324" s="14">
        <f t="shared" si="33"/>
        <v>1.0416666666666741E-2</v>
      </c>
    </row>
    <row r="325" spans="1:12" x14ac:dyDescent="0.25">
      <c r="A325" s="19" t="s">
        <v>1704</v>
      </c>
      <c r="B325" s="20">
        <v>44333.486805555556</v>
      </c>
      <c r="C325" s="19" t="str">
        <f t="shared" si="35"/>
        <v>UNI</v>
      </c>
      <c r="D325" s="41">
        <f t="shared" si="31"/>
        <v>44333.486805555556</v>
      </c>
      <c r="E325" s="19">
        <v>18325357</v>
      </c>
      <c r="F325" s="12" t="str">
        <f t="shared" si="32"/>
        <v>Deliver Approved</v>
      </c>
      <c r="G325" s="108">
        <v>319</v>
      </c>
      <c r="H325" s="9"/>
      <c r="I325" s="34">
        <v>44333</v>
      </c>
      <c r="J325" s="35">
        <v>0.5131944444444444</v>
      </c>
      <c r="K325" s="35">
        <v>0.52777777777777779</v>
      </c>
      <c r="L325" s="14">
        <f t="shared" si="33"/>
        <v>1.4583333333333393E-2</v>
      </c>
    </row>
    <row r="326" spans="1:12" x14ac:dyDescent="0.25">
      <c r="A326" s="9" t="s">
        <v>1705</v>
      </c>
      <c r="B326" s="10">
        <v>44333.479166666664</v>
      </c>
      <c r="C326" s="9" t="str">
        <f t="shared" si="35"/>
        <v>UNI</v>
      </c>
      <c r="D326" s="11">
        <f t="shared" si="31"/>
        <v>44333.479166666664</v>
      </c>
      <c r="E326" s="9">
        <v>18325911</v>
      </c>
      <c r="F326" s="12" t="str">
        <f t="shared" si="32"/>
        <v>Deliver Approved</v>
      </c>
      <c r="G326" s="108">
        <v>319</v>
      </c>
      <c r="H326" s="9"/>
      <c r="I326" s="34">
        <v>44333</v>
      </c>
      <c r="J326" s="35">
        <v>0.54027777777777775</v>
      </c>
      <c r="K326" s="35">
        <v>0.55694444444444446</v>
      </c>
      <c r="L326" s="14">
        <f t="shared" si="33"/>
        <v>1.6666666666666718E-2</v>
      </c>
    </row>
    <row r="327" spans="1:12" x14ac:dyDescent="0.25">
      <c r="A327" s="19" t="s">
        <v>1706</v>
      </c>
      <c r="B327" s="20">
        <v>44333.51458333333</v>
      </c>
      <c r="C327" s="19" t="str">
        <f t="shared" si="35"/>
        <v>UNI</v>
      </c>
      <c r="D327" s="41">
        <f t="shared" si="31"/>
        <v>44333.51458333333</v>
      </c>
      <c r="E327" s="19">
        <v>18326732</v>
      </c>
      <c r="F327" s="12" t="str">
        <f t="shared" si="32"/>
        <v>Deliver Approved</v>
      </c>
      <c r="G327" s="108">
        <v>319</v>
      </c>
      <c r="H327" s="9"/>
      <c r="I327" s="34">
        <v>44333</v>
      </c>
      <c r="J327" s="35">
        <v>0.56944444444444442</v>
      </c>
      <c r="K327" s="35">
        <v>0.58333333333333337</v>
      </c>
      <c r="L327" s="14">
        <f t="shared" si="33"/>
        <v>1.3888888888888951E-2</v>
      </c>
    </row>
    <row r="328" spans="1:12" x14ac:dyDescent="0.25">
      <c r="A328" s="9" t="s">
        <v>1702</v>
      </c>
      <c r="B328" s="10">
        <v>44333.522222222222</v>
      </c>
      <c r="C328" s="9" t="str">
        <f t="shared" si="35"/>
        <v>DUP</v>
      </c>
      <c r="D328" s="11">
        <f t="shared" si="31"/>
        <v>44333.522222222222</v>
      </c>
      <c r="E328" s="9">
        <v>18331680</v>
      </c>
      <c r="F328" s="12" t="str">
        <f t="shared" si="32"/>
        <v>Deliver Approved</v>
      </c>
      <c r="G328" s="108">
        <v>319</v>
      </c>
      <c r="H328" s="9"/>
      <c r="I328" s="34">
        <v>44333</v>
      </c>
      <c r="J328" s="35">
        <v>0.68611111111111101</v>
      </c>
      <c r="K328" s="35">
        <v>0.72222222222222221</v>
      </c>
      <c r="L328" s="14">
        <f t="shared" si="33"/>
        <v>3.6111111111111205E-2</v>
      </c>
    </row>
    <row r="329" spans="1:12" x14ac:dyDescent="0.25">
      <c r="A329" s="9" t="s">
        <v>1707</v>
      </c>
      <c r="B329" s="10">
        <v>44333.530555555553</v>
      </c>
      <c r="C329" s="9" t="str">
        <f t="shared" si="35"/>
        <v>UNI</v>
      </c>
      <c r="D329" s="11">
        <f t="shared" si="31"/>
        <v>44333.530555555553</v>
      </c>
      <c r="E329" s="9">
        <v>18333184</v>
      </c>
      <c r="F329" s="12" t="str">
        <f t="shared" si="32"/>
        <v>Deliver Approved</v>
      </c>
      <c r="G329" s="108">
        <v>319</v>
      </c>
      <c r="H329" s="9"/>
      <c r="I329" s="34">
        <v>44333</v>
      </c>
      <c r="J329" s="35">
        <v>0.72222222222222221</v>
      </c>
      <c r="K329" s="35">
        <v>0.73611111111111116</v>
      </c>
      <c r="L329" s="14">
        <f t="shared" si="33"/>
        <v>1.3888888888888951E-2</v>
      </c>
    </row>
    <row r="330" spans="1:12" x14ac:dyDescent="0.25">
      <c r="A330" s="9" t="s">
        <v>1708</v>
      </c>
      <c r="B330" s="10">
        <v>44333.53125</v>
      </c>
      <c r="C330" s="9" t="str">
        <f t="shared" si="35"/>
        <v>UNI</v>
      </c>
      <c r="D330" s="11">
        <f t="shared" si="31"/>
        <v>44333.53125</v>
      </c>
      <c r="E330" s="9">
        <v>18337049</v>
      </c>
      <c r="F330" s="12" t="str">
        <f t="shared" si="32"/>
        <v>Deliver Approved</v>
      </c>
      <c r="G330" s="108">
        <v>319</v>
      </c>
      <c r="H330" s="9"/>
      <c r="I330" s="34">
        <v>44333</v>
      </c>
      <c r="J330" s="35">
        <v>0.82013888888888886</v>
      </c>
      <c r="K330" s="35">
        <v>0.83680555555555547</v>
      </c>
      <c r="L330" s="14">
        <f t="shared" si="33"/>
        <v>1.6666666666666607E-2</v>
      </c>
    </row>
    <row r="331" spans="1:12" x14ac:dyDescent="0.25">
      <c r="A331" s="9" t="s">
        <v>1709</v>
      </c>
      <c r="B331" s="10">
        <v>44333.538194444445</v>
      </c>
      <c r="C331" s="9" t="str">
        <f t="shared" si="35"/>
        <v>UNI</v>
      </c>
      <c r="D331" s="11">
        <f t="shared" si="31"/>
        <v>44333.538194444445</v>
      </c>
      <c r="E331" s="9">
        <v>18336585</v>
      </c>
      <c r="F331" s="12" t="str">
        <f t="shared" si="32"/>
        <v>Deliver Approved</v>
      </c>
      <c r="G331" s="108">
        <v>319</v>
      </c>
      <c r="H331" s="9"/>
      <c r="I331" s="34">
        <v>44333</v>
      </c>
      <c r="J331" s="35">
        <v>0.80625000000000002</v>
      </c>
      <c r="K331" s="35">
        <v>0.82013888888888886</v>
      </c>
      <c r="L331" s="14">
        <f t="shared" si="33"/>
        <v>1.388888888888884E-2</v>
      </c>
    </row>
    <row r="332" spans="1:12" x14ac:dyDescent="0.25">
      <c r="A332" s="9" t="s">
        <v>1710</v>
      </c>
      <c r="B332" s="10">
        <v>44333.543055555558</v>
      </c>
      <c r="C332" s="9" t="str">
        <f t="shared" si="35"/>
        <v>UNI</v>
      </c>
      <c r="D332" s="11">
        <f t="shared" si="31"/>
        <v>44333.543055555558</v>
      </c>
      <c r="E332" s="9">
        <v>18336348</v>
      </c>
      <c r="F332" s="12" t="str">
        <f t="shared" si="32"/>
        <v>Deliver Approved</v>
      </c>
      <c r="G332" s="108">
        <v>319</v>
      </c>
      <c r="H332" s="9"/>
      <c r="I332" s="34">
        <v>44333</v>
      </c>
      <c r="J332" s="35">
        <v>0.79236111111111107</v>
      </c>
      <c r="K332" s="35">
        <v>0.80625000000000002</v>
      </c>
      <c r="L332" s="14">
        <f t="shared" si="33"/>
        <v>1.3888888888888951E-2</v>
      </c>
    </row>
    <row r="333" spans="1:12" x14ac:dyDescent="0.25">
      <c r="A333" s="9" t="s">
        <v>1711</v>
      </c>
      <c r="B333" s="10">
        <v>44333.55</v>
      </c>
      <c r="C333" s="9" t="str">
        <f t="shared" si="35"/>
        <v>UNI</v>
      </c>
      <c r="D333" s="11">
        <f t="shared" si="31"/>
        <v>44333.55</v>
      </c>
      <c r="E333" s="9">
        <v>18335432</v>
      </c>
      <c r="F333" s="12" t="str">
        <f t="shared" si="32"/>
        <v>Deliver Approved</v>
      </c>
      <c r="G333" s="108">
        <v>319</v>
      </c>
      <c r="H333" s="9"/>
      <c r="I333" s="34">
        <v>44333</v>
      </c>
      <c r="J333" s="35">
        <v>0.77777777777777779</v>
      </c>
      <c r="K333" s="35">
        <v>0.79236111111111107</v>
      </c>
      <c r="L333" s="14">
        <f t="shared" si="33"/>
        <v>1.4583333333333282E-2</v>
      </c>
    </row>
    <row r="334" spans="1:12" x14ac:dyDescent="0.25">
      <c r="A334" s="9" t="s">
        <v>1712</v>
      </c>
      <c r="B334" s="10">
        <v>44333.557638888888</v>
      </c>
      <c r="C334" s="9" t="str">
        <f t="shared" si="35"/>
        <v>UNI</v>
      </c>
      <c r="D334" s="11">
        <f t="shared" si="31"/>
        <v>44333.557638888888</v>
      </c>
      <c r="E334" s="9">
        <v>18334806</v>
      </c>
      <c r="F334" s="12" t="str">
        <f t="shared" si="32"/>
        <v>Deliver Approved</v>
      </c>
      <c r="G334" s="108">
        <v>319</v>
      </c>
      <c r="H334" s="9"/>
      <c r="I334" s="34">
        <v>44333</v>
      </c>
      <c r="J334" s="35">
        <v>0.75694444444444453</v>
      </c>
      <c r="K334" s="35">
        <v>0.77777777777777779</v>
      </c>
      <c r="L334" s="14">
        <f t="shared" si="33"/>
        <v>2.0833333333333259E-2</v>
      </c>
    </row>
    <row r="335" spans="1:12" x14ac:dyDescent="0.25">
      <c r="A335" s="9" t="s">
        <v>1695</v>
      </c>
      <c r="B335" s="10">
        <v>44333.45</v>
      </c>
      <c r="C335" s="9" t="str">
        <f t="shared" si="35"/>
        <v>UNI</v>
      </c>
      <c r="D335" s="11">
        <f t="shared" si="31"/>
        <v>44333.45</v>
      </c>
      <c r="E335" s="9">
        <v>18324531</v>
      </c>
      <c r="F335" s="12" t="str">
        <f t="shared" si="32"/>
        <v>Tax-Cert</v>
      </c>
      <c r="G335" s="108">
        <v>320</v>
      </c>
      <c r="H335" s="9"/>
      <c r="I335" s="34">
        <v>44333</v>
      </c>
      <c r="J335" s="35">
        <v>0.48472222222222222</v>
      </c>
      <c r="K335" s="35">
        <v>0.49027777777777781</v>
      </c>
      <c r="L335" s="14">
        <f t="shared" si="33"/>
        <v>5.5555555555555913E-3</v>
      </c>
    </row>
    <row r="336" spans="1:12" x14ac:dyDescent="0.25">
      <c r="A336" s="19" t="s">
        <v>1696</v>
      </c>
      <c r="B336" s="20">
        <v>44333.444444444445</v>
      </c>
      <c r="C336" s="19" t="str">
        <f t="shared" si="35"/>
        <v>UNI</v>
      </c>
      <c r="D336" s="41">
        <f t="shared" si="31"/>
        <v>44333.444444444445</v>
      </c>
      <c r="E336" s="19">
        <v>18324775</v>
      </c>
      <c r="F336" s="12" t="str">
        <f t="shared" si="32"/>
        <v>Tax-Cert</v>
      </c>
      <c r="G336" s="108">
        <v>320</v>
      </c>
      <c r="H336" s="9"/>
      <c r="I336" s="34">
        <v>44333</v>
      </c>
      <c r="J336" s="35">
        <v>0.49027777777777781</v>
      </c>
      <c r="K336" s="35">
        <v>0.49583333333333335</v>
      </c>
      <c r="L336" s="14">
        <f t="shared" si="33"/>
        <v>5.5555555555555358E-3</v>
      </c>
    </row>
    <row r="337" spans="1:12" x14ac:dyDescent="0.25">
      <c r="A337" s="9" t="s">
        <v>1697</v>
      </c>
      <c r="B337" s="10">
        <v>44333.443055555559</v>
      </c>
      <c r="C337" s="9" t="str">
        <f t="shared" si="35"/>
        <v>UNI</v>
      </c>
      <c r="D337" s="11">
        <f t="shared" si="31"/>
        <v>44333.443055555559</v>
      </c>
      <c r="E337" s="9">
        <v>18325034</v>
      </c>
      <c r="F337" s="12" t="str">
        <f t="shared" si="32"/>
        <v>Tax-Cert</v>
      </c>
      <c r="G337" s="108">
        <v>320</v>
      </c>
      <c r="H337" s="9"/>
      <c r="I337" s="34">
        <v>44333</v>
      </c>
      <c r="J337" s="35">
        <v>0.49583333333333335</v>
      </c>
      <c r="K337" s="35">
        <v>0.50138888888888888</v>
      </c>
      <c r="L337" s="14">
        <f t="shared" si="33"/>
        <v>5.5555555555555358E-3</v>
      </c>
    </row>
    <row r="338" spans="1:12" x14ac:dyDescent="0.25">
      <c r="A338" s="9" t="s">
        <v>1702</v>
      </c>
      <c r="B338" s="10">
        <v>44333.490277777775</v>
      </c>
      <c r="C338" s="9" t="str">
        <f t="shared" si="35"/>
        <v>DUP</v>
      </c>
      <c r="D338" s="11">
        <f t="shared" ref="D338:D405" si="36">B338</f>
        <v>44333.490277777775</v>
      </c>
      <c r="E338" s="9">
        <v>18325166</v>
      </c>
      <c r="F338" s="12" t="str">
        <f t="shared" ref="F338:F405" si="37">IF(G338=313,"Fail SO",IF(G338=319,"Deliver Approved",IF(G338=320,"Tax-Cert",IF(G338=343,"Purchase",""))))</f>
        <v>Tax-Cert</v>
      </c>
      <c r="G338" s="108">
        <v>320</v>
      </c>
      <c r="H338" s="9"/>
      <c r="I338" s="34">
        <v>44333</v>
      </c>
      <c r="J338" s="35">
        <v>0.50208333333333333</v>
      </c>
      <c r="K338" s="35">
        <v>0.50763888888888886</v>
      </c>
      <c r="L338" s="14">
        <f t="shared" ref="L338:L405" si="38">K338-J338</f>
        <v>5.5555555555555358E-3</v>
      </c>
    </row>
    <row r="339" spans="1:12" x14ac:dyDescent="0.25">
      <c r="A339" s="9" t="s">
        <v>1703</v>
      </c>
      <c r="B339" s="10">
        <v>44333.493055555555</v>
      </c>
      <c r="C339" s="9" t="str">
        <f t="shared" si="35"/>
        <v>UNI</v>
      </c>
      <c r="D339" s="11">
        <f t="shared" si="36"/>
        <v>44333.493055555555</v>
      </c>
      <c r="E339" s="9">
        <v>18325273</v>
      </c>
      <c r="F339" s="12" t="str">
        <f t="shared" si="37"/>
        <v>Tax-Cert</v>
      </c>
      <c r="G339" s="108">
        <v>320</v>
      </c>
      <c r="H339" s="9"/>
      <c r="I339" s="34">
        <v>44333</v>
      </c>
      <c r="J339" s="35">
        <v>0.50763888888888886</v>
      </c>
      <c r="K339" s="35">
        <v>0.5131944444444444</v>
      </c>
      <c r="L339" s="14">
        <f t="shared" si="38"/>
        <v>5.5555555555555358E-3</v>
      </c>
    </row>
    <row r="340" spans="1:12" x14ac:dyDescent="0.25">
      <c r="A340" s="19" t="s">
        <v>1714</v>
      </c>
      <c r="B340" s="20">
        <v>44333.060416666667</v>
      </c>
      <c r="C340" s="19" t="str">
        <f t="shared" si="35"/>
        <v>DUP</v>
      </c>
      <c r="D340" s="41">
        <f t="shared" si="36"/>
        <v>44333.060416666667</v>
      </c>
      <c r="E340" s="19">
        <v>18327395</v>
      </c>
      <c r="F340" s="12" t="str">
        <f t="shared" si="37"/>
        <v>Tax-Cert</v>
      </c>
      <c r="G340" s="108">
        <v>320</v>
      </c>
      <c r="H340" s="9"/>
      <c r="I340" s="34">
        <v>44333</v>
      </c>
      <c r="J340" s="35">
        <v>0.58333333333333337</v>
      </c>
      <c r="K340" s="35">
        <v>0.59027777777777779</v>
      </c>
      <c r="L340" s="14">
        <f t="shared" si="38"/>
        <v>6.9444444444444198E-3</v>
      </c>
    </row>
    <row r="341" spans="1:12" x14ac:dyDescent="0.25">
      <c r="A341" s="9" t="s">
        <v>1718</v>
      </c>
      <c r="B341" s="10">
        <v>44333.081944444442</v>
      </c>
      <c r="C341" s="9" t="str">
        <f t="shared" si="35"/>
        <v>UNI</v>
      </c>
      <c r="D341" s="11">
        <f t="shared" si="36"/>
        <v>44333.081944444442</v>
      </c>
      <c r="E341" s="9">
        <v>18327750</v>
      </c>
      <c r="F341" s="12" t="str">
        <f t="shared" si="37"/>
        <v>Tax-Cert</v>
      </c>
      <c r="G341" s="108">
        <v>320</v>
      </c>
      <c r="H341" s="9"/>
      <c r="I341" s="34">
        <v>44333</v>
      </c>
      <c r="J341" s="35">
        <v>0.59027777777777779</v>
      </c>
      <c r="K341" s="35">
        <v>0.59583333333333333</v>
      </c>
      <c r="L341" s="14">
        <f t="shared" si="38"/>
        <v>5.5555555555555358E-3</v>
      </c>
    </row>
    <row r="342" spans="1:12" x14ac:dyDescent="0.25">
      <c r="A342" s="9" t="s">
        <v>1720</v>
      </c>
      <c r="B342" s="10">
        <v>44333.65347222222</v>
      </c>
      <c r="C342" s="9" t="str">
        <f t="shared" si="35"/>
        <v>UNI</v>
      </c>
      <c r="D342" s="11">
        <f t="shared" si="36"/>
        <v>44333.65347222222</v>
      </c>
      <c r="E342" s="9">
        <v>18330451</v>
      </c>
      <c r="F342" s="12" t="str">
        <f t="shared" si="37"/>
        <v>Tax-Cert</v>
      </c>
      <c r="G342" s="108">
        <v>320</v>
      </c>
      <c r="H342" s="9"/>
      <c r="I342" s="34">
        <v>44333</v>
      </c>
      <c r="J342" s="35">
        <v>0.65694444444444444</v>
      </c>
      <c r="K342" s="35">
        <v>0.66111111111111109</v>
      </c>
      <c r="L342" s="14">
        <f t="shared" si="38"/>
        <v>4.1666666666666519E-3</v>
      </c>
    </row>
    <row r="343" spans="1:12" x14ac:dyDescent="0.25">
      <c r="A343" s="9" t="s">
        <v>1721</v>
      </c>
      <c r="B343" s="10">
        <v>44333.656944444447</v>
      </c>
      <c r="C343" s="9" t="str">
        <f t="shared" si="35"/>
        <v>UNI</v>
      </c>
      <c r="D343" s="11">
        <f t="shared" si="36"/>
        <v>44333.656944444447</v>
      </c>
      <c r="E343" s="9">
        <v>18330688</v>
      </c>
      <c r="F343" s="12" t="str">
        <f t="shared" si="37"/>
        <v>Tax-Cert</v>
      </c>
      <c r="G343" s="108">
        <v>320</v>
      </c>
      <c r="H343" s="9"/>
      <c r="I343" s="34">
        <v>44333</v>
      </c>
      <c r="J343" s="35">
        <v>0.66111111111111109</v>
      </c>
      <c r="K343" s="35">
        <v>0.66527777777777775</v>
      </c>
      <c r="L343" s="14">
        <f t="shared" si="38"/>
        <v>4.1666666666666519E-3</v>
      </c>
    </row>
    <row r="344" spans="1:12" x14ac:dyDescent="0.25">
      <c r="A344" s="9" t="s">
        <v>1722</v>
      </c>
      <c r="B344" s="10">
        <v>44333.663888888892</v>
      </c>
      <c r="C344" s="9" t="str">
        <f t="shared" si="35"/>
        <v>UNI</v>
      </c>
      <c r="D344" s="11">
        <f t="shared" si="36"/>
        <v>44333.663888888892</v>
      </c>
      <c r="E344" s="9">
        <v>18330866</v>
      </c>
      <c r="F344" s="12" t="str">
        <f t="shared" si="37"/>
        <v>Tax-Cert</v>
      </c>
      <c r="G344" s="108">
        <v>320</v>
      </c>
      <c r="H344" s="9"/>
      <c r="I344" s="34">
        <v>44333</v>
      </c>
      <c r="J344" s="35">
        <v>0.66527777777777775</v>
      </c>
      <c r="K344" s="35">
        <v>0.67083333333333339</v>
      </c>
      <c r="L344" s="14">
        <f t="shared" si="38"/>
        <v>5.5555555555556468E-3</v>
      </c>
    </row>
    <row r="345" spans="1:12" x14ac:dyDescent="0.25">
      <c r="A345" s="9" t="s">
        <v>1715</v>
      </c>
      <c r="B345" s="10">
        <v>44333.068749999999</v>
      </c>
      <c r="C345" s="9" t="str">
        <f t="shared" si="35"/>
        <v>UNI</v>
      </c>
      <c r="D345" s="11">
        <f t="shared" si="36"/>
        <v>44333.068749999999</v>
      </c>
      <c r="E345" s="9">
        <v>18337684</v>
      </c>
      <c r="F345" s="12" t="str">
        <f t="shared" si="37"/>
        <v>Fail SO</v>
      </c>
      <c r="G345" s="108">
        <v>313</v>
      </c>
      <c r="H345" s="9" t="s">
        <v>57</v>
      </c>
      <c r="I345" s="34">
        <v>44333</v>
      </c>
      <c r="J345" s="35"/>
      <c r="K345" s="35"/>
      <c r="L345" s="14">
        <f t="shared" si="38"/>
        <v>0</v>
      </c>
    </row>
    <row r="346" spans="1:12" x14ac:dyDescent="0.25">
      <c r="A346" s="9" t="s">
        <v>1716</v>
      </c>
      <c r="B346" s="10">
        <v>44333.07708333333</v>
      </c>
      <c r="C346" s="9" t="str">
        <f t="shared" si="35"/>
        <v>UNI</v>
      </c>
      <c r="D346" s="11">
        <f t="shared" si="36"/>
        <v>44333.07708333333</v>
      </c>
      <c r="E346" s="9">
        <v>18337687</v>
      </c>
      <c r="F346" s="12" t="str">
        <f t="shared" si="37"/>
        <v>Fail SO</v>
      </c>
      <c r="G346" s="108">
        <v>313</v>
      </c>
      <c r="H346" s="9" t="s">
        <v>132</v>
      </c>
      <c r="I346" s="34">
        <v>44333</v>
      </c>
      <c r="J346" s="35"/>
      <c r="K346" s="35"/>
      <c r="L346" s="14">
        <f t="shared" si="38"/>
        <v>0</v>
      </c>
    </row>
    <row r="347" spans="1:12" x14ac:dyDescent="0.25">
      <c r="A347" s="9" t="s">
        <v>1719</v>
      </c>
      <c r="B347" s="10">
        <v>44333.648611111108</v>
      </c>
      <c r="C347" s="9" t="str">
        <f t="shared" si="35"/>
        <v>UNI</v>
      </c>
      <c r="D347" s="11">
        <f t="shared" ref="D347" si="39">B347</f>
        <v>44333.648611111108</v>
      </c>
      <c r="E347" s="9">
        <v>18337690</v>
      </c>
      <c r="F347" s="12" t="str">
        <f t="shared" ref="F347" si="40">IF(G347=313,"Fail SO",IF(G347=319,"Deliver Approved",IF(G347=320,"Tax-Cert",IF(G347=343,"Purchase",""))))</f>
        <v>Fail SO</v>
      </c>
      <c r="G347" s="108">
        <v>313</v>
      </c>
      <c r="H347" s="9" t="s">
        <v>132</v>
      </c>
      <c r="I347" s="34">
        <v>44333</v>
      </c>
      <c r="J347" s="35"/>
      <c r="K347" s="35"/>
      <c r="L347" s="14">
        <f t="shared" ref="L347" si="41">K347-J347</f>
        <v>0</v>
      </c>
    </row>
    <row r="348" spans="1:12" x14ac:dyDescent="0.25">
      <c r="A348" s="9" t="s">
        <v>1713</v>
      </c>
      <c r="B348" s="10">
        <v>44333.561111111114</v>
      </c>
      <c r="C348" s="9" t="str">
        <f t="shared" si="35"/>
        <v>UNI</v>
      </c>
      <c r="D348" s="11">
        <f t="shared" si="36"/>
        <v>44333.561111111114</v>
      </c>
      <c r="E348" s="9">
        <v>18337694</v>
      </c>
      <c r="F348" s="12" t="str">
        <f t="shared" si="37"/>
        <v>Deliver Approved</v>
      </c>
      <c r="G348" s="99">
        <v>319</v>
      </c>
      <c r="H348" s="9"/>
      <c r="I348" s="34">
        <v>44333</v>
      </c>
      <c r="J348" s="35"/>
      <c r="K348" s="35"/>
      <c r="L348" s="14">
        <f t="shared" si="38"/>
        <v>0</v>
      </c>
    </row>
    <row r="349" spans="1:12" x14ac:dyDescent="0.25">
      <c r="A349" s="9" t="s">
        <v>1717</v>
      </c>
      <c r="B349" s="10">
        <v>44333.580555555556</v>
      </c>
      <c r="C349" s="9" t="str">
        <f t="shared" si="35"/>
        <v>UNI</v>
      </c>
      <c r="D349" s="11">
        <f t="shared" si="36"/>
        <v>44333.580555555556</v>
      </c>
      <c r="E349" s="9">
        <v>18337699</v>
      </c>
      <c r="F349" s="12" t="str">
        <f t="shared" si="37"/>
        <v>Deliver Approved</v>
      </c>
      <c r="G349" s="108">
        <v>319</v>
      </c>
      <c r="H349" s="9"/>
      <c r="I349" s="34">
        <v>44333</v>
      </c>
      <c r="J349" s="35"/>
      <c r="K349" s="35"/>
      <c r="L349" s="14">
        <f t="shared" si="38"/>
        <v>0</v>
      </c>
    </row>
    <row r="350" spans="1:12" x14ac:dyDescent="0.25">
      <c r="A350" s="9" t="s">
        <v>1723</v>
      </c>
      <c r="B350" s="10">
        <v>44333.751388888886</v>
      </c>
      <c r="C350" s="9" t="str">
        <f t="shared" si="35"/>
        <v>UNI</v>
      </c>
      <c r="D350" s="11">
        <f t="shared" si="36"/>
        <v>44333.751388888886</v>
      </c>
      <c r="E350" s="9">
        <v>18337702</v>
      </c>
      <c r="F350" s="12" t="str">
        <f t="shared" si="37"/>
        <v>Deliver Approved</v>
      </c>
      <c r="G350" s="99">
        <v>319</v>
      </c>
      <c r="H350" s="9"/>
      <c r="I350" s="34">
        <v>44333</v>
      </c>
      <c r="J350" s="35"/>
      <c r="K350" s="35"/>
      <c r="L350" s="14">
        <f t="shared" si="38"/>
        <v>0</v>
      </c>
    </row>
    <row r="351" spans="1:12" x14ac:dyDescent="0.25">
      <c r="A351" s="4" t="s">
        <v>1724</v>
      </c>
      <c r="B351" s="44">
        <v>44334.467361111114</v>
      </c>
      <c r="C351" s="4" t="str">
        <f t="shared" si="35"/>
        <v>UNI</v>
      </c>
      <c r="D351" s="6">
        <f>B351</f>
        <v>44334.467361111114</v>
      </c>
      <c r="E351" s="4">
        <v>18349186</v>
      </c>
      <c r="F351" s="91" t="str">
        <f>IF(G351=313,"Fail SO",IF(G351=319,"Deliver Approved",IF(G351=320,"Tax-Cert",IF(G351=343,"Purchase",""))))</f>
        <v>Fail SO</v>
      </c>
      <c r="G351" s="91">
        <v>313</v>
      </c>
      <c r="H351" s="91" t="s">
        <v>57</v>
      </c>
      <c r="I351" s="92">
        <v>44334</v>
      </c>
      <c r="J351" s="94">
        <v>0.47083333333333338</v>
      </c>
      <c r="K351" s="94">
        <v>0.48333333333333334</v>
      </c>
      <c r="L351" s="93">
        <f>K351-J351</f>
        <v>1.2499999999999956E-2</v>
      </c>
    </row>
    <row r="352" spans="1:12" x14ac:dyDescent="0.25">
      <c r="A352" s="9" t="s">
        <v>1725</v>
      </c>
      <c r="B352" s="10">
        <v>44334.470138888886</v>
      </c>
      <c r="C352" s="9" t="str">
        <f t="shared" si="35"/>
        <v>UNI</v>
      </c>
      <c r="D352" s="11">
        <f t="shared" si="36"/>
        <v>44334.470138888886</v>
      </c>
      <c r="E352" s="9">
        <v>18352873</v>
      </c>
      <c r="F352" s="12" t="str">
        <f t="shared" si="37"/>
        <v>Fail SO</v>
      </c>
      <c r="G352" s="110">
        <v>313</v>
      </c>
      <c r="H352" s="9" t="s">
        <v>57</v>
      </c>
      <c r="I352" s="34">
        <v>44334</v>
      </c>
      <c r="J352" s="35">
        <v>0.67013888888888884</v>
      </c>
      <c r="K352" s="35">
        <v>0.68402777777777779</v>
      </c>
      <c r="L352" s="14">
        <f t="shared" si="38"/>
        <v>1.3888888888888951E-2</v>
      </c>
    </row>
    <row r="353" spans="1:12" x14ac:dyDescent="0.25">
      <c r="A353" s="9" t="s">
        <v>1734</v>
      </c>
      <c r="B353" s="10">
        <v>44334.484027777777</v>
      </c>
      <c r="C353" s="9" t="str">
        <f t="shared" si="35"/>
        <v>DUP</v>
      </c>
      <c r="D353" s="11">
        <f t="shared" si="36"/>
        <v>44334.484027777777</v>
      </c>
      <c r="E353" s="9">
        <v>18351264</v>
      </c>
      <c r="F353" s="12" t="str">
        <f t="shared" si="37"/>
        <v>Fail SO</v>
      </c>
      <c r="G353" s="110">
        <v>313</v>
      </c>
      <c r="H353" s="9" t="s">
        <v>132</v>
      </c>
      <c r="I353" s="34">
        <v>44334</v>
      </c>
      <c r="J353" s="35">
        <v>0.59166666666666667</v>
      </c>
      <c r="K353" s="35">
        <v>0.60347222222222219</v>
      </c>
      <c r="L353" s="14">
        <f t="shared" si="38"/>
        <v>1.1805555555555514E-2</v>
      </c>
    </row>
    <row r="354" spans="1:12" x14ac:dyDescent="0.25">
      <c r="A354" s="9" t="s">
        <v>1735</v>
      </c>
      <c r="B354" s="10">
        <v>44334.499305555553</v>
      </c>
      <c r="C354" s="9" t="str">
        <f t="shared" si="35"/>
        <v>UNI</v>
      </c>
      <c r="D354" s="11">
        <f t="shared" si="36"/>
        <v>44334.499305555553</v>
      </c>
      <c r="E354" s="9">
        <v>18351963</v>
      </c>
      <c r="F354" s="12" t="str">
        <f t="shared" si="37"/>
        <v>Fail SO</v>
      </c>
      <c r="G354" s="110">
        <v>313</v>
      </c>
      <c r="H354" s="9" t="s">
        <v>57</v>
      </c>
      <c r="I354" s="34">
        <v>44334</v>
      </c>
      <c r="J354" s="35">
        <v>0.62847222222222221</v>
      </c>
      <c r="K354" s="35">
        <v>0.64166666666666672</v>
      </c>
      <c r="L354" s="14">
        <f t="shared" si="38"/>
        <v>1.3194444444444509E-2</v>
      </c>
    </row>
    <row r="355" spans="1:12" x14ac:dyDescent="0.25">
      <c r="A355" s="9" t="s">
        <v>1736</v>
      </c>
      <c r="B355" s="10">
        <v>44334.507638888892</v>
      </c>
      <c r="C355" s="9" t="str">
        <f t="shared" si="35"/>
        <v>UNI</v>
      </c>
      <c r="D355" s="11">
        <f t="shared" si="36"/>
        <v>44334.507638888892</v>
      </c>
      <c r="E355" s="9">
        <v>18353406</v>
      </c>
      <c r="F355" s="12" t="str">
        <f t="shared" si="37"/>
        <v>Fail SO</v>
      </c>
      <c r="G355" s="110">
        <v>313</v>
      </c>
      <c r="H355" s="9" t="s">
        <v>57</v>
      </c>
      <c r="I355" s="34">
        <v>44334</v>
      </c>
      <c r="J355" s="35">
        <v>0.7055555555555556</v>
      </c>
      <c r="K355" s="35">
        <v>0.72152777777777777</v>
      </c>
      <c r="L355" s="14">
        <f t="shared" si="38"/>
        <v>1.5972222222222165E-2</v>
      </c>
    </row>
    <row r="356" spans="1:12" x14ac:dyDescent="0.25">
      <c r="A356" s="9" t="s">
        <v>1738</v>
      </c>
      <c r="B356" s="10">
        <v>44334.51458333333</v>
      </c>
      <c r="C356" s="9" t="str">
        <f t="shared" si="35"/>
        <v>UNI</v>
      </c>
      <c r="D356" s="11">
        <f t="shared" si="36"/>
        <v>44334.51458333333</v>
      </c>
      <c r="E356" s="9">
        <v>18353751</v>
      </c>
      <c r="F356" s="12" t="str">
        <f t="shared" si="37"/>
        <v>Fail SO</v>
      </c>
      <c r="G356" s="110">
        <v>313</v>
      </c>
      <c r="H356" s="9" t="s">
        <v>57</v>
      </c>
      <c r="I356" s="34">
        <v>44334</v>
      </c>
      <c r="J356" s="35">
        <v>0.72152777777777777</v>
      </c>
      <c r="K356" s="35">
        <v>0.73611111111111116</v>
      </c>
      <c r="L356" s="14">
        <f t="shared" si="38"/>
        <v>1.4583333333333393E-2</v>
      </c>
    </row>
    <row r="357" spans="1:12" x14ac:dyDescent="0.25">
      <c r="A357" s="19" t="s">
        <v>1739</v>
      </c>
      <c r="B357" s="20">
        <v>44334.51666666667</v>
      </c>
      <c r="C357" s="19" t="str">
        <f t="shared" si="35"/>
        <v>UNI</v>
      </c>
      <c r="D357" s="41">
        <f t="shared" si="36"/>
        <v>44334.51666666667</v>
      </c>
      <c r="E357" s="19">
        <v>18350484</v>
      </c>
      <c r="F357" s="12" t="str">
        <f t="shared" si="37"/>
        <v>Fail SO</v>
      </c>
      <c r="G357" s="110">
        <v>313</v>
      </c>
      <c r="H357" s="9" t="s">
        <v>57</v>
      </c>
      <c r="I357" s="34">
        <v>44334</v>
      </c>
      <c r="J357" s="35">
        <v>0.54375000000000007</v>
      </c>
      <c r="K357" s="35">
        <v>0.55625000000000002</v>
      </c>
      <c r="L357" s="14">
        <f t="shared" si="38"/>
        <v>1.2499999999999956E-2</v>
      </c>
    </row>
    <row r="358" spans="1:12" x14ac:dyDescent="0.25">
      <c r="A358" s="9" t="s">
        <v>1743</v>
      </c>
      <c r="B358" s="10">
        <v>44334.53125</v>
      </c>
      <c r="C358" s="9" t="str">
        <f t="shared" si="35"/>
        <v>UNI</v>
      </c>
      <c r="D358" s="11">
        <f t="shared" si="36"/>
        <v>44334.53125</v>
      </c>
      <c r="E358" s="9">
        <v>18354019</v>
      </c>
      <c r="F358" s="12" t="str">
        <f t="shared" si="37"/>
        <v>Fail SO</v>
      </c>
      <c r="G358" s="110">
        <v>313</v>
      </c>
      <c r="H358" s="9" t="s">
        <v>57</v>
      </c>
      <c r="I358" s="34">
        <v>44334</v>
      </c>
      <c r="J358" s="35">
        <v>0.73611111111111116</v>
      </c>
      <c r="K358" s="35">
        <v>0.75</v>
      </c>
      <c r="L358" s="14">
        <f t="shared" si="38"/>
        <v>1.388888888888884E-2</v>
      </c>
    </row>
    <row r="359" spans="1:12" x14ac:dyDescent="0.25">
      <c r="A359" s="9" t="s">
        <v>1745</v>
      </c>
      <c r="B359" s="10">
        <v>44334.540972222225</v>
      </c>
      <c r="C359" s="9" t="str">
        <f t="shared" si="35"/>
        <v>UNI</v>
      </c>
      <c r="D359" s="11">
        <f t="shared" si="36"/>
        <v>44334.540972222225</v>
      </c>
      <c r="E359" s="9">
        <v>18354384</v>
      </c>
      <c r="F359" s="12" t="str">
        <f t="shared" si="37"/>
        <v>Fail SO</v>
      </c>
      <c r="G359" s="110">
        <v>313</v>
      </c>
      <c r="H359" s="9" t="s">
        <v>57</v>
      </c>
      <c r="I359" s="34">
        <v>44334</v>
      </c>
      <c r="J359" s="35">
        <v>0.75</v>
      </c>
      <c r="K359" s="35">
        <v>0.76527777777777783</v>
      </c>
      <c r="L359" s="14">
        <f t="shared" si="38"/>
        <v>1.5277777777777835E-2</v>
      </c>
    </row>
    <row r="360" spans="1:12" x14ac:dyDescent="0.25">
      <c r="A360" s="9" t="s">
        <v>1714</v>
      </c>
      <c r="B360" s="10">
        <v>44334.540277777778</v>
      </c>
      <c r="C360" s="9" t="str">
        <f t="shared" si="35"/>
        <v>DUP</v>
      </c>
      <c r="D360" s="11">
        <f t="shared" si="36"/>
        <v>44334.540277777778</v>
      </c>
      <c r="E360" s="9">
        <v>18352274</v>
      </c>
      <c r="F360" s="12" t="str">
        <f t="shared" si="37"/>
        <v>Fail SO</v>
      </c>
      <c r="G360" s="110">
        <v>313</v>
      </c>
      <c r="H360" s="9" t="s">
        <v>57</v>
      </c>
      <c r="I360" s="34">
        <v>44334</v>
      </c>
      <c r="J360" s="35">
        <v>0.64166666666666672</v>
      </c>
      <c r="K360" s="35">
        <v>0.65694444444444444</v>
      </c>
      <c r="L360" s="14">
        <f t="shared" si="38"/>
        <v>1.5277777777777724E-2</v>
      </c>
    </row>
    <row r="361" spans="1:12" x14ac:dyDescent="0.25">
      <c r="A361" s="9" t="s">
        <v>1747</v>
      </c>
      <c r="B361" s="10">
        <v>44334.548611111109</v>
      </c>
      <c r="C361" s="9" t="str">
        <f t="shared" si="35"/>
        <v>UNI</v>
      </c>
      <c r="D361" s="11">
        <f t="shared" ref="D361" si="42">B361</f>
        <v>44334.548611111109</v>
      </c>
      <c r="E361" s="9">
        <v>18352577</v>
      </c>
      <c r="F361" s="12" t="str">
        <f t="shared" ref="F361" si="43">IF(G361=313,"Fail SO",IF(G361=319,"Deliver Approved",IF(G361=320,"Tax-Cert",IF(G361=343,"Purchase",""))))</f>
        <v>Fail SO</v>
      </c>
      <c r="G361" s="110">
        <v>313</v>
      </c>
      <c r="H361" s="9" t="s">
        <v>57</v>
      </c>
      <c r="I361" s="34">
        <v>44334</v>
      </c>
      <c r="J361" s="35">
        <v>0.65694444444444444</v>
      </c>
      <c r="K361" s="35">
        <v>0.67013888888888884</v>
      </c>
      <c r="L361" s="14">
        <f t="shared" ref="L361" si="44">K361-J361</f>
        <v>1.3194444444444398E-2</v>
      </c>
    </row>
    <row r="362" spans="1:12" x14ac:dyDescent="0.25">
      <c r="A362" s="9" t="s">
        <v>1757</v>
      </c>
      <c r="B362" s="10">
        <v>44334.612500000003</v>
      </c>
      <c r="C362" s="9" t="str">
        <f t="shared" si="35"/>
        <v>UNI</v>
      </c>
      <c r="D362" s="11">
        <f t="shared" ref="D362" si="45">B362</f>
        <v>44334.612500000003</v>
      </c>
      <c r="E362" s="9">
        <v>18354678</v>
      </c>
      <c r="F362" s="12" t="str">
        <f t="shared" ref="F362" si="46">IF(G362=313,"Fail SO",IF(G362=319,"Deliver Approved",IF(G362=320,"Tax-Cert",IF(G362=343,"Purchase",""))))</f>
        <v>Fail SO</v>
      </c>
      <c r="G362" s="110">
        <v>313</v>
      </c>
      <c r="H362" s="9" t="s">
        <v>57</v>
      </c>
      <c r="I362" s="34">
        <v>44334</v>
      </c>
      <c r="J362" s="35">
        <v>0.76527777777777783</v>
      </c>
      <c r="K362" s="35">
        <v>0.77916666666666667</v>
      </c>
      <c r="L362" s="14">
        <f t="shared" ref="L362" si="47">K362-J362</f>
        <v>1.388888888888884E-2</v>
      </c>
    </row>
    <row r="363" spans="1:12" x14ac:dyDescent="0.25">
      <c r="A363" s="19" t="s">
        <v>1733</v>
      </c>
      <c r="B363" s="20">
        <v>44334.486805555556</v>
      </c>
      <c r="C363" s="19" t="str">
        <f t="shared" si="35"/>
        <v>UNI</v>
      </c>
      <c r="D363" s="41">
        <f t="shared" si="36"/>
        <v>44334.486805555556</v>
      </c>
      <c r="E363" s="19">
        <v>18350269</v>
      </c>
      <c r="F363" s="12" t="str">
        <f t="shared" si="37"/>
        <v>Deliver Approved</v>
      </c>
      <c r="G363" s="110">
        <v>319</v>
      </c>
      <c r="H363" s="9"/>
      <c r="I363" s="34">
        <v>44334</v>
      </c>
      <c r="J363" s="35">
        <v>0.52916666666666667</v>
      </c>
      <c r="K363" s="35">
        <v>0.54305555555555551</v>
      </c>
      <c r="L363" s="14">
        <f t="shared" si="38"/>
        <v>1.388888888888884E-2</v>
      </c>
    </row>
    <row r="364" spans="1:12" x14ac:dyDescent="0.25">
      <c r="A364" s="19" t="s">
        <v>1734</v>
      </c>
      <c r="B364" s="20">
        <v>44334.50277777778</v>
      </c>
      <c r="C364" s="19" t="str">
        <f t="shared" si="35"/>
        <v>DUP</v>
      </c>
      <c r="D364" s="41">
        <f t="shared" si="36"/>
        <v>44334.50277777778</v>
      </c>
      <c r="E364" s="19">
        <v>18350658</v>
      </c>
      <c r="F364" s="12" t="str">
        <f t="shared" si="37"/>
        <v>Deliver Approved</v>
      </c>
      <c r="G364" s="110">
        <v>319</v>
      </c>
      <c r="H364" s="9"/>
      <c r="I364" s="34">
        <v>44334</v>
      </c>
      <c r="J364" s="35">
        <v>0.55625000000000002</v>
      </c>
      <c r="K364" s="35">
        <v>0.57152777777777775</v>
      </c>
      <c r="L364" s="14">
        <f t="shared" si="38"/>
        <v>1.5277777777777724E-2</v>
      </c>
    </row>
    <row r="365" spans="1:12" x14ac:dyDescent="0.25">
      <c r="A365" s="9" t="s">
        <v>1737</v>
      </c>
      <c r="B365" s="10">
        <v>44334.509027777778</v>
      </c>
      <c r="C365" s="9" t="str">
        <f t="shared" si="35"/>
        <v>UNI</v>
      </c>
      <c r="D365" s="11">
        <f t="shared" si="36"/>
        <v>44334.509027777778</v>
      </c>
      <c r="E365" s="9">
        <v>18351515</v>
      </c>
      <c r="F365" s="12" t="str">
        <f t="shared" si="37"/>
        <v>Deliver Approved</v>
      </c>
      <c r="G365" s="110">
        <v>319</v>
      </c>
      <c r="H365" s="9"/>
      <c r="I365" s="34">
        <v>44334</v>
      </c>
      <c r="J365" s="35">
        <v>0.60416666666666663</v>
      </c>
      <c r="K365" s="35">
        <v>0.61875000000000002</v>
      </c>
      <c r="L365" s="14">
        <f t="shared" si="38"/>
        <v>1.4583333333333393E-2</v>
      </c>
    </row>
    <row r="366" spans="1:12" x14ac:dyDescent="0.25">
      <c r="A366" s="9" t="s">
        <v>1744</v>
      </c>
      <c r="B366" s="10">
        <v>44334.529166666667</v>
      </c>
      <c r="C366" s="9" t="str">
        <f t="shared" si="35"/>
        <v>UNI</v>
      </c>
      <c r="D366" s="11">
        <f t="shared" si="36"/>
        <v>44334.529166666667</v>
      </c>
      <c r="E366" s="9">
        <v>18352951</v>
      </c>
      <c r="F366" s="12" t="str">
        <f t="shared" si="37"/>
        <v>Deliver Approved</v>
      </c>
      <c r="G366" s="110">
        <v>319</v>
      </c>
      <c r="H366" s="9"/>
      <c r="I366" s="34">
        <v>44334</v>
      </c>
      <c r="J366" s="35">
        <v>0.68402777777777779</v>
      </c>
      <c r="K366" s="35">
        <v>0.7055555555555556</v>
      </c>
      <c r="L366" s="14">
        <f t="shared" si="38"/>
        <v>2.1527777777777812E-2</v>
      </c>
    </row>
    <row r="367" spans="1:12" x14ac:dyDescent="0.25">
      <c r="A367" s="9" t="s">
        <v>1748</v>
      </c>
      <c r="B367" s="10">
        <v>44334.552083333336</v>
      </c>
      <c r="C367" s="9" t="str">
        <f t="shared" si="35"/>
        <v>UNI</v>
      </c>
      <c r="D367" s="11">
        <f t="shared" si="36"/>
        <v>44334.552083333336</v>
      </c>
      <c r="E367" s="9">
        <v>18355010</v>
      </c>
      <c r="F367" s="12" t="str">
        <f t="shared" si="37"/>
        <v>Deliver Approved</v>
      </c>
      <c r="G367" s="110">
        <v>319</v>
      </c>
      <c r="H367" s="9"/>
      <c r="I367" s="34">
        <v>44334</v>
      </c>
      <c r="J367" s="35">
        <v>0.77916666666666667</v>
      </c>
      <c r="K367" s="35">
        <v>0.79722222222222217</v>
      </c>
      <c r="L367" s="14">
        <f t="shared" si="38"/>
        <v>1.8055555555555491E-2</v>
      </c>
    </row>
    <row r="368" spans="1:12" x14ac:dyDescent="0.25">
      <c r="A368" s="9" t="s">
        <v>1749</v>
      </c>
      <c r="B368" s="10">
        <v>44334.554861111108</v>
      </c>
      <c r="C368" s="9" t="str">
        <f t="shared" si="35"/>
        <v>UNI</v>
      </c>
      <c r="D368" s="11">
        <f t="shared" si="36"/>
        <v>44334.554861111108</v>
      </c>
      <c r="E368" s="9">
        <v>18355639</v>
      </c>
      <c r="F368" s="12" t="str">
        <f t="shared" si="37"/>
        <v>Deliver Approved</v>
      </c>
      <c r="G368" s="110">
        <v>319</v>
      </c>
      <c r="H368" s="9"/>
      <c r="I368" s="34">
        <v>44334</v>
      </c>
      <c r="J368" s="35">
        <v>0.79722222222222217</v>
      </c>
      <c r="K368" s="35">
        <v>0.81527777777777777</v>
      </c>
      <c r="L368" s="14">
        <f t="shared" si="38"/>
        <v>1.8055555555555602E-2</v>
      </c>
    </row>
    <row r="369" spans="1:14" x14ac:dyDescent="0.25">
      <c r="A369" s="9" t="s">
        <v>1750</v>
      </c>
      <c r="B369" s="10">
        <v>44334.567361111112</v>
      </c>
      <c r="C369" s="9" t="str">
        <f t="shared" si="35"/>
        <v>UNI</v>
      </c>
      <c r="D369" s="11">
        <f t="shared" si="36"/>
        <v>44334.567361111112</v>
      </c>
      <c r="E369" s="9">
        <v>18356272</v>
      </c>
      <c r="F369" s="12" t="str">
        <f t="shared" si="37"/>
        <v>Deliver Approved</v>
      </c>
      <c r="G369" s="110">
        <v>319</v>
      </c>
      <c r="H369" s="9"/>
      <c r="I369" s="34">
        <v>44334</v>
      </c>
      <c r="J369" s="35">
        <v>0.81597222222222221</v>
      </c>
      <c r="K369" s="35">
        <v>0.83333333333333337</v>
      </c>
      <c r="L369" s="14">
        <f t="shared" si="38"/>
        <v>1.736111111111116E-2</v>
      </c>
    </row>
    <row r="370" spans="1:14" x14ac:dyDescent="0.25">
      <c r="A370" s="9" t="s">
        <v>1752</v>
      </c>
      <c r="B370" s="10">
        <v>44334.584722222222</v>
      </c>
      <c r="C370" s="9" t="str">
        <f t="shared" si="35"/>
        <v>UNI</v>
      </c>
      <c r="D370" s="11">
        <f t="shared" si="36"/>
        <v>44334.584722222222</v>
      </c>
      <c r="E370" s="9">
        <v>18356274</v>
      </c>
      <c r="F370" s="12" t="str">
        <f t="shared" si="37"/>
        <v>Deliver Approved</v>
      </c>
      <c r="G370" s="110">
        <v>319</v>
      </c>
      <c r="H370" s="9"/>
      <c r="I370" s="34">
        <v>44334</v>
      </c>
      <c r="J370" s="35"/>
      <c r="K370" s="35"/>
      <c r="L370" s="14">
        <f t="shared" si="38"/>
        <v>0</v>
      </c>
    </row>
    <row r="371" spans="1:14" x14ac:dyDescent="0.25">
      <c r="A371" s="9" t="s">
        <v>1753</v>
      </c>
      <c r="B371" s="10">
        <v>44334.59652777778</v>
      </c>
      <c r="C371" s="9" t="str">
        <f t="shared" si="35"/>
        <v>UNI</v>
      </c>
      <c r="D371" s="11">
        <f t="shared" si="36"/>
        <v>44334.59652777778</v>
      </c>
      <c r="E371" s="9">
        <v>18356276</v>
      </c>
      <c r="F371" s="12" t="str">
        <f t="shared" si="37"/>
        <v>Deliver Approved</v>
      </c>
      <c r="G371" s="110">
        <v>319</v>
      </c>
      <c r="H371" s="9"/>
      <c r="I371" s="34">
        <v>44334</v>
      </c>
      <c r="J371" s="35"/>
      <c r="K371" s="35"/>
      <c r="L371" s="14">
        <f t="shared" si="38"/>
        <v>0</v>
      </c>
    </row>
    <row r="372" spans="1:14" x14ac:dyDescent="0.25">
      <c r="A372" s="9" t="s">
        <v>1758</v>
      </c>
      <c r="B372" s="10">
        <v>44334.625</v>
      </c>
      <c r="C372" s="9" t="str">
        <f t="shared" si="35"/>
        <v>UNI</v>
      </c>
      <c r="D372" s="11">
        <f t="shared" si="36"/>
        <v>44334.625</v>
      </c>
      <c r="E372" s="9">
        <v>18356277</v>
      </c>
      <c r="F372" s="12" t="str">
        <f t="shared" si="37"/>
        <v>Deliver Approved</v>
      </c>
      <c r="G372" s="110">
        <v>319</v>
      </c>
      <c r="H372" s="9"/>
      <c r="I372" s="34">
        <v>44334</v>
      </c>
      <c r="J372" s="35"/>
      <c r="K372" s="35"/>
      <c r="L372" s="14">
        <f t="shared" si="38"/>
        <v>0</v>
      </c>
      <c r="M372" s="51">
        <v>0.63194444444444442</v>
      </c>
    </row>
    <row r="373" spans="1:14" x14ac:dyDescent="0.25">
      <c r="A373" s="9" t="s">
        <v>1761</v>
      </c>
      <c r="B373" s="10">
        <v>44334.642361111109</v>
      </c>
      <c r="C373" s="9" t="str">
        <f t="shared" si="35"/>
        <v>UNI</v>
      </c>
      <c r="D373" s="11">
        <f t="shared" ref="D373" si="48">B373</f>
        <v>44334.642361111109</v>
      </c>
      <c r="E373" s="9">
        <v>18356279</v>
      </c>
      <c r="F373" s="12" t="str">
        <f t="shared" ref="F373" si="49">IF(G373=313,"Fail SO",IF(G373=319,"Deliver Approved",IF(G373=320,"Tax-Cert",IF(G373=343,"Purchase",""))))</f>
        <v>Deliver Approved</v>
      </c>
      <c r="G373" s="110">
        <v>319</v>
      </c>
      <c r="H373" s="9"/>
      <c r="I373" s="34">
        <v>44334</v>
      </c>
      <c r="J373" s="35"/>
      <c r="K373" s="35"/>
      <c r="L373" s="14">
        <f t="shared" ref="L373" si="50">K373-J373</f>
        <v>0</v>
      </c>
      <c r="M373" s="51"/>
    </row>
    <row r="374" spans="1:14" x14ac:dyDescent="0.25">
      <c r="A374" s="9" t="s">
        <v>1726</v>
      </c>
      <c r="B374" s="10">
        <v>44334.470833333333</v>
      </c>
      <c r="C374" s="9" t="str">
        <f t="shared" si="35"/>
        <v>UNI</v>
      </c>
      <c r="D374" s="11">
        <f t="shared" si="36"/>
        <v>44334.470833333333</v>
      </c>
      <c r="E374" s="9">
        <v>18349438</v>
      </c>
      <c r="F374" s="12" t="str">
        <f t="shared" si="37"/>
        <v>Tax-Cert</v>
      </c>
      <c r="G374" s="110">
        <v>320</v>
      </c>
      <c r="H374" s="9"/>
      <c r="I374" s="34">
        <v>44334</v>
      </c>
      <c r="J374" s="35">
        <v>0.48402777777777778</v>
      </c>
      <c r="K374" s="35">
        <v>0.48958333333333331</v>
      </c>
      <c r="L374" s="14">
        <f t="shared" si="38"/>
        <v>5.5555555555555358E-3</v>
      </c>
      <c r="M374" s="51">
        <v>0.63888888888888895</v>
      </c>
      <c r="N374" t="s">
        <v>1759</v>
      </c>
    </row>
    <row r="375" spans="1:14" x14ac:dyDescent="0.25">
      <c r="A375" s="19" t="s">
        <v>1727</v>
      </c>
      <c r="B375" s="20">
        <v>44334.447916666664</v>
      </c>
      <c r="C375" s="19" t="str">
        <f t="shared" si="35"/>
        <v>UNI</v>
      </c>
      <c r="D375" s="41">
        <f t="shared" si="36"/>
        <v>44334.447916666664</v>
      </c>
      <c r="E375" s="19">
        <v>18349572</v>
      </c>
      <c r="F375" s="12" t="str">
        <f t="shared" si="37"/>
        <v>Tax-Cert</v>
      </c>
      <c r="G375" s="110">
        <v>320</v>
      </c>
      <c r="H375" s="9"/>
      <c r="I375" s="34">
        <v>44334</v>
      </c>
      <c r="J375" s="35">
        <v>0.48958333333333331</v>
      </c>
      <c r="K375" s="35">
        <v>0.49513888888888885</v>
      </c>
      <c r="L375" s="14">
        <f t="shared" si="38"/>
        <v>5.5555555555555358E-3</v>
      </c>
      <c r="M375" s="51">
        <v>0.64930555555555558</v>
      </c>
      <c r="N375" t="s">
        <v>1760</v>
      </c>
    </row>
    <row r="376" spans="1:14" x14ac:dyDescent="0.25">
      <c r="A376" s="9" t="s">
        <v>1728</v>
      </c>
      <c r="B376" s="10">
        <v>44334.447916666664</v>
      </c>
      <c r="C376" s="9" t="str">
        <f t="shared" si="35"/>
        <v>UNI</v>
      </c>
      <c r="D376" s="11">
        <f t="shared" si="36"/>
        <v>44334.447916666664</v>
      </c>
      <c r="E376" s="9">
        <v>18349623</v>
      </c>
      <c r="F376" s="12" t="str">
        <f t="shared" si="37"/>
        <v>Tax-Cert</v>
      </c>
      <c r="G376" s="110">
        <v>320</v>
      </c>
      <c r="H376" s="9"/>
      <c r="I376" s="34">
        <v>44334</v>
      </c>
      <c r="J376" s="35">
        <v>0.49513888888888885</v>
      </c>
      <c r="K376" s="35">
        <v>0.50069444444444444</v>
      </c>
      <c r="L376" s="14">
        <f t="shared" si="38"/>
        <v>5.5555555555555913E-3</v>
      </c>
    </row>
    <row r="377" spans="1:14" x14ac:dyDescent="0.25">
      <c r="A377" s="9" t="s">
        <v>1729</v>
      </c>
      <c r="B377" s="10">
        <v>44334.474999999999</v>
      </c>
      <c r="C377" s="9" t="str">
        <f t="shared" si="35"/>
        <v>UNI</v>
      </c>
      <c r="D377" s="11">
        <f t="shared" si="36"/>
        <v>44334.474999999999</v>
      </c>
      <c r="E377" s="9">
        <v>18349758</v>
      </c>
      <c r="F377" s="12" t="str">
        <f t="shared" si="37"/>
        <v>Tax-Cert</v>
      </c>
      <c r="G377" s="110">
        <v>320</v>
      </c>
      <c r="H377" s="9"/>
      <c r="I377" s="34">
        <v>44334</v>
      </c>
      <c r="J377" s="35">
        <v>0.50069444444444444</v>
      </c>
      <c r="K377" s="35">
        <v>0.50624999999999998</v>
      </c>
      <c r="L377" s="14">
        <f t="shared" si="38"/>
        <v>5.5555555555555358E-3</v>
      </c>
    </row>
    <row r="378" spans="1:14" x14ac:dyDescent="0.25">
      <c r="A378" s="9" t="s">
        <v>1730</v>
      </c>
      <c r="B378" s="10">
        <v>44334.474305555559</v>
      </c>
      <c r="C378" s="9" t="str">
        <f t="shared" si="35"/>
        <v>UNI</v>
      </c>
      <c r="D378" s="11">
        <f t="shared" si="36"/>
        <v>44334.474305555559</v>
      </c>
      <c r="E378" s="9">
        <v>18349800</v>
      </c>
      <c r="F378" s="12" t="str">
        <f t="shared" si="37"/>
        <v>Tax-Cert</v>
      </c>
      <c r="G378" s="110">
        <v>320</v>
      </c>
      <c r="H378" s="9"/>
      <c r="I378" s="34">
        <v>44334</v>
      </c>
      <c r="J378" s="35">
        <v>0.50624999999999998</v>
      </c>
      <c r="K378" s="35">
        <v>0.5131944444444444</v>
      </c>
      <c r="L378" s="14">
        <f t="shared" si="38"/>
        <v>6.9444444444444198E-3</v>
      </c>
    </row>
    <row r="379" spans="1:14" x14ac:dyDescent="0.25">
      <c r="A379" s="9" t="s">
        <v>1731</v>
      </c>
      <c r="B379" s="10">
        <v>44334.479861111111</v>
      </c>
      <c r="C379" s="9" t="str">
        <f t="shared" si="35"/>
        <v>UNI</v>
      </c>
      <c r="D379" s="11">
        <f t="shared" si="36"/>
        <v>44334.479861111111</v>
      </c>
      <c r="E379" s="9">
        <v>18350071</v>
      </c>
      <c r="F379" s="12" t="str">
        <f t="shared" si="37"/>
        <v>Tax-Cert</v>
      </c>
      <c r="G379" s="110">
        <v>320</v>
      </c>
      <c r="H379" s="9"/>
      <c r="I379" s="34">
        <v>44334</v>
      </c>
      <c r="J379" s="35">
        <v>0.5131944444444444</v>
      </c>
      <c r="K379" s="35">
        <v>0.5180555555555556</v>
      </c>
      <c r="L379" s="14">
        <f t="shared" si="38"/>
        <v>4.8611111111112049E-3</v>
      </c>
    </row>
    <row r="380" spans="1:14" x14ac:dyDescent="0.25">
      <c r="A380" s="9" t="s">
        <v>1732</v>
      </c>
      <c r="B380" s="10">
        <v>44334.481944444444</v>
      </c>
      <c r="C380" s="9" t="str">
        <f t="shared" si="35"/>
        <v>UNI</v>
      </c>
      <c r="D380" s="11">
        <f t="shared" si="36"/>
        <v>44334.481944444444</v>
      </c>
      <c r="E380" s="9">
        <v>18350095</v>
      </c>
      <c r="F380" s="12" t="str">
        <f t="shared" si="37"/>
        <v>Tax-Cert</v>
      </c>
      <c r="G380" s="110">
        <v>320</v>
      </c>
      <c r="H380" s="9"/>
      <c r="I380" s="34">
        <v>44334</v>
      </c>
      <c r="J380" s="35">
        <v>0.5180555555555556</v>
      </c>
      <c r="K380" s="35">
        <v>0.52361111111111114</v>
      </c>
      <c r="L380" s="14">
        <f t="shared" si="38"/>
        <v>5.5555555555555358E-3</v>
      </c>
    </row>
    <row r="381" spans="1:14" x14ac:dyDescent="0.25">
      <c r="A381" s="9" t="s">
        <v>1740</v>
      </c>
      <c r="B381" s="10">
        <v>44334.515972222223</v>
      </c>
      <c r="C381" s="9" t="str">
        <f t="shared" si="35"/>
        <v>UNI</v>
      </c>
      <c r="D381" s="11">
        <f t="shared" si="36"/>
        <v>44334.515972222223</v>
      </c>
      <c r="E381" s="9">
        <v>18350181</v>
      </c>
      <c r="F381" s="12" t="str">
        <f t="shared" si="37"/>
        <v>Tax-Cert</v>
      </c>
      <c r="G381" s="110">
        <v>320</v>
      </c>
      <c r="H381" s="9"/>
      <c r="I381" s="34">
        <v>44334</v>
      </c>
      <c r="J381" s="35">
        <v>0.52361111111111114</v>
      </c>
      <c r="K381" s="35">
        <v>0.52916666666666667</v>
      </c>
      <c r="L381" s="14">
        <f t="shared" si="38"/>
        <v>5.5555555555555358E-3</v>
      </c>
    </row>
    <row r="382" spans="1:14" x14ac:dyDescent="0.25">
      <c r="A382" s="19" t="s">
        <v>1741</v>
      </c>
      <c r="B382" s="20">
        <v>44334.515972222223</v>
      </c>
      <c r="C382" s="19" t="str">
        <f t="shared" si="35"/>
        <v>UNI</v>
      </c>
      <c r="D382" s="41">
        <f t="shared" si="36"/>
        <v>44334.515972222223</v>
      </c>
      <c r="E382" s="19">
        <v>18350856</v>
      </c>
      <c r="F382" s="12" t="str">
        <f t="shared" si="37"/>
        <v>Tax-Cert</v>
      </c>
      <c r="G382" s="110">
        <v>320</v>
      </c>
      <c r="H382" s="9"/>
      <c r="I382" s="34">
        <v>44334</v>
      </c>
      <c r="J382" s="35">
        <v>0.57152777777777775</v>
      </c>
      <c r="K382" s="35">
        <v>0.57708333333333328</v>
      </c>
      <c r="L382" s="14">
        <f t="shared" si="38"/>
        <v>5.5555555555555358E-3</v>
      </c>
    </row>
    <row r="383" spans="1:14" x14ac:dyDescent="0.25">
      <c r="A383" s="9" t="s">
        <v>1742</v>
      </c>
      <c r="B383" s="10">
        <v>44334.522916666669</v>
      </c>
      <c r="C383" s="9" t="str">
        <f t="shared" si="35"/>
        <v>UNI</v>
      </c>
      <c r="D383" s="11">
        <f t="shared" si="36"/>
        <v>44334.522916666669</v>
      </c>
      <c r="E383" s="9">
        <v>18350998</v>
      </c>
      <c r="F383" s="12" t="str">
        <f t="shared" si="37"/>
        <v>Tax-Cert</v>
      </c>
      <c r="G383" s="110">
        <v>320</v>
      </c>
      <c r="H383" s="9"/>
      <c r="I383" s="34">
        <v>44334</v>
      </c>
      <c r="J383" s="35">
        <v>0.57708333333333328</v>
      </c>
      <c r="K383" s="35">
        <v>0.58263888888888882</v>
      </c>
      <c r="L383" s="14">
        <f t="shared" si="38"/>
        <v>5.5555555555555358E-3</v>
      </c>
    </row>
    <row r="384" spans="1:14" x14ac:dyDescent="0.25">
      <c r="A384" s="9" t="s">
        <v>1746</v>
      </c>
      <c r="B384" s="10">
        <v>44334.522222222222</v>
      </c>
      <c r="C384" s="9" t="str">
        <f t="shared" si="35"/>
        <v>UNI</v>
      </c>
      <c r="D384" s="11">
        <f t="shared" si="36"/>
        <v>44334.522222222222</v>
      </c>
      <c r="E384" s="9">
        <v>18351101</v>
      </c>
      <c r="F384" s="12" t="str">
        <f t="shared" si="37"/>
        <v>Tax-Cert</v>
      </c>
      <c r="G384" s="110">
        <v>320</v>
      </c>
      <c r="H384" s="9"/>
      <c r="I384" s="34">
        <v>44334</v>
      </c>
      <c r="J384" s="35">
        <v>0.58263888888888882</v>
      </c>
      <c r="K384" s="35">
        <v>0.58611111111111114</v>
      </c>
      <c r="L384" s="14">
        <f t="shared" si="38"/>
        <v>3.4722222222223209E-3</v>
      </c>
    </row>
    <row r="385" spans="1:13" x14ac:dyDescent="0.25">
      <c r="A385" s="9" t="s">
        <v>1751</v>
      </c>
      <c r="B385" s="10">
        <v>44334.570833333331</v>
      </c>
      <c r="C385" s="9" t="str">
        <f t="shared" si="35"/>
        <v>UNI</v>
      </c>
      <c r="D385" s="11">
        <f t="shared" si="36"/>
        <v>44334.570833333331</v>
      </c>
      <c r="E385" s="9">
        <v>18351135</v>
      </c>
      <c r="F385" s="12" t="str">
        <f t="shared" ref="F385" si="51">IF(G385=313,"Fail SO",IF(G385=319,"Deliver Approved",IF(G385=320,"Tax-Cert",IF(G385=343,"Purchase",""))))</f>
        <v>Tax-Cert</v>
      </c>
      <c r="G385" s="110">
        <v>320</v>
      </c>
      <c r="H385" s="9"/>
      <c r="I385" s="34">
        <v>44334</v>
      </c>
      <c r="J385" s="35">
        <v>0.58611111111111114</v>
      </c>
      <c r="K385" s="35">
        <v>0.59166666666666667</v>
      </c>
      <c r="L385" s="14">
        <f t="shared" si="38"/>
        <v>5.5555555555555358E-3</v>
      </c>
    </row>
    <row r="386" spans="1:13" x14ac:dyDescent="0.25">
      <c r="A386" s="9" t="s">
        <v>1754</v>
      </c>
      <c r="B386" s="10">
        <v>44334.604861111111</v>
      </c>
      <c r="C386" s="9" t="str">
        <f t="shared" si="35"/>
        <v>UNI</v>
      </c>
      <c r="D386" s="11">
        <f t="shared" si="36"/>
        <v>44334.604861111111</v>
      </c>
      <c r="E386" s="9">
        <v>18351769</v>
      </c>
      <c r="F386" s="12" t="str">
        <f t="shared" si="37"/>
        <v>Tax-Cert</v>
      </c>
      <c r="G386" s="110">
        <v>320</v>
      </c>
      <c r="H386" s="9"/>
      <c r="I386" s="34">
        <v>44334</v>
      </c>
      <c r="J386" s="35">
        <v>0.61875000000000002</v>
      </c>
      <c r="K386" s="35">
        <v>0.62152777777777779</v>
      </c>
      <c r="L386" s="14">
        <f t="shared" si="38"/>
        <v>2.7777777777777679E-3</v>
      </c>
    </row>
    <row r="387" spans="1:13" x14ac:dyDescent="0.25">
      <c r="A387" s="9" t="s">
        <v>1755</v>
      </c>
      <c r="B387" s="10">
        <v>44334.590277777781</v>
      </c>
      <c r="C387" s="9" t="str">
        <f t="shared" ref="C387:C450" si="52">IF(COUNTIF(A:A,A387)&gt;1,"DUP","UNI")</f>
        <v>UNI</v>
      </c>
      <c r="D387" s="11">
        <f t="shared" si="36"/>
        <v>44334.590277777781</v>
      </c>
      <c r="E387" s="9">
        <v>18351813</v>
      </c>
      <c r="F387" s="12" t="str">
        <f t="shared" si="37"/>
        <v>Tax-Cert</v>
      </c>
      <c r="G387" s="110">
        <v>320</v>
      </c>
      <c r="H387" s="9"/>
      <c r="I387" s="34">
        <v>44334</v>
      </c>
      <c r="J387" s="35">
        <v>0.62152777777777779</v>
      </c>
      <c r="K387" s="35">
        <v>0.625</v>
      </c>
      <c r="L387" s="14">
        <f t="shared" si="38"/>
        <v>3.4722222222222099E-3</v>
      </c>
    </row>
    <row r="388" spans="1:13" x14ac:dyDescent="0.25">
      <c r="A388" s="9" t="s">
        <v>1756</v>
      </c>
      <c r="B388" s="10">
        <v>44334.607638888891</v>
      </c>
      <c r="C388" s="9" t="str">
        <f t="shared" si="52"/>
        <v>UNI</v>
      </c>
      <c r="D388" s="11">
        <f t="shared" si="36"/>
        <v>44334.607638888891</v>
      </c>
      <c r="E388" s="9">
        <v>18351938</v>
      </c>
      <c r="F388" s="12" t="str">
        <f t="shared" si="37"/>
        <v>Tax-Cert</v>
      </c>
      <c r="G388" s="110">
        <v>320</v>
      </c>
      <c r="H388" s="9"/>
      <c r="I388" s="34">
        <v>44334</v>
      </c>
      <c r="J388" s="35">
        <v>0.625</v>
      </c>
      <c r="K388" s="35">
        <v>0.62847222222222221</v>
      </c>
      <c r="L388" s="14">
        <f t="shared" si="38"/>
        <v>3.4722222222222099E-3</v>
      </c>
    </row>
    <row r="389" spans="1:13" x14ac:dyDescent="0.25">
      <c r="A389" s="9" t="s">
        <v>1765</v>
      </c>
      <c r="B389" s="10">
        <v>44334.725694444445</v>
      </c>
      <c r="C389" s="9" t="str">
        <f t="shared" si="52"/>
        <v>UNI</v>
      </c>
      <c r="D389" s="11">
        <f t="shared" si="36"/>
        <v>44334.725694444445</v>
      </c>
      <c r="E389" s="9"/>
      <c r="F389" s="12" t="str">
        <f t="shared" si="37"/>
        <v>Tax-Cert</v>
      </c>
      <c r="G389" s="99">
        <v>320</v>
      </c>
      <c r="H389" s="9"/>
      <c r="I389" s="34">
        <v>44334</v>
      </c>
      <c r="J389" s="35"/>
      <c r="K389" s="35"/>
      <c r="L389" s="14">
        <f t="shared" si="38"/>
        <v>0</v>
      </c>
      <c r="M389" s="71">
        <f>50/51</f>
        <v>0.98039215686274506</v>
      </c>
    </row>
    <row r="390" spans="1:13" x14ac:dyDescent="0.25">
      <c r="A390" s="88" t="s">
        <v>1766</v>
      </c>
      <c r="B390" s="89">
        <v>44335.455555555556</v>
      </c>
      <c r="C390" s="88" t="str">
        <f t="shared" si="52"/>
        <v>UNI</v>
      </c>
      <c r="D390" s="90">
        <f>B390</f>
        <v>44335.455555555556</v>
      </c>
      <c r="E390" s="88">
        <v>18366128</v>
      </c>
      <c r="F390" s="91" t="str">
        <f>IF(G390=313,"Fail SO",IF(G390=319,"Deliver Approved",IF(G390=320,"Tax-Cert",IF(G390=343,"Purchase",""))))</f>
        <v>Fail SO</v>
      </c>
      <c r="G390" s="91">
        <v>313</v>
      </c>
      <c r="H390" s="91" t="s">
        <v>57</v>
      </c>
      <c r="I390" s="92">
        <v>44335</v>
      </c>
      <c r="J390" s="94">
        <v>0.46319444444444446</v>
      </c>
      <c r="K390" s="94">
        <v>0.4770833333333333</v>
      </c>
      <c r="L390" s="93">
        <f>K390-J390</f>
        <v>1.388888888888884E-2</v>
      </c>
    </row>
    <row r="391" spans="1:13" x14ac:dyDescent="0.25">
      <c r="A391" s="9" t="s">
        <v>1767</v>
      </c>
      <c r="B391" s="10">
        <v>44335.461111111108</v>
      </c>
      <c r="C391" s="9" t="str">
        <f t="shared" si="52"/>
        <v>UNI</v>
      </c>
      <c r="D391" s="11">
        <f t="shared" si="36"/>
        <v>44335.461111111108</v>
      </c>
      <c r="E391" s="9">
        <v>18366886</v>
      </c>
      <c r="F391" s="12" t="str">
        <f t="shared" si="37"/>
        <v>Fail SO</v>
      </c>
      <c r="G391" s="111">
        <v>313</v>
      </c>
      <c r="H391" s="9" t="s">
        <v>57</v>
      </c>
      <c r="I391" s="34">
        <v>44335</v>
      </c>
      <c r="J391" s="35">
        <v>0.48819444444444443</v>
      </c>
      <c r="K391" s="35">
        <v>0.50208333333333333</v>
      </c>
      <c r="L391" s="14">
        <f t="shared" si="38"/>
        <v>1.3888888888888895E-2</v>
      </c>
    </row>
    <row r="392" spans="1:13" x14ac:dyDescent="0.25">
      <c r="A392" s="9" t="s">
        <v>1768</v>
      </c>
      <c r="B392" s="10">
        <v>44335.464583333334</v>
      </c>
      <c r="C392" s="9" t="str">
        <f t="shared" si="52"/>
        <v>UNI</v>
      </c>
      <c r="D392" s="11">
        <f t="shared" si="36"/>
        <v>44335.464583333334</v>
      </c>
      <c r="E392" s="9">
        <v>18367833</v>
      </c>
      <c r="F392" s="12" t="str">
        <f t="shared" si="37"/>
        <v>Fail SO</v>
      </c>
      <c r="G392" s="111">
        <v>313</v>
      </c>
      <c r="H392" s="9" t="s">
        <v>57</v>
      </c>
      <c r="I392" s="34">
        <v>44335</v>
      </c>
      <c r="J392" s="35">
        <v>0.55486111111111114</v>
      </c>
      <c r="K392" s="35">
        <v>0.56874999999999998</v>
      </c>
      <c r="L392" s="14">
        <f t="shared" si="38"/>
        <v>1.388888888888884E-2</v>
      </c>
    </row>
    <row r="393" spans="1:13" x14ac:dyDescent="0.25">
      <c r="A393" s="9" t="s">
        <v>1769</v>
      </c>
      <c r="B393" s="10">
        <v>44335.463194444441</v>
      </c>
      <c r="C393" s="9" t="str">
        <f t="shared" si="52"/>
        <v>UNI</v>
      </c>
      <c r="D393" s="11">
        <f t="shared" si="36"/>
        <v>44335.463194444441</v>
      </c>
      <c r="E393" s="9">
        <v>18368990</v>
      </c>
      <c r="F393" s="12" t="str">
        <f t="shared" ref="F393" si="53">IF(G393=313,"Fail SO",IF(G393=319,"Deliver Approved",IF(G393=320,"Tax-Cert",IF(G393=343,"Purchase",""))))</f>
        <v>Fail SO</v>
      </c>
      <c r="G393" s="111">
        <v>313</v>
      </c>
      <c r="H393" s="9" t="s">
        <v>57</v>
      </c>
      <c r="I393" s="34">
        <v>44335</v>
      </c>
      <c r="J393" s="35">
        <v>0.61875000000000002</v>
      </c>
      <c r="K393" s="35">
        <v>0.63194444444444442</v>
      </c>
      <c r="L393" s="14">
        <f t="shared" si="38"/>
        <v>1.3194444444444398E-2</v>
      </c>
    </row>
    <row r="394" spans="1:13" x14ac:dyDescent="0.25">
      <c r="A394" s="9" t="s">
        <v>1774</v>
      </c>
      <c r="B394" s="10">
        <v>44335.479861111111</v>
      </c>
      <c r="C394" s="9" t="str">
        <f t="shared" si="52"/>
        <v>UNI</v>
      </c>
      <c r="D394" s="11">
        <f t="shared" si="36"/>
        <v>44335.479861111111</v>
      </c>
      <c r="E394" s="9">
        <v>18369303</v>
      </c>
      <c r="F394" s="12" t="str">
        <f t="shared" si="37"/>
        <v>Fail SO</v>
      </c>
      <c r="G394" s="111">
        <v>313</v>
      </c>
      <c r="H394" s="9" t="s">
        <v>57</v>
      </c>
      <c r="I394" s="34">
        <v>44335</v>
      </c>
      <c r="J394" s="35">
        <v>0.63194444444444442</v>
      </c>
      <c r="K394" s="35"/>
      <c r="L394" s="14">
        <f t="shared" si="38"/>
        <v>-0.63194444444444442</v>
      </c>
    </row>
    <row r="395" spans="1:13" x14ac:dyDescent="0.25">
      <c r="A395" s="9" t="s">
        <v>1775</v>
      </c>
      <c r="B395" s="10">
        <v>44335.48333333333</v>
      </c>
      <c r="C395" s="9" t="str">
        <f t="shared" si="52"/>
        <v>UNI</v>
      </c>
      <c r="D395" s="11">
        <f t="shared" si="36"/>
        <v>44335.48333333333</v>
      </c>
      <c r="E395" s="9"/>
      <c r="F395" s="12" t="str">
        <f t="shared" si="37"/>
        <v>Fail SO</v>
      </c>
      <c r="G395" s="111">
        <v>313</v>
      </c>
      <c r="H395" s="9" t="s">
        <v>57</v>
      </c>
      <c r="I395" s="34">
        <v>44335</v>
      </c>
      <c r="J395" s="35"/>
      <c r="K395" s="35"/>
      <c r="L395" s="14">
        <f t="shared" si="38"/>
        <v>0</v>
      </c>
    </row>
    <row r="396" spans="1:13" x14ac:dyDescent="0.25">
      <c r="A396" s="9" t="s">
        <v>1779</v>
      </c>
      <c r="B396" s="10">
        <v>44335.513194444444</v>
      </c>
      <c r="C396" s="9" t="str">
        <f t="shared" si="52"/>
        <v>UNI</v>
      </c>
      <c r="D396" s="11">
        <f t="shared" si="36"/>
        <v>44335.513194444444</v>
      </c>
      <c r="E396" s="9"/>
      <c r="F396" s="12" t="str">
        <f t="shared" si="37"/>
        <v>Fail SO</v>
      </c>
      <c r="G396" s="111">
        <v>313</v>
      </c>
      <c r="H396" s="9" t="s">
        <v>57</v>
      </c>
      <c r="I396" s="34">
        <v>44335</v>
      </c>
      <c r="J396" s="35"/>
      <c r="K396" s="35"/>
      <c r="L396" s="14">
        <f t="shared" si="38"/>
        <v>0</v>
      </c>
    </row>
    <row r="397" spans="1:13" x14ac:dyDescent="0.25">
      <c r="A397" s="9" t="s">
        <v>1787</v>
      </c>
      <c r="B397" s="10">
        <v>44335.561805555553</v>
      </c>
      <c r="C397" s="9" t="str">
        <f t="shared" si="52"/>
        <v>UNI</v>
      </c>
      <c r="D397" s="11">
        <f t="shared" si="36"/>
        <v>44335.561805555553</v>
      </c>
      <c r="E397" s="9"/>
      <c r="F397" s="12" t="str">
        <f t="shared" si="37"/>
        <v>Fail SO</v>
      </c>
      <c r="G397" s="111">
        <v>313</v>
      </c>
      <c r="H397" s="9" t="s">
        <v>57</v>
      </c>
      <c r="I397" s="34">
        <v>44335</v>
      </c>
      <c r="J397" s="35"/>
      <c r="K397" s="35"/>
      <c r="L397" s="14">
        <f t="shared" si="38"/>
        <v>0</v>
      </c>
    </row>
    <row r="398" spans="1:13" x14ac:dyDescent="0.25">
      <c r="A398" s="9" t="s">
        <v>1788</v>
      </c>
      <c r="B398" s="10">
        <v>44335.561805555553</v>
      </c>
      <c r="C398" s="9" t="str">
        <f t="shared" si="52"/>
        <v>UNI</v>
      </c>
      <c r="D398" s="11">
        <f t="shared" si="36"/>
        <v>44335.561805555553</v>
      </c>
      <c r="E398" s="9"/>
      <c r="F398" s="12" t="str">
        <f t="shared" si="37"/>
        <v>Fail SO</v>
      </c>
      <c r="G398" s="111">
        <v>313</v>
      </c>
      <c r="H398" s="9" t="s">
        <v>57</v>
      </c>
      <c r="I398" s="34">
        <v>44335</v>
      </c>
      <c r="J398" s="35"/>
      <c r="K398" s="35"/>
      <c r="L398" s="14">
        <f t="shared" si="38"/>
        <v>0</v>
      </c>
    </row>
    <row r="399" spans="1:13" x14ac:dyDescent="0.25">
      <c r="A399" s="9" t="s">
        <v>1790</v>
      </c>
      <c r="B399" s="10">
        <v>44335.570138888892</v>
      </c>
      <c r="C399" s="9" t="str">
        <f t="shared" si="52"/>
        <v>UNI</v>
      </c>
      <c r="D399" s="11">
        <f t="shared" si="36"/>
        <v>44335.570138888892</v>
      </c>
      <c r="E399" s="9"/>
      <c r="F399" s="12" t="str">
        <f t="shared" si="37"/>
        <v>Fail SO</v>
      </c>
      <c r="G399" s="111">
        <v>313</v>
      </c>
      <c r="H399" s="9" t="s">
        <v>57</v>
      </c>
      <c r="I399" s="34">
        <v>44335</v>
      </c>
      <c r="J399" s="35"/>
      <c r="K399" s="35"/>
      <c r="L399" s="14">
        <f t="shared" si="38"/>
        <v>0</v>
      </c>
    </row>
    <row r="400" spans="1:13" x14ac:dyDescent="0.25">
      <c r="A400" s="9" t="s">
        <v>1791</v>
      </c>
      <c r="B400" s="10">
        <v>44335.569444444445</v>
      </c>
      <c r="C400" s="9" t="str">
        <f t="shared" si="52"/>
        <v>UNI</v>
      </c>
      <c r="D400" s="11">
        <f t="shared" si="36"/>
        <v>44335.569444444445</v>
      </c>
      <c r="E400" s="9"/>
      <c r="F400" s="12" t="str">
        <f t="shared" si="37"/>
        <v>Fail SO</v>
      </c>
      <c r="G400" s="111">
        <v>313</v>
      </c>
      <c r="H400" s="9" t="s">
        <v>57</v>
      </c>
      <c r="I400" s="34">
        <v>44335</v>
      </c>
      <c r="J400" s="35"/>
      <c r="K400" s="35"/>
      <c r="L400" s="14">
        <f t="shared" si="38"/>
        <v>0</v>
      </c>
    </row>
    <row r="401" spans="1:12" x14ac:dyDescent="0.25">
      <c r="A401" s="9" t="s">
        <v>1792</v>
      </c>
      <c r="B401" s="10">
        <v>44335.572222222225</v>
      </c>
      <c r="C401" s="9" t="str">
        <f t="shared" si="52"/>
        <v>UNI</v>
      </c>
      <c r="D401" s="11">
        <f t="shared" si="36"/>
        <v>44335.572222222225</v>
      </c>
      <c r="E401" s="9"/>
      <c r="F401" s="12" t="str">
        <f t="shared" si="37"/>
        <v>Fail SO</v>
      </c>
      <c r="G401" s="111">
        <v>313</v>
      </c>
      <c r="H401" s="9" t="s">
        <v>57</v>
      </c>
      <c r="I401" s="34">
        <v>44335</v>
      </c>
      <c r="J401" s="35"/>
      <c r="K401" s="35"/>
      <c r="L401" s="14">
        <f t="shared" si="38"/>
        <v>0</v>
      </c>
    </row>
    <row r="402" spans="1:12" x14ac:dyDescent="0.25">
      <c r="A402" s="9" t="s">
        <v>1776</v>
      </c>
      <c r="B402" s="10">
        <v>44335.48333333333</v>
      </c>
      <c r="C402" s="9" t="str">
        <f t="shared" si="52"/>
        <v>UNI</v>
      </c>
      <c r="D402" s="11">
        <f t="shared" si="36"/>
        <v>44335.48333333333</v>
      </c>
      <c r="E402" s="9">
        <v>18367131</v>
      </c>
      <c r="F402" s="12" t="str">
        <f t="shared" si="37"/>
        <v>Deliver Approved</v>
      </c>
      <c r="G402" s="111">
        <v>319</v>
      </c>
      <c r="H402" s="9"/>
      <c r="I402" s="34">
        <v>44335</v>
      </c>
      <c r="J402" s="35">
        <v>0.50208333333333333</v>
      </c>
      <c r="K402" s="35">
        <v>0.51874999999999993</v>
      </c>
      <c r="L402" s="14">
        <f t="shared" si="38"/>
        <v>1.6666666666666607E-2</v>
      </c>
    </row>
    <row r="403" spans="1:12" x14ac:dyDescent="0.25">
      <c r="A403" s="9" t="s">
        <v>1777</v>
      </c>
      <c r="B403" s="10">
        <v>44335.506249999999</v>
      </c>
      <c r="C403" s="9" t="str">
        <f t="shared" si="52"/>
        <v>UNI</v>
      </c>
      <c r="D403" s="11">
        <f t="shared" si="36"/>
        <v>44335.506249999999</v>
      </c>
      <c r="E403" s="9">
        <v>18367656</v>
      </c>
      <c r="F403" s="12" t="str">
        <f t="shared" si="37"/>
        <v>Deliver Approved</v>
      </c>
      <c r="G403" s="111">
        <v>319</v>
      </c>
      <c r="H403" s="9"/>
      <c r="I403" s="34">
        <v>44335</v>
      </c>
      <c r="J403" s="35">
        <v>0.53541666666666665</v>
      </c>
      <c r="K403" s="35">
        <v>0.55486111111111114</v>
      </c>
      <c r="L403" s="14">
        <f t="shared" si="38"/>
        <v>1.9444444444444486E-2</v>
      </c>
    </row>
    <row r="404" spans="1:12" x14ac:dyDescent="0.25">
      <c r="A404" s="9" t="s">
        <v>1784</v>
      </c>
      <c r="B404" s="10">
        <v>44335.529166666667</v>
      </c>
      <c r="C404" s="9" t="str">
        <f t="shared" si="52"/>
        <v>UNI</v>
      </c>
      <c r="D404" s="11">
        <f t="shared" si="36"/>
        <v>44335.529166666667</v>
      </c>
      <c r="E404" s="9">
        <v>18368589</v>
      </c>
      <c r="F404" s="12" t="str">
        <f t="shared" si="37"/>
        <v>Deliver Approved</v>
      </c>
      <c r="G404" s="111">
        <v>319</v>
      </c>
      <c r="H404" s="9"/>
      <c r="I404" s="34">
        <v>44335</v>
      </c>
      <c r="J404" s="35">
        <v>0.59791666666666665</v>
      </c>
      <c r="K404" s="35">
        <v>0.61875000000000002</v>
      </c>
      <c r="L404" s="14">
        <f t="shared" si="38"/>
        <v>2.083333333333337E-2</v>
      </c>
    </row>
    <row r="405" spans="1:12" x14ac:dyDescent="0.25">
      <c r="A405" s="9" t="s">
        <v>1785</v>
      </c>
      <c r="B405" s="10">
        <v>44335.552777777775</v>
      </c>
      <c r="C405" s="9" t="str">
        <f t="shared" si="52"/>
        <v>UNI</v>
      </c>
      <c r="D405" s="11">
        <f t="shared" si="36"/>
        <v>44335.552777777775</v>
      </c>
      <c r="E405" s="9"/>
      <c r="F405" s="12" t="str">
        <f t="shared" si="37"/>
        <v>Deliver Approved</v>
      </c>
      <c r="G405" s="111">
        <v>319</v>
      </c>
      <c r="H405" s="9"/>
      <c r="I405" s="34">
        <v>44335</v>
      </c>
      <c r="J405" s="35"/>
      <c r="K405" s="35"/>
      <c r="L405" s="14">
        <f t="shared" si="38"/>
        <v>0</v>
      </c>
    </row>
    <row r="406" spans="1:12" x14ac:dyDescent="0.25">
      <c r="A406" s="9" t="s">
        <v>1786</v>
      </c>
      <c r="B406" s="10">
        <v>44335.551388888889</v>
      </c>
      <c r="C406" s="9" t="str">
        <f t="shared" si="52"/>
        <v>UNI</v>
      </c>
      <c r="D406" s="11">
        <f t="shared" ref="D406:D469" si="54">B406</f>
        <v>44335.551388888889</v>
      </c>
      <c r="E406" s="9"/>
      <c r="F406" s="12" t="str">
        <f t="shared" ref="F406:F469" si="55">IF(G406=313,"Fail SO",IF(G406=319,"Deliver Approved",IF(G406=320,"Tax-Cert",IF(G406=343,"Purchase",""))))</f>
        <v>Deliver Approved</v>
      </c>
      <c r="G406" s="111">
        <v>319</v>
      </c>
      <c r="H406" s="9"/>
      <c r="I406" s="34">
        <v>44335</v>
      </c>
      <c r="J406" s="35"/>
      <c r="K406" s="35"/>
      <c r="L406" s="14">
        <f t="shared" ref="L406:L469" si="56">K406-J406</f>
        <v>0</v>
      </c>
    </row>
    <row r="407" spans="1:12" x14ac:dyDescent="0.25">
      <c r="A407" s="9" t="s">
        <v>1794</v>
      </c>
      <c r="B407" s="10">
        <v>44335.570833333331</v>
      </c>
      <c r="C407" s="9" t="str">
        <f t="shared" si="52"/>
        <v>UNI</v>
      </c>
      <c r="D407" s="11">
        <f t="shared" si="54"/>
        <v>44335.570833333331</v>
      </c>
      <c r="E407" s="9"/>
      <c r="F407" s="12" t="str">
        <f t="shared" si="55"/>
        <v>Deliver Approved</v>
      </c>
      <c r="G407" s="111">
        <v>319</v>
      </c>
      <c r="H407" s="9"/>
      <c r="I407" s="34">
        <v>44335</v>
      </c>
      <c r="J407" s="35"/>
      <c r="K407" s="35"/>
      <c r="L407" s="14">
        <f t="shared" si="56"/>
        <v>0</v>
      </c>
    </row>
    <row r="408" spans="1:12" x14ac:dyDescent="0.25">
      <c r="A408" s="9" t="s">
        <v>1795</v>
      </c>
      <c r="B408" s="10">
        <v>44335.586805555555</v>
      </c>
      <c r="C408" s="9" t="str">
        <f t="shared" si="52"/>
        <v>UNI</v>
      </c>
      <c r="D408" s="11">
        <f t="shared" si="54"/>
        <v>44335.586805555555</v>
      </c>
      <c r="E408" s="9"/>
      <c r="F408" s="12" t="str">
        <f t="shared" si="55"/>
        <v>Deliver Approved</v>
      </c>
      <c r="G408" s="111">
        <v>319</v>
      </c>
      <c r="H408" s="9"/>
      <c r="I408" s="34">
        <v>44335</v>
      </c>
      <c r="J408" s="35"/>
      <c r="K408" s="35"/>
      <c r="L408" s="14">
        <f t="shared" si="56"/>
        <v>0</v>
      </c>
    </row>
    <row r="409" spans="1:12" x14ac:dyDescent="0.25">
      <c r="A409" s="9" t="s">
        <v>1796</v>
      </c>
      <c r="B409" s="10">
        <v>44335.593055555553</v>
      </c>
      <c r="C409" s="9" t="str">
        <f t="shared" si="52"/>
        <v>UNI</v>
      </c>
      <c r="D409" s="11">
        <f t="shared" si="54"/>
        <v>44335.593055555553</v>
      </c>
      <c r="E409" s="9"/>
      <c r="F409" s="12" t="str">
        <f t="shared" si="55"/>
        <v>Deliver Approved</v>
      </c>
      <c r="G409" s="111">
        <v>319</v>
      </c>
      <c r="H409" s="9"/>
      <c r="I409" s="34">
        <v>44335</v>
      </c>
      <c r="J409" s="35"/>
      <c r="K409" s="35"/>
      <c r="L409" s="14">
        <f t="shared" si="56"/>
        <v>0</v>
      </c>
    </row>
    <row r="410" spans="1:12" x14ac:dyDescent="0.25">
      <c r="A410" s="9" t="s">
        <v>1797</v>
      </c>
      <c r="B410" s="10">
        <v>44335.621527777781</v>
      </c>
      <c r="C410" s="9" t="str">
        <f t="shared" si="52"/>
        <v>UNI</v>
      </c>
      <c r="D410" s="11">
        <f t="shared" si="54"/>
        <v>44335.621527777781</v>
      </c>
      <c r="E410" s="9"/>
      <c r="F410" s="12" t="str">
        <f t="shared" si="55"/>
        <v>Deliver Approved</v>
      </c>
      <c r="G410" s="111">
        <v>319</v>
      </c>
      <c r="H410" s="9"/>
      <c r="I410" s="34">
        <v>44335</v>
      </c>
      <c r="J410" s="35"/>
      <c r="K410" s="35"/>
      <c r="L410" s="14">
        <f t="shared" si="56"/>
        <v>0</v>
      </c>
    </row>
    <row r="411" spans="1:12" x14ac:dyDescent="0.25">
      <c r="A411" s="9" t="s">
        <v>1798</v>
      </c>
      <c r="B411" s="10">
        <v>44335.62777777778</v>
      </c>
      <c r="C411" s="9" t="str">
        <f t="shared" si="52"/>
        <v>UNI</v>
      </c>
      <c r="D411" s="11">
        <f t="shared" si="54"/>
        <v>44335.62777777778</v>
      </c>
      <c r="E411" s="9"/>
      <c r="F411" s="12" t="str">
        <f t="shared" si="55"/>
        <v>Deliver Approved</v>
      </c>
      <c r="G411" s="111">
        <v>319</v>
      </c>
      <c r="H411" s="9"/>
      <c r="I411" s="34">
        <v>44335</v>
      </c>
      <c r="J411" s="35"/>
      <c r="K411" s="35"/>
      <c r="L411" s="14">
        <f t="shared" si="56"/>
        <v>0</v>
      </c>
    </row>
    <row r="412" spans="1:12" x14ac:dyDescent="0.25">
      <c r="A412" s="9"/>
      <c r="B412" s="10"/>
      <c r="C412" s="9" t="str">
        <f t="shared" si="52"/>
        <v>UNI</v>
      </c>
      <c r="D412" s="11">
        <f t="shared" si="54"/>
        <v>0</v>
      </c>
      <c r="E412" s="9"/>
      <c r="F412" s="12" t="str">
        <f t="shared" si="55"/>
        <v>Deliver Approved</v>
      </c>
      <c r="G412" s="111">
        <v>319</v>
      </c>
      <c r="H412" s="9"/>
      <c r="I412" s="34">
        <v>44335</v>
      </c>
      <c r="J412" s="35"/>
      <c r="K412" s="35"/>
      <c r="L412" s="14">
        <f t="shared" si="56"/>
        <v>0</v>
      </c>
    </row>
    <row r="413" spans="1:12" x14ac:dyDescent="0.25">
      <c r="A413" s="9" t="s">
        <v>1770</v>
      </c>
      <c r="B413" s="10">
        <v>44335.455555555556</v>
      </c>
      <c r="C413" s="9" t="str">
        <f t="shared" si="52"/>
        <v>UNI</v>
      </c>
      <c r="D413" s="11">
        <f t="shared" si="54"/>
        <v>44335.455555555556</v>
      </c>
      <c r="E413" s="9">
        <v>18366719</v>
      </c>
      <c r="F413" s="12" t="str">
        <f t="shared" si="55"/>
        <v>Tax-Cert</v>
      </c>
      <c r="G413" s="111">
        <v>320</v>
      </c>
      <c r="H413" s="9"/>
      <c r="I413" s="34">
        <v>44335</v>
      </c>
      <c r="J413" s="35">
        <v>0.4770833333333333</v>
      </c>
      <c r="K413" s="35">
        <v>0.4826388888888889</v>
      </c>
      <c r="L413" s="14">
        <f t="shared" si="56"/>
        <v>5.5555555555555913E-3</v>
      </c>
    </row>
    <row r="414" spans="1:12" x14ac:dyDescent="0.25">
      <c r="A414" s="9" t="s">
        <v>1771</v>
      </c>
      <c r="B414" s="10">
        <v>44335.430555555555</v>
      </c>
      <c r="C414" s="9" t="str">
        <f t="shared" si="52"/>
        <v>UNI</v>
      </c>
      <c r="D414" s="11">
        <f t="shared" si="54"/>
        <v>44335.430555555555</v>
      </c>
      <c r="E414" s="9">
        <v>18366814</v>
      </c>
      <c r="F414" s="12" t="str">
        <f t="shared" si="55"/>
        <v>Tax-Cert</v>
      </c>
      <c r="G414" s="111">
        <v>320</v>
      </c>
      <c r="H414" s="9"/>
      <c r="I414" s="34">
        <v>44335</v>
      </c>
      <c r="J414" s="35">
        <v>0.4826388888888889</v>
      </c>
      <c r="K414" s="35">
        <v>0.48819444444444443</v>
      </c>
      <c r="L414" s="14">
        <f t="shared" si="56"/>
        <v>5.5555555555555358E-3</v>
      </c>
    </row>
    <row r="415" spans="1:12" x14ac:dyDescent="0.25">
      <c r="A415" s="9" t="s">
        <v>1772</v>
      </c>
      <c r="B415" s="10">
        <v>44335.436111111114</v>
      </c>
      <c r="C415" s="9" t="str">
        <f t="shared" si="52"/>
        <v>UNI</v>
      </c>
      <c r="D415" s="11">
        <f t="shared" si="54"/>
        <v>44335.436111111114</v>
      </c>
      <c r="E415" s="9">
        <v>18367396</v>
      </c>
      <c r="F415" s="12" t="str">
        <f t="shared" si="55"/>
        <v>Tax-Cert</v>
      </c>
      <c r="G415" s="111">
        <v>320</v>
      </c>
      <c r="H415" s="9"/>
      <c r="I415" s="34">
        <v>44335</v>
      </c>
      <c r="J415" s="35">
        <v>0.51874999999999993</v>
      </c>
      <c r="K415" s="35">
        <v>0.52361111111111114</v>
      </c>
      <c r="L415" s="14">
        <f t="shared" si="56"/>
        <v>4.8611111111112049E-3</v>
      </c>
    </row>
    <row r="416" spans="1:12" x14ac:dyDescent="0.25">
      <c r="A416" s="9" t="s">
        <v>1773</v>
      </c>
      <c r="B416" s="10">
        <v>44335.436805555553</v>
      </c>
      <c r="C416" s="9" t="str">
        <f t="shared" si="52"/>
        <v>UNI</v>
      </c>
      <c r="D416" s="11">
        <f t="shared" si="54"/>
        <v>44335.436805555553</v>
      </c>
      <c r="E416" s="9">
        <v>18367476</v>
      </c>
      <c r="F416" s="12" t="str">
        <f t="shared" si="55"/>
        <v>Tax-Cert</v>
      </c>
      <c r="G416" s="111">
        <v>320</v>
      </c>
      <c r="H416" s="9"/>
      <c r="I416" s="34">
        <v>44335</v>
      </c>
      <c r="J416" s="35">
        <v>0.52361111111111114</v>
      </c>
      <c r="K416" s="35">
        <v>0.52916666666666667</v>
      </c>
      <c r="L416" s="14">
        <f t="shared" si="56"/>
        <v>5.5555555555555358E-3</v>
      </c>
    </row>
    <row r="417" spans="1:12" x14ac:dyDescent="0.25">
      <c r="A417" s="9" t="s">
        <v>1778</v>
      </c>
      <c r="B417" s="10">
        <v>44335.509027777778</v>
      </c>
      <c r="C417" s="9" t="str">
        <f t="shared" si="52"/>
        <v>UNI</v>
      </c>
      <c r="D417" s="11">
        <f t="shared" si="54"/>
        <v>44335.509027777778</v>
      </c>
      <c r="E417" s="9">
        <v>18367583</v>
      </c>
      <c r="F417" s="12" t="str">
        <f t="shared" si="55"/>
        <v>Tax-Cert</v>
      </c>
      <c r="G417" s="111">
        <v>320</v>
      </c>
      <c r="H417" s="9"/>
      <c r="I417" s="34">
        <v>44335</v>
      </c>
      <c r="J417" s="35">
        <v>0.52916666666666667</v>
      </c>
      <c r="K417" s="35">
        <v>0.53541666666666665</v>
      </c>
      <c r="L417" s="14">
        <f t="shared" si="56"/>
        <v>6.2499999999999778E-3</v>
      </c>
    </row>
    <row r="418" spans="1:12" x14ac:dyDescent="0.25">
      <c r="A418" s="9" t="s">
        <v>1780</v>
      </c>
      <c r="B418" s="10">
        <v>44335.515277777777</v>
      </c>
      <c r="C418" s="9" t="str">
        <f t="shared" si="52"/>
        <v>UNI</v>
      </c>
      <c r="D418" s="11">
        <f t="shared" si="54"/>
        <v>44335.515277777777</v>
      </c>
      <c r="E418" s="9">
        <v>18368153</v>
      </c>
      <c r="F418" s="12" t="str">
        <f t="shared" si="55"/>
        <v>Tax-Cert</v>
      </c>
      <c r="G418" s="111">
        <v>320</v>
      </c>
      <c r="H418" s="9"/>
      <c r="I418" s="34">
        <v>44335</v>
      </c>
      <c r="J418" s="35">
        <v>0.56874999999999998</v>
      </c>
      <c r="K418" s="35">
        <v>0.57500000000000007</v>
      </c>
      <c r="L418" s="14">
        <f t="shared" si="56"/>
        <v>6.2500000000000888E-3</v>
      </c>
    </row>
    <row r="419" spans="1:12" x14ac:dyDescent="0.25">
      <c r="A419" s="9" t="s">
        <v>1781</v>
      </c>
      <c r="B419" s="10">
        <v>44335.515277777777</v>
      </c>
      <c r="C419" s="9" t="str">
        <f t="shared" si="52"/>
        <v>UNI</v>
      </c>
      <c r="D419" s="11">
        <f t="shared" si="54"/>
        <v>44335.515277777777</v>
      </c>
      <c r="E419" s="9">
        <v>18368298</v>
      </c>
      <c r="F419" s="12" t="str">
        <f t="shared" si="55"/>
        <v>Tax-Cert</v>
      </c>
      <c r="G419" s="111">
        <v>320</v>
      </c>
      <c r="H419" s="9"/>
      <c r="I419" s="34">
        <v>44335</v>
      </c>
      <c r="J419" s="35">
        <v>0.57500000000000007</v>
      </c>
      <c r="K419" s="35">
        <v>0.5805555555555556</v>
      </c>
      <c r="L419" s="14">
        <f t="shared" si="56"/>
        <v>5.5555555555555358E-3</v>
      </c>
    </row>
    <row r="420" spans="1:12" x14ac:dyDescent="0.25">
      <c r="A420" s="9" t="s">
        <v>1782</v>
      </c>
      <c r="B420" s="10">
        <v>44335.522916666669</v>
      </c>
      <c r="C420" s="9" t="str">
        <f t="shared" si="52"/>
        <v>UNI</v>
      </c>
      <c r="D420" s="11">
        <f t="shared" si="54"/>
        <v>44335.522916666669</v>
      </c>
      <c r="E420" s="9">
        <v>18368335</v>
      </c>
      <c r="F420" s="12" t="str">
        <f t="shared" si="55"/>
        <v>Tax-Cert</v>
      </c>
      <c r="G420" s="111">
        <v>320</v>
      </c>
      <c r="H420" s="9"/>
      <c r="I420" s="34">
        <v>44335</v>
      </c>
      <c r="J420" s="35">
        <v>0.5805555555555556</v>
      </c>
      <c r="K420" s="35">
        <v>0.58611111111111114</v>
      </c>
      <c r="L420" s="14">
        <f t="shared" si="56"/>
        <v>5.5555555555555358E-3</v>
      </c>
    </row>
    <row r="421" spans="1:12" x14ac:dyDescent="0.25">
      <c r="A421" s="9" t="s">
        <v>1783</v>
      </c>
      <c r="B421" s="10">
        <v>44335.524305555555</v>
      </c>
      <c r="C421" s="9" t="str">
        <f t="shared" si="52"/>
        <v>UNI</v>
      </c>
      <c r="D421" s="11">
        <f t="shared" si="54"/>
        <v>44335.524305555555</v>
      </c>
      <c r="E421" s="9">
        <v>18368452</v>
      </c>
      <c r="F421" s="12" t="str">
        <f t="shared" si="55"/>
        <v>Tax-Cert</v>
      </c>
      <c r="G421" s="111">
        <v>320</v>
      </c>
      <c r="H421" s="9"/>
      <c r="I421" s="34">
        <v>44335</v>
      </c>
      <c r="J421" s="35">
        <v>0.58611111111111114</v>
      </c>
      <c r="K421" s="35">
        <v>0.59166666666666667</v>
      </c>
      <c r="L421" s="14">
        <f t="shared" si="56"/>
        <v>5.5555555555555358E-3</v>
      </c>
    </row>
    <row r="422" spans="1:12" x14ac:dyDescent="0.25">
      <c r="A422" s="9" t="s">
        <v>1789</v>
      </c>
      <c r="B422" s="10">
        <v>44335.561805555553</v>
      </c>
      <c r="C422" s="9" t="str">
        <f t="shared" si="52"/>
        <v>UNI</v>
      </c>
      <c r="D422" s="11">
        <f t="shared" si="54"/>
        <v>44335.561805555553</v>
      </c>
      <c r="E422" s="9">
        <v>18368524</v>
      </c>
      <c r="F422" s="12" t="str">
        <f t="shared" si="55"/>
        <v>Tax-Cert</v>
      </c>
      <c r="G422" s="111">
        <v>320</v>
      </c>
      <c r="H422" s="9"/>
      <c r="I422" s="34">
        <v>44335</v>
      </c>
      <c r="J422" s="35">
        <v>0.59166666666666667</v>
      </c>
      <c r="K422" s="35">
        <v>0.59791666666666665</v>
      </c>
      <c r="L422" s="14">
        <f t="shared" si="56"/>
        <v>6.2499999999999778E-3</v>
      </c>
    </row>
    <row r="423" spans="1:12" x14ac:dyDescent="0.25">
      <c r="A423" s="9" t="s">
        <v>1799</v>
      </c>
      <c r="B423" s="10">
        <v>44335.621527777781</v>
      </c>
      <c r="C423" s="9" t="str">
        <f t="shared" si="52"/>
        <v>UNI</v>
      </c>
      <c r="D423" s="11">
        <f t="shared" si="54"/>
        <v>44335.621527777781</v>
      </c>
      <c r="E423" s="9"/>
      <c r="F423" s="12" t="str">
        <f t="shared" si="55"/>
        <v>Tax-Cert</v>
      </c>
      <c r="G423" s="111">
        <v>320</v>
      </c>
      <c r="H423" s="9"/>
      <c r="I423" s="34">
        <v>44335</v>
      </c>
      <c r="J423" s="35"/>
      <c r="K423" s="35"/>
      <c r="L423" s="14">
        <f t="shared" si="56"/>
        <v>0</v>
      </c>
    </row>
    <row r="424" spans="1:12" x14ac:dyDescent="0.25">
      <c r="A424" s="9"/>
      <c r="B424" s="10"/>
      <c r="C424" s="9" t="str">
        <f t="shared" si="52"/>
        <v>UNI</v>
      </c>
      <c r="D424" s="11">
        <f t="shared" si="54"/>
        <v>0</v>
      </c>
      <c r="E424" s="9"/>
      <c r="F424" s="12" t="str">
        <f t="shared" si="55"/>
        <v>Tax-Cert</v>
      </c>
      <c r="G424" s="111">
        <v>320</v>
      </c>
      <c r="H424" s="9"/>
      <c r="I424" s="34">
        <v>44335</v>
      </c>
      <c r="J424" s="35"/>
      <c r="K424" s="35"/>
      <c r="L424" s="14">
        <f t="shared" si="56"/>
        <v>0</v>
      </c>
    </row>
    <row r="425" spans="1:12" x14ac:dyDescent="0.25">
      <c r="A425" s="9"/>
      <c r="B425" s="10"/>
      <c r="C425" s="9" t="str">
        <f t="shared" si="52"/>
        <v>UNI</v>
      </c>
      <c r="D425" s="11">
        <f t="shared" si="54"/>
        <v>0</v>
      </c>
      <c r="E425" s="9"/>
      <c r="F425" s="12" t="str">
        <f t="shared" si="55"/>
        <v>Tax-Cert</v>
      </c>
      <c r="G425" s="111">
        <v>320</v>
      </c>
      <c r="H425" s="9"/>
      <c r="I425" s="34">
        <v>44335</v>
      </c>
      <c r="J425" s="35"/>
      <c r="K425" s="35"/>
      <c r="L425" s="14">
        <f t="shared" si="56"/>
        <v>0</v>
      </c>
    </row>
    <row r="426" spans="1:12" x14ac:dyDescent="0.25">
      <c r="A426" s="9"/>
      <c r="B426" s="10"/>
      <c r="C426" s="9" t="str">
        <f t="shared" si="52"/>
        <v>UNI</v>
      </c>
      <c r="D426" s="11">
        <f t="shared" si="54"/>
        <v>0</v>
      </c>
      <c r="E426" s="9"/>
      <c r="F426" s="12" t="str">
        <f t="shared" si="55"/>
        <v>Tax-Cert</v>
      </c>
      <c r="G426" s="111">
        <v>320</v>
      </c>
      <c r="H426" s="9"/>
      <c r="I426" s="34">
        <v>44335</v>
      </c>
      <c r="J426" s="35"/>
      <c r="K426" s="35"/>
      <c r="L426" s="14">
        <f t="shared" si="56"/>
        <v>0</v>
      </c>
    </row>
    <row r="427" spans="1:12" x14ac:dyDescent="0.25">
      <c r="A427" s="9"/>
      <c r="B427" s="10"/>
      <c r="C427" s="9" t="str">
        <f t="shared" si="52"/>
        <v>UNI</v>
      </c>
      <c r="D427" s="11">
        <f t="shared" si="54"/>
        <v>0</v>
      </c>
      <c r="E427" s="9"/>
      <c r="F427" s="12" t="str">
        <f t="shared" si="55"/>
        <v>Tax-Cert</v>
      </c>
      <c r="G427" s="111">
        <v>320</v>
      </c>
      <c r="H427" s="9"/>
      <c r="I427" s="34">
        <v>44335</v>
      </c>
      <c r="J427" s="35"/>
      <c r="K427" s="35"/>
      <c r="L427" s="14">
        <f t="shared" si="56"/>
        <v>0</v>
      </c>
    </row>
    <row r="428" spans="1:12" x14ac:dyDescent="0.25">
      <c r="A428" s="9"/>
      <c r="B428" s="10"/>
      <c r="C428" s="9" t="str">
        <f t="shared" si="52"/>
        <v>UNI</v>
      </c>
      <c r="D428" s="11">
        <f t="shared" si="54"/>
        <v>0</v>
      </c>
      <c r="E428" s="9"/>
      <c r="F428" s="12" t="str">
        <f t="shared" si="55"/>
        <v>Tax-Cert</v>
      </c>
      <c r="G428" s="111">
        <v>320</v>
      </c>
      <c r="H428" s="9"/>
      <c r="I428" s="34">
        <v>44335</v>
      </c>
      <c r="J428" s="35"/>
      <c r="K428" s="35"/>
      <c r="L428" s="14">
        <f t="shared" si="56"/>
        <v>0</v>
      </c>
    </row>
    <row r="429" spans="1:12" x14ac:dyDescent="0.25">
      <c r="A429" s="9" t="s">
        <v>1793</v>
      </c>
      <c r="B429" s="10">
        <v>44335.574999999997</v>
      </c>
      <c r="C429" s="9" t="str">
        <f t="shared" si="52"/>
        <v>UNI</v>
      </c>
      <c r="D429" s="11">
        <f t="shared" si="54"/>
        <v>44335.574999999997</v>
      </c>
      <c r="E429" s="9"/>
      <c r="F429" s="12" t="str">
        <f t="shared" si="55"/>
        <v>Fail SO</v>
      </c>
      <c r="G429" s="99">
        <v>313</v>
      </c>
      <c r="H429" s="9" t="s">
        <v>57</v>
      </c>
      <c r="I429" s="34">
        <v>44335</v>
      </c>
      <c r="J429" s="35"/>
      <c r="K429" s="35"/>
      <c r="L429" s="14">
        <f t="shared" si="56"/>
        <v>0</v>
      </c>
    </row>
    <row r="430" spans="1:12" x14ac:dyDescent="0.25">
      <c r="A430" s="9"/>
      <c r="B430" s="10"/>
      <c r="C430" s="9" t="str">
        <f t="shared" si="52"/>
        <v>UNI</v>
      </c>
      <c r="D430" s="11">
        <f t="shared" si="54"/>
        <v>0</v>
      </c>
      <c r="E430" s="9"/>
      <c r="F430" s="12" t="str">
        <f t="shared" si="55"/>
        <v/>
      </c>
      <c r="G430" s="99"/>
      <c r="H430" s="9"/>
      <c r="I430" s="34"/>
      <c r="J430" s="35"/>
      <c r="K430" s="35"/>
      <c r="L430" s="14">
        <f t="shared" si="56"/>
        <v>0</v>
      </c>
    </row>
    <row r="431" spans="1:12" x14ac:dyDescent="0.25">
      <c r="A431" s="9"/>
      <c r="B431" s="10"/>
      <c r="C431" s="9" t="str">
        <f t="shared" si="52"/>
        <v>UNI</v>
      </c>
      <c r="D431" s="11">
        <f t="shared" si="54"/>
        <v>0</v>
      </c>
      <c r="E431" s="9"/>
      <c r="F431" s="12" t="str">
        <f t="shared" si="55"/>
        <v/>
      </c>
      <c r="G431" s="99"/>
      <c r="H431" s="9"/>
      <c r="I431" s="34"/>
      <c r="J431" s="35"/>
      <c r="K431" s="35"/>
      <c r="L431" s="14">
        <f t="shared" si="56"/>
        <v>0</v>
      </c>
    </row>
    <row r="432" spans="1:12" x14ac:dyDescent="0.25">
      <c r="A432" s="9"/>
      <c r="B432" s="10"/>
      <c r="C432" s="9" t="str">
        <f t="shared" si="52"/>
        <v>UNI</v>
      </c>
      <c r="D432" s="11">
        <f t="shared" si="54"/>
        <v>0</v>
      </c>
      <c r="E432" s="9"/>
      <c r="F432" s="12" t="str">
        <f t="shared" si="55"/>
        <v/>
      </c>
      <c r="G432" s="99"/>
      <c r="H432" s="9"/>
      <c r="I432" s="34"/>
      <c r="J432" s="35"/>
      <c r="K432" s="35"/>
      <c r="L432" s="14">
        <f t="shared" si="56"/>
        <v>0</v>
      </c>
    </row>
    <row r="433" spans="1:12" x14ac:dyDescent="0.25">
      <c r="A433" s="9"/>
      <c r="B433" s="10"/>
      <c r="C433" s="9" t="str">
        <f t="shared" si="52"/>
        <v>UNI</v>
      </c>
      <c r="D433" s="11">
        <f t="shared" si="54"/>
        <v>0</v>
      </c>
      <c r="E433" s="9"/>
      <c r="F433" s="12" t="str">
        <f t="shared" si="55"/>
        <v/>
      </c>
      <c r="G433" s="99"/>
      <c r="H433" s="9"/>
      <c r="I433" s="34"/>
      <c r="J433" s="35"/>
      <c r="K433" s="35"/>
      <c r="L433" s="14">
        <f t="shared" si="56"/>
        <v>0</v>
      </c>
    </row>
    <row r="434" spans="1:12" x14ac:dyDescent="0.25">
      <c r="A434" s="9"/>
      <c r="B434" s="10"/>
      <c r="C434" s="9" t="str">
        <f t="shared" si="52"/>
        <v>UNI</v>
      </c>
      <c r="D434" s="11">
        <f t="shared" si="54"/>
        <v>0</v>
      </c>
      <c r="E434" s="9"/>
      <c r="F434" s="12" t="str">
        <f t="shared" si="55"/>
        <v/>
      </c>
      <c r="G434" s="99"/>
      <c r="H434" s="9"/>
      <c r="I434" s="34"/>
      <c r="J434" s="35"/>
      <c r="K434" s="35"/>
      <c r="L434" s="14">
        <f t="shared" si="56"/>
        <v>0</v>
      </c>
    </row>
    <row r="435" spans="1:12" x14ac:dyDescent="0.25">
      <c r="A435" s="9"/>
      <c r="B435" s="10"/>
      <c r="C435" s="9" t="str">
        <f t="shared" si="52"/>
        <v>UNI</v>
      </c>
      <c r="D435" s="11">
        <f t="shared" si="54"/>
        <v>0</v>
      </c>
      <c r="E435" s="9"/>
      <c r="F435" s="12" t="str">
        <f t="shared" si="55"/>
        <v/>
      </c>
      <c r="G435" s="99"/>
      <c r="H435" s="9"/>
      <c r="I435" s="34"/>
      <c r="J435" s="35"/>
      <c r="K435" s="35"/>
      <c r="L435" s="14">
        <f t="shared" si="56"/>
        <v>0</v>
      </c>
    </row>
    <row r="436" spans="1:12" x14ac:dyDescent="0.25">
      <c r="A436" s="9"/>
      <c r="B436" s="10"/>
      <c r="C436" s="9" t="str">
        <f t="shared" si="52"/>
        <v>UNI</v>
      </c>
      <c r="D436" s="11">
        <f t="shared" si="54"/>
        <v>0</v>
      </c>
      <c r="E436" s="9"/>
      <c r="F436" s="12" t="str">
        <f t="shared" si="55"/>
        <v/>
      </c>
      <c r="G436" s="99"/>
      <c r="H436" s="9"/>
      <c r="I436" s="34"/>
      <c r="J436" s="35"/>
      <c r="K436" s="35"/>
      <c r="L436" s="14">
        <f t="shared" si="56"/>
        <v>0</v>
      </c>
    </row>
    <row r="437" spans="1:12" x14ac:dyDescent="0.25">
      <c r="A437" s="9"/>
      <c r="B437" s="10"/>
      <c r="C437" s="9" t="str">
        <f t="shared" si="52"/>
        <v>UNI</v>
      </c>
      <c r="D437" s="11">
        <f t="shared" si="54"/>
        <v>0</v>
      </c>
      <c r="E437" s="9"/>
      <c r="F437" s="12" t="str">
        <f t="shared" si="55"/>
        <v/>
      </c>
      <c r="G437" s="99"/>
      <c r="H437" s="9"/>
      <c r="I437" s="34"/>
      <c r="J437" s="35"/>
      <c r="K437" s="35"/>
      <c r="L437" s="14">
        <f t="shared" si="56"/>
        <v>0</v>
      </c>
    </row>
    <row r="438" spans="1:12" x14ac:dyDescent="0.25">
      <c r="A438" s="9"/>
      <c r="B438" s="10"/>
      <c r="C438" s="9" t="str">
        <f t="shared" si="52"/>
        <v>UNI</v>
      </c>
      <c r="D438" s="11">
        <f t="shared" si="54"/>
        <v>0</v>
      </c>
      <c r="E438" s="9"/>
      <c r="F438" s="12" t="str">
        <f t="shared" si="55"/>
        <v/>
      </c>
      <c r="G438" s="99"/>
      <c r="H438" s="9"/>
      <c r="I438" s="34"/>
      <c r="J438" s="35"/>
      <c r="K438" s="35"/>
      <c r="L438" s="14">
        <f t="shared" si="56"/>
        <v>0</v>
      </c>
    </row>
    <row r="439" spans="1:12" x14ac:dyDescent="0.25">
      <c r="A439" s="9"/>
      <c r="B439" s="10"/>
      <c r="C439" s="9" t="str">
        <f t="shared" si="52"/>
        <v>UNI</v>
      </c>
      <c r="D439" s="11">
        <f t="shared" si="54"/>
        <v>0</v>
      </c>
      <c r="E439" s="9"/>
      <c r="F439" s="12" t="str">
        <f t="shared" si="55"/>
        <v/>
      </c>
      <c r="G439" s="99"/>
      <c r="H439" s="9"/>
      <c r="I439" s="34"/>
      <c r="J439" s="35"/>
      <c r="K439" s="35"/>
      <c r="L439" s="14">
        <f t="shared" si="56"/>
        <v>0</v>
      </c>
    </row>
    <row r="440" spans="1:12" x14ac:dyDescent="0.25">
      <c r="A440" s="9"/>
      <c r="B440" s="10"/>
      <c r="C440" s="9" t="str">
        <f t="shared" si="52"/>
        <v>UNI</v>
      </c>
      <c r="D440" s="11">
        <f t="shared" si="54"/>
        <v>0</v>
      </c>
      <c r="E440" s="9"/>
      <c r="F440" s="12" t="str">
        <f t="shared" si="55"/>
        <v/>
      </c>
      <c r="G440" s="99"/>
      <c r="H440" s="9"/>
      <c r="I440" s="34"/>
      <c r="J440" s="35"/>
      <c r="K440" s="35"/>
      <c r="L440" s="14">
        <f t="shared" si="56"/>
        <v>0</v>
      </c>
    </row>
    <row r="441" spans="1:12" x14ac:dyDescent="0.25">
      <c r="A441" s="9"/>
      <c r="B441" s="10"/>
      <c r="C441" s="9" t="str">
        <f t="shared" si="52"/>
        <v>UNI</v>
      </c>
      <c r="D441" s="11">
        <f t="shared" si="54"/>
        <v>0</v>
      </c>
      <c r="E441" s="9"/>
      <c r="F441" s="12" t="str">
        <f t="shared" si="55"/>
        <v/>
      </c>
      <c r="G441" s="99"/>
      <c r="H441" s="9"/>
      <c r="I441" s="34"/>
      <c r="J441" s="35"/>
      <c r="K441" s="35"/>
      <c r="L441" s="14">
        <f t="shared" si="56"/>
        <v>0</v>
      </c>
    </row>
    <row r="442" spans="1:12" x14ac:dyDescent="0.25">
      <c r="A442" s="9"/>
      <c r="B442" s="10"/>
      <c r="C442" s="9" t="str">
        <f t="shared" si="52"/>
        <v>UNI</v>
      </c>
      <c r="D442" s="11">
        <f t="shared" si="54"/>
        <v>0</v>
      </c>
      <c r="E442" s="9"/>
      <c r="F442" s="12" t="str">
        <f t="shared" si="55"/>
        <v/>
      </c>
      <c r="G442" s="99"/>
      <c r="H442" s="9"/>
      <c r="I442" s="34"/>
      <c r="J442" s="35"/>
      <c r="K442" s="35"/>
      <c r="L442" s="14">
        <f t="shared" si="56"/>
        <v>0</v>
      </c>
    </row>
    <row r="443" spans="1:12" x14ac:dyDescent="0.25">
      <c r="A443" s="9"/>
      <c r="B443" s="10"/>
      <c r="C443" s="9" t="str">
        <f t="shared" si="52"/>
        <v>UNI</v>
      </c>
      <c r="D443" s="11">
        <f t="shared" si="54"/>
        <v>0</v>
      </c>
      <c r="E443" s="9"/>
      <c r="F443" s="12" t="str">
        <f t="shared" si="55"/>
        <v/>
      </c>
      <c r="G443" s="99"/>
      <c r="H443" s="9"/>
      <c r="I443" s="34"/>
      <c r="J443" s="35"/>
      <c r="K443" s="35"/>
      <c r="L443" s="14">
        <f t="shared" si="56"/>
        <v>0</v>
      </c>
    </row>
    <row r="444" spans="1:12" x14ac:dyDescent="0.25">
      <c r="A444" s="9"/>
      <c r="B444" s="10"/>
      <c r="C444" s="9" t="str">
        <f t="shared" si="52"/>
        <v>UNI</v>
      </c>
      <c r="D444" s="11">
        <f t="shared" si="54"/>
        <v>0</v>
      </c>
      <c r="E444" s="9"/>
      <c r="F444" s="12" t="str">
        <f t="shared" si="55"/>
        <v/>
      </c>
      <c r="G444" s="99"/>
      <c r="H444" s="9"/>
      <c r="I444" s="34"/>
      <c r="J444" s="35"/>
      <c r="K444" s="35"/>
      <c r="L444" s="14">
        <f t="shared" si="56"/>
        <v>0</v>
      </c>
    </row>
    <row r="445" spans="1:12" x14ac:dyDescent="0.25">
      <c r="A445" s="9"/>
      <c r="B445" s="10"/>
      <c r="C445" s="9" t="str">
        <f t="shared" si="52"/>
        <v>UNI</v>
      </c>
      <c r="D445" s="11">
        <f t="shared" si="54"/>
        <v>0</v>
      </c>
      <c r="E445" s="9"/>
      <c r="F445" s="12" t="str">
        <f t="shared" si="55"/>
        <v/>
      </c>
      <c r="G445" s="99"/>
      <c r="H445" s="9"/>
      <c r="I445" s="34"/>
      <c r="J445" s="35"/>
      <c r="K445" s="35"/>
      <c r="L445" s="14">
        <f t="shared" si="56"/>
        <v>0</v>
      </c>
    </row>
    <row r="446" spans="1:12" x14ac:dyDescent="0.25">
      <c r="A446" s="9"/>
      <c r="B446" s="10"/>
      <c r="C446" s="9" t="str">
        <f t="shared" si="52"/>
        <v>UNI</v>
      </c>
      <c r="D446" s="11">
        <f t="shared" si="54"/>
        <v>0</v>
      </c>
      <c r="E446" s="9"/>
      <c r="F446" s="12" t="str">
        <f t="shared" si="55"/>
        <v/>
      </c>
      <c r="G446" s="99"/>
      <c r="H446" s="9"/>
      <c r="I446" s="34"/>
      <c r="J446" s="35"/>
      <c r="K446" s="35"/>
      <c r="L446" s="14">
        <f t="shared" si="56"/>
        <v>0</v>
      </c>
    </row>
    <row r="447" spans="1:12" x14ac:dyDescent="0.25">
      <c r="A447" s="9"/>
      <c r="B447" s="10"/>
      <c r="C447" s="9" t="str">
        <f t="shared" si="52"/>
        <v>UNI</v>
      </c>
      <c r="D447" s="11">
        <f t="shared" si="54"/>
        <v>0</v>
      </c>
      <c r="E447" s="9"/>
      <c r="F447" s="12" t="str">
        <f t="shared" si="55"/>
        <v/>
      </c>
      <c r="G447" s="99"/>
      <c r="H447" s="9"/>
      <c r="I447" s="34"/>
      <c r="J447" s="35"/>
      <c r="K447" s="35"/>
      <c r="L447" s="14">
        <f t="shared" si="56"/>
        <v>0</v>
      </c>
    </row>
    <row r="448" spans="1:12" x14ac:dyDescent="0.25">
      <c r="A448" s="9"/>
      <c r="B448" s="10"/>
      <c r="C448" s="9" t="str">
        <f t="shared" si="52"/>
        <v>UNI</v>
      </c>
      <c r="D448" s="11">
        <f t="shared" si="54"/>
        <v>0</v>
      </c>
      <c r="E448" s="9"/>
      <c r="F448" s="12" t="str">
        <f t="shared" si="55"/>
        <v/>
      </c>
      <c r="G448" s="99"/>
      <c r="H448" s="9"/>
      <c r="I448" s="34"/>
      <c r="J448" s="35"/>
      <c r="K448" s="35"/>
      <c r="L448" s="14">
        <f t="shared" si="56"/>
        <v>0</v>
      </c>
    </row>
    <row r="449" spans="1:12" x14ac:dyDescent="0.25">
      <c r="A449" s="9"/>
      <c r="B449" s="10"/>
      <c r="C449" s="9" t="str">
        <f t="shared" si="52"/>
        <v>UNI</v>
      </c>
      <c r="D449" s="11">
        <f t="shared" si="54"/>
        <v>0</v>
      </c>
      <c r="E449" s="9"/>
      <c r="F449" s="12" t="str">
        <f t="shared" si="55"/>
        <v/>
      </c>
      <c r="G449" s="99"/>
      <c r="H449" s="9"/>
      <c r="I449" s="34"/>
      <c r="J449" s="35"/>
      <c r="K449" s="35"/>
      <c r="L449" s="14">
        <f t="shared" si="56"/>
        <v>0</v>
      </c>
    </row>
    <row r="450" spans="1:12" x14ac:dyDescent="0.25">
      <c r="A450" s="9"/>
      <c r="B450" s="10"/>
      <c r="C450" s="9" t="str">
        <f t="shared" si="52"/>
        <v>UNI</v>
      </c>
      <c r="D450" s="11">
        <f t="shared" si="54"/>
        <v>0</v>
      </c>
      <c r="E450" s="9"/>
      <c r="F450" s="12" t="str">
        <f t="shared" si="55"/>
        <v/>
      </c>
      <c r="G450" s="99"/>
      <c r="H450" s="9"/>
      <c r="I450" s="34"/>
      <c r="J450" s="35"/>
      <c r="K450" s="35"/>
      <c r="L450" s="14">
        <f t="shared" si="56"/>
        <v>0</v>
      </c>
    </row>
    <row r="451" spans="1:12" x14ac:dyDescent="0.25">
      <c r="A451" s="9"/>
      <c r="B451" s="10"/>
      <c r="C451" s="9" t="str">
        <f t="shared" ref="C451:C514" si="57">IF(COUNTIF(A:A,A451)&gt;1,"DUP","UNI")</f>
        <v>UNI</v>
      </c>
      <c r="D451" s="11">
        <f t="shared" si="54"/>
        <v>0</v>
      </c>
      <c r="E451" s="9"/>
      <c r="F451" s="12" t="str">
        <f t="shared" si="55"/>
        <v/>
      </c>
      <c r="G451" s="99"/>
      <c r="H451" s="9"/>
      <c r="I451" s="34"/>
      <c r="J451" s="35"/>
      <c r="K451" s="35"/>
      <c r="L451" s="14">
        <f t="shared" si="56"/>
        <v>0</v>
      </c>
    </row>
    <row r="452" spans="1:12" x14ac:dyDescent="0.25">
      <c r="A452" s="9"/>
      <c r="B452" s="10"/>
      <c r="C452" s="9" t="str">
        <f t="shared" si="57"/>
        <v>UNI</v>
      </c>
      <c r="D452" s="11">
        <f t="shared" si="54"/>
        <v>0</v>
      </c>
      <c r="E452" s="9"/>
      <c r="F452" s="12" t="str">
        <f t="shared" si="55"/>
        <v/>
      </c>
      <c r="G452" s="99"/>
      <c r="H452" s="9"/>
      <c r="I452" s="34"/>
      <c r="J452" s="35"/>
      <c r="K452" s="35"/>
      <c r="L452" s="14">
        <f t="shared" si="56"/>
        <v>0</v>
      </c>
    </row>
    <row r="453" spans="1:12" x14ac:dyDescent="0.25">
      <c r="A453" s="9"/>
      <c r="B453" s="10"/>
      <c r="C453" s="9" t="str">
        <f t="shared" si="57"/>
        <v>UNI</v>
      </c>
      <c r="D453" s="11">
        <f t="shared" si="54"/>
        <v>0</v>
      </c>
      <c r="E453" s="9"/>
      <c r="F453" s="12" t="str">
        <f t="shared" si="55"/>
        <v/>
      </c>
      <c r="G453" s="99"/>
      <c r="H453" s="9"/>
      <c r="I453" s="34"/>
      <c r="J453" s="35"/>
      <c r="K453" s="35"/>
      <c r="L453" s="14">
        <f t="shared" si="56"/>
        <v>0</v>
      </c>
    </row>
    <row r="454" spans="1:12" x14ac:dyDescent="0.25">
      <c r="A454" s="9"/>
      <c r="B454" s="10"/>
      <c r="C454" s="9" t="str">
        <f t="shared" si="57"/>
        <v>UNI</v>
      </c>
      <c r="D454" s="11">
        <f t="shared" si="54"/>
        <v>0</v>
      </c>
      <c r="E454" s="9"/>
      <c r="F454" s="12" t="str">
        <f t="shared" si="55"/>
        <v/>
      </c>
      <c r="G454" s="99"/>
      <c r="H454" s="9"/>
      <c r="I454" s="34"/>
      <c r="J454" s="35"/>
      <c r="K454" s="35"/>
      <c r="L454" s="14">
        <f t="shared" si="56"/>
        <v>0</v>
      </c>
    </row>
    <row r="455" spans="1:12" x14ac:dyDescent="0.25">
      <c r="A455" s="9"/>
      <c r="B455" s="10"/>
      <c r="C455" s="9" t="str">
        <f t="shared" si="57"/>
        <v>UNI</v>
      </c>
      <c r="D455" s="11">
        <f t="shared" si="54"/>
        <v>0</v>
      </c>
      <c r="E455" s="9"/>
      <c r="F455" s="12" t="str">
        <f t="shared" si="55"/>
        <v/>
      </c>
      <c r="G455" s="99"/>
      <c r="H455" s="9"/>
      <c r="I455" s="34"/>
      <c r="J455" s="35"/>
      <c r="K455" s="35"/>
      <c r="L455" s="14">
        <f t="shared" si="56"/>
        <v>0</v>
      </c>
    </row>
    <row r="456" spans="1:12" x14ac:dyDescent="0.25">
      <c r="A456" s="9"/>
      <c r="B456" s="10"/>
      <c r="C456" s="9" t="str">
        <f t="shared" si="57"/>
        <v>UNI</v>
      </c>
      <c r="D456" s="11">
        <f t="shared" si="54"/>
        <v>0</v>
      </c>
      <c r="E456" s="9"/>
      <c r="F456" s="12" t="str">
        <f t="shared" si="55"/>
        <v/>
      </c>
      <c r="G456" s="99"/>
      <c r="H456" s="9"/>
      <c r="I456" s="34"/>
      <c r="J456" s="35"/>
      <c r="K456" s="35"/>
      <c r="L456" s="14">
        <f t="shared" si="56"/>
        <v>0</v>
      </c>
    </row>
    <row r="457" spans="1:12" x14ac:dyDescent="0.25">
      <c r="A457" s="9"/>
      <c r="B457" s="10"/>
      <c r="C457" s="9" t="str">
        <f t="shared" si="57"/>
        <v>UNI</v>
      </c>
      <c r="D457" s="11">
        <f t="shared" si="54"/>
        <v>0</v>
      </c>
      <c r="E457" s="9"/>
      <c r="F457" s="12" t="str">
        <f t="shared" si="55"/>
        <v/>
      </c>
      <c r="G457" s="99"/>
      <c r="H457" s="9"/>
      <c r="I457" s="34"/>
      <c r="J457" s="35"/>
      <c r="K457" s="35"/>
      <c r="L457" s="14">
        <f t="shared" si="56"/>
        <v>0</v>
      </c>
    </row>
    <row r="458" spans="1:12" x14ac:dyDescent="0.25">
      <c r="A458" s="9"/>
      <c r="B458" s="10"/>
      <c r="C458" s="9" t="str">
        <f t="shared" si="57"/>
        <v>UNI</v>
      </c>
      <c r="D458" s="11">
        <f t="shared" si="54"/>
        <v>0</v>
      </c>
      <c r="E458" s="9"/>
      <c r="F458" s="12" t="str">
        <f t="shared" si="55"/>
        <v/>
      </c>
      <c r="G458" s="99"/>
      <c r="H458" s="9"/>
      <c r="I458" s="34"/>
      <c r="J458" s="35"/>
      <c r="K458" s="35"/>
      <c r="L458" s="14">
        <f t="shared" si="56"/>
        <v>0</v>
      </c>
    </row>
    <row r="459" spans="1:12" x14ac:dyDescent="0.25">
      <c r="A459" s="9"/>
      <c r="B459" s="10"/>
      <c r="C459" s="9" t="str">
        <f t="shared" si="57"/>
        <v>UNI</v>
      </c>
      <c r="D459" s="11">
        <f t="shared" si="54"/>
        <v>0</v>
      </c>
      <c r="E459" s="9"/>
      <c r="F459" s="12" t="str">
        <f t="shared" si="55"/>
        <v/>
      </c>
      <c r="G459" s="99"/>
      <c r="H459" s="9"/>
      <c r="I459" s="34"/>
      <c r="J459" s="35"/>
      <c r="K459" s="35"/>
      <c r="L459" s="14">
        <f t="shared" si="56"/>
        <v>0</v>
      </c>
    </row>
    <row r="460" spans="1:12" x14ac:dyDescent="0.25">
      <c r="A460" s="9"/>
      <c r="B460" s="10"/>
      <c r="C460" s="9" t="str">
        <f t="shared" si="57"/>
        <v>UNI</v>
      </c>
      <c r="D460" s="11">
        <f t="shared" si="54"/>
        <v>0</v>
      </c>
      <c r="E460" s="9"/>
      <c r="F460" s="12" t="str">
        <f t="shared" si="55"/>
        <v/>
      </c>
      <c r="G460" s="99"/>
      <c r="H460" s="9"/>
      <c r="I460" s="34"/>
      <c r="J460" s="35"/>
      <c r="K460" s="35"/>
      <c r="L460" s="14">
        <f t="shared" si="56"/>
        <v>0</v>
      </c>
    </row>
    <row r="461" spans="1:12" x14ac:dyDescent="0.25">
      <c r="A461" s="9"/>
      <c r="B461" s="10"/>
      <c r="C461" s="9" t="str">
        <f t="shared" si="57"/>
        <v>UNI</v>
      </c>
      <c r="D461" s="11">
        <f t="shared" si="54"/>
        <v>0</v>
      </c>
      <c r="E461" s="9"/>
      <c r="F461" s="12" t="str">
        <f t="shared" si="55"/>
        <v/>
      </c>
      <c r="G461" s="99"/>
      <c r="H461" s="9"/>
      <c r="I461" s="34"/>
      <c r="J461" s="35"/>
      <c r="K461" s="35"/>
      <c r="L461" s="14">
        <f t="shared" si="56"/>
        <v>0</v>
      </c>
    </row>
    <row r="462" spans="1:12" x14ac:dyDescent="0.25">
      <c r="A462" s="9"/>
      <c r="B462" s="10"/>
      <c r="C462" s="9" t="str">
        <f t="shared" si="57"/>
        <v>UNI</v>
      </c>
      <c r="D462" s="11">
        <f t="shared" si="54"/>
        <v>0</v>
      </c>
      <c r="E462" s="9"/>
      <c r="F462" s="12" t="str">
        <f t="shared" si="55"/>
        <v/>
      </c>
      <c r="G462" s="99"/>
      <c r="H462" s="9"/>
      <c r="I462" s="34"/>
      <c r="J462" s="35"/>
      <c r="K462" s="35"/>
      <c r="L462" s="14">
        <f t="shared" si="56"/>
        <v>0</v>
      </c>
    </row>
    <row r="463" spans="1:12" x14ac:dyDescent="0.25">
      <c r="A463" s="9"/>
      <c r="B463" s="10"/>
      <c r="C463" s="9" t="str">
        <f t="shared" si="57"/>
        <v>UNI</v>
      </c>
      <c r="D463" s="11">
        <f t="shared" si="54"/>
        <v>0</v>
      </c>
      <c r="E463" s="9"/>
      <c r="F463" s="12" t="str">
        <f t="shared" si="55"/>
        <v/>
      </c>
      <c r="G463" s="99"/>
      <c r="H463" s="9"/>
      <c r="I463" s="34"/>
      <c r="J463" s="35"/>
      <c r="K463" s="35"/>
      <c r="L463" s="14">
        <f t="shared" si="56"/>
        <v>0</v>
      </c>
    </row>
    <row r="464" spans="1:12" x14ac:dyDescent="0.25">
      <c r="A464" s="9"/>
      <c r="B464" s="10"/>
      <c r="C464" s="9" t="str">
        <f t="shared" si="57"/>
        <v>UNI</v>
      </c>
      <c r="D464" s="11">
        <f t="shared" si="54"/>
        <v>0</v>
      </c>
      <c r="E464" s="9"/>
      <c r="F464" s="12" t="str">
        <f t="shared" si="55"/>
        <v/>
      </c>
      <c r="G464" s="99"/>
      <c r="H464" s="9"/>
      <c r="I464" s="34"/>
      <c r="J464" s="35"/>
      <c r="K464" s="35"/>
      <c r="L464" s="14">
        <f t="shared" si="56"/>
        <v>0</v>
      </c>
    </row>
    <row r="465" spans="1:12" x14ac:dyDescent="0.25">
      <c r="A465" s="9"/>
      <c r="B465" s="10"/>
      <c r="C465" s="9" t="str">
        <f t="shared" si="57"/>
        <v>UNI</v>
      </c>
      <c r="D465" s="11">
        <f t="shared" si="54"/>
        <v>0</v>
      </c>
      <c r="E465" s="9"/>
      <c r="F465" s="12" t="str">
        <f t="shared" si="55"/>
        <v/>
      </c>
      <c r="G465" s="99"/>
      <c r="H465" s="9"/>
      <c r="I465" s="34"/>
      <c r="J465" s="35"/>
      <c r="K465" s="35"/>
      <c r="L465" s="14">
        <f t="shared" si="56"/>
        <v>0</v>
      </c>
    </row>
    <row r="466" spans="1:12" x14ac:dyDescent="0.25">
      <c r="A466" s="9"/>
      <c r="B466" s="10"/>
      <c r="C466" s="9" t="str">
        <f t="shared" si="57"/>
        <v>UNI</v>
      </c>
      <c r="D466" s="11">
        <f t="shared" si="54"/>
        <v>0</v>
      </c>
      <c r="E466" s="9"/>
      <c r="F466" s="12" t="str">
        <f t="shared" si="55"/>
        <v/>
      </c>
      <c r="G466" s="99"/>
      <c r="H466" s="9"/>
      <c r="I466" s="34"/>
      <c r="J466" s="35"/>
      <c r="K466" s="35"/>
      <c r="L466" s="14">
        <f t="shared" si="56"/>
        <v>0</v>
      </c>
    </row>
    <row r="467" spans="1:12" x14ac:dyDescent="0.25">
      <c r="A467" s="9"/>
      <c r="B467" s="10"/>
      <c r="C467" s="9" t="str">
        <f t="shared" si="57"/>
        <v>UNI</v>
      </c>
      <c r="D467" s="11">
        <f t="shared" si="54"/>
        <v>0</v>
      </c>
      <c r="E467" s="9"/>
      <c r="F467" s="12" t="str">
        <f t="shared" si="55"/>
        <v/>
      </c>
      <c r="G467" s="99"/>
      <c r="H467" s="9"/>
      <c r="I467" s="34"/>
      <c r="J467" s="35"/>
      <c r="K467" s="35"/>
      <c r="L467" s="14">
        <f t="shared" si="56"/>
        <v>0</v>
      </c>
    </row>
    <row r="468" spans="1:12" x14ac:dyDescent="0.25">
      <c r="A468" s="9"/>
      <c r="B468" s="10"/>
      <c r="C468" s="9" t="str">
        <f t="shared" si="57"/>
        <v>UNI</v>
      </c>
      <c r="D468" s="11">
        <f t="shared" si="54"/>
        <v>0</v>
      </c>
      <c r="E468" s="9"/>
      <c r="F468" s="12" t="str">
        <f t="shared" si="55"/>
        <v/>
      </c>
      <c r="G468" s="99"/>
      <c r="H468" s="9"/>
      <c r="I468" s="34"/>
      <c r="J468" s="35"/>
      <c r="K468" s="35"/>
      <c r="L468" s="14">
        <f t="shared" si="56"/>
        <v>0</v>
      </c>
    </row>
    <row r="469" spans="1:12" x14ac:dyDescent="0.25">
      <c r="A469" s="9"/>
      <c r="B469" s="10"/>
      <c r="C469" s="9" t="str">
        <f t="shared" si="57"/>
        <v>UNI</v>
      </c>
      <c r="D469" s="11">
        <f t="shared" si="54"/>
        <v>0</v>
      </c>
      <c r="E469" s="9"/>
      <c r="F469" s="12" t="str">
        <f t="shared" si="55"/>
        <v/>
      </c>
      <c r="G469" s="99"/>
      <c r="H469" s="9"/>
      <c r="I469" s="34"/>
      <c r="J469" s="35"/>
      <c r="K469" s="35"/>
      <c r="L469" s="14">
        <f t="shared" si="56"/>
        <v>0</v>
      </c>
    </row>
    <row r="470" spans="1:12" x14ac:dyDescent="0.25">
      <c r="A470" s="9"/>
      <c r="B470" s="10"/>
      <c r="C470" s="9" t="str">
        <f t="shared" si="57"/>
        <v>UNI</v>
      </c>
      <c r="D470" s="11">
        <f t="shared" ref="D470:D533" si="58">B470</f>
        <v>0</v>
      </c>
      <c r="E470" s="9"/>
      <c r="F470" s="12" t="str">
        <f t="shared" ref="F470:F533" si="59">IF(G470=313,"Fail SO",IF(G470=319,"Deliver Approved",IF(G470=320,"Tax-Cert",IF(G470=343,"Purchase",""))))</f>
        <v/>
      </c>
      <c r="G470" s="99"/>
      <c r="H470" s="9"/>
      <c r="I470" s="34"/>
      <c r="J470" s="35"/>
      <c r="K470" s="35"/>
      <c r="L470" s="14">
        <f t="shared" ref="L470:L533" si="60">K470-J470</f>
        <v>0</v>
      </c>
    </row>
    <row r="471" spans="1:12" x14ac:dyDescent="0.25">
      <c r="A471" s="9"/>
      <c r="B471" s="10"/>
      <c r="C471" s="9" t="str">
        <f t="shared" si="57"/>
        <v>UNI</v>
      </c>
      <c r="D471" s="11">
        <f t="shared" si="58"/>
        <v>0</v>
      </c>
      <c r="E471" s="9"/>
      <c r="F471" s="12" t="str">
        <f t="shared" si="59"/>
        <v/>
      </c>
      <c r="G471" s="99"/>
      <c r="H471" s="9"/>
      <c r="I471" s="34"/>
      <c r="J471" s="35"/>
      <c r="K471" s="35"/>
      <c r="L471" s="14">
        <f t="shared" si="60"/>
        <v>0</v>
      </c>
    </row>
    <row r="472" spans="1:12" x14ac:dyDescent="0.25">
      <c r="A472" s="9"/>
      <c r="B472" s="10"/>
      <c r="C472" s="9" t="str">
        <f t="shared" si="57"/>
        <v>UNI</v>
      </c>
      <c r="D472" s="11">
        <f t="shared" si="58"/>
        <v>0</v>
      </c>
      <c r="E472" s="9"/>
      <c r="F472" s="12" t="str">
        <f t="shared" si="59"/>
        <v/>
      </c>
      <c r="G472" s="99"/>
      <c r="H472" s="9"/>
      <c r="I472" s="34"/>
      <c r="J472" s="35"/>
      <c r="K472" s="35"/>
      <c r="L472" s="14">
        <f t="shared" si="60"/>
        <v>0</v>
      </c>
    </row>
    <row r="473" spans="1:12" x14ac:dyDescent="0.25">
      <c r="A473" s="9"/>
      <c r="B473" s="10"/>
      <c r="C473" s="9" t="str">
        <f t="shared" si="57"/>
        <v>UNI</v>
      </c>
      <c r="D473" s="11">
        <f t="shared" si="58"/>
        <v>0</v>
      </c>
      <c r="E473" s="9"/>
      <c r="F473" s="12" t="str">
        <f t="shared" si="59"/>
        <v/>
      </c>
      <c r="G473" s="99"/>
      <c r="H473" s="9"/>
      <c r="I473" s="34"/>
      <c r="J473" s="35"/>
      <c r="K473" s="35"/>
      <c r="L473" s="14">
        <f t="shared" si="60"/>
        <v>0</v>
      </c>
    </row>
    <row r="474" spans="1:12" x14ac:dyDescent="0.25">
      <c r="A474" s="9"/>
      <c r="B474" s="10"/>
      <c r="C474" s="9" t="str">
        <f t="shared" si="57"/>
        <v>UNI</v>
      </c>
      <c r="D474" s="11">
        <f t="shared" si="58"/>
        <v>0</v>
      </c>
      <c r="E474" s="9"/>
      <c r="F474" s="12" t="str">
        <f t="shared" si="59"/>
        <v/>
      </c>
      <c r="G474" s="99"/>
      <c r="H474" s="9"/>
      <c r="I474" s="34"/>
      <c r="J474" s="35"/>
      <c r="K474" s="35"/>
      <c r="L474" s="14">
        <f t="shared" si="60"/>
        <v>0</v>
      </c>
    </row>
    <row r="475" spans="1:12" x14ac:dyDescent="0.25">
      <c r="A475" s="9"/>
      <c r="B475" s="10"/>
      <c r="C475" s="9" t="str">
        <f t="shared" si="57"/>
        <v>UNI</v>
      </c>
      <c r="D475" s="11">
        <f t="shared" si="58"/>
        <v>0</v>
      </c>
      <c r="E475" s="9"/>
      <c r="F475" s="12" t="str">
        <f t="shared" si="59"/>
        <v/>
      </c>
      <c r="G475" s="99"/>
      <c r="H475" s="9"/>
      <c r="I475" s="34"/>
      <c r="J475" s="35"/>
      <c r="K475" s="35"/>
      <c r="L475" s="14">
        <f t="shared" si="60"/>
        <v>0</v>
      </c>
    </row>
    <row r="476" spans="1:12" x14ac:dyDescent="0.25">
      <c r="A476" s="9"/>
      <c r="B476" s="10"/>
      <c r="C476" s="9" t="str">
        <f t="shared" si="57"/>
        <v>UNI</v>
      </c>
      <c r="D476" s="11">
        <f t="shared" si="58"/>
        <v>0</v>
      </c>
      <c r="E476" s="9"/>
      <c r="F476" s="12" t="str">
        <f t="shared" si="59"/>
        <v/>
      </c>
      <c r="G476" s="99"/>
      <c r="H476" s="9"/>
      <c r="I476" s="34"/>
      <c r="J476" s="35"/>
      <c r="K476" s="35"/>
      <c r="L476" s="14">
        <f t="shared" si="60"/>
        <v>0</v>
      </c>
    </row>
    <row r="477" spans="1:12" x14ac:dyDescent="0.25">
      <c r="A477" s="9"/>
      <c r="B477" s="10"/>
      <c r="C477" s="9" t="str">
        <f t="shared" si="57"/>
        <v>UNI</v>
      </c>
      <c r="D477" s="11">
        <f t="shared" si="58"/>
        <v>0</v>
      </c>
      <c r="E477" s="9"/>
      <c r="F477" s="12" t="str">
        <f t="shared" si="59"/>
        <v/>
      </c>
      <c r="G477" s="99"/>
      <c r="H477" s="9"/>
      <c r="I477" s="34"/>
      <c r="J477" s="35"/>
      <c r="K477" s="35"/>
      <c r="L477" s="14">
        <f t="shared" si="60"/>
        <v>0</v>
      </c>
    </row>
    <row r="478" spans="1:12" x14ac:dyDescent="0.25">
      <c r="A478" s="9"/>
      <c r="B478" s="10"/>
      <c r="C478" s="9" t="str">
        <f t="shared" si="57"/>
        <v>UNI</v>
      </c>
      <c r="D478" s="11">
        <f t="shared" si="58"/>
        <v>0</v>
      </c>
      <c r="E478" s="9"/>
      <c r="F478" s="12" t="str">
        <f t="shared" si="59"/>
        <v/>
      </c>
      <c r="G478" s="99"/>
      <c r="H478" s="9"/>
      <c r="I478" s="34"/>
      <c r="J478" s="35"/>
      <c r="K478" s="35"/>
      <c r="L478" s="14">
        <f t="shared" si="60"/>
        <v>0</v>
      </c>
    </row>
    <row r="479" spans="1:12" x14ac:dyDescent="0.25">
      <c r="A479" s="9"/>
      <c r="B479" s="10"/>
      <c r="C479" s="9" t="str">
        <f t="shared" si="57"/>
        <v>UNI</v>
      </c>
      <c r="D479" s="11">
        <f t="shared" si="58"/>
        <v>0</v>
      </c>
      <c r="E479" s="9"/>
      <c r="F479" s="12" t="str">
        <f t="shared" si="59"/>
        <v/>
      </c>
      <c r="G479" s="99"/>
      <c r="H479" s="9"/>
      <c r="I479" s="34"/>
      <c r="J479" s="35"/>
      <c r="K479" s="35"/>
      <c r="L479" s="14">
        <f t="shared" si="60"/>
        <v>0</v>
      </c>
    </row>
    <row r="480" spans="1:12" x14ac:dyDescent="0.25">
      <c r="A480" s="9"/>
      <c r="B480" s="10"/>
      <c r="C480" s="9" t="str">
        <f t="shared" si="57"/>
        <v>UNI</v>
      </c>
      <c r="D480" s="11">
        <f t="shared" si="58"/>
        <v>0</v>
      </c>
      <c r="E480" s="9"/>
      <c r="F480" s="12" t="str">
        <f t="shared" si="59"/>
        <v/>
      </c>
      <c r="G480" s="99"/>
      <c r="H480" s="9"/>
      <c r="I480" s="34"/>
      <c r="J480" s="35"/>
      <c r="K480" s="35"/>
      <c r="L480" s="14">
        <f t="shared" si="60"/>
        <v>0</v>
      </c>
    </row>
    <row r="481" spans="1:12" x14ac:dyDescent="0.25">
      <c r="A481" s="9"/>
      <c r="B481" s="10"/>
      <c r="C481" s="9" t="str">
        <f t="shared" si="57"/>
        <v>UNI</v>
      </c>
      <c r="D481" s="11">
        <f t="shared" si="58"/>
        <v>0</v>
      </c>
      <c r="E481" s="9"/>
      <c r="F481" s="12" t="str">
        <f t="shared" si="59"/>
        <v/>
      </c>
      <c r="G481" s="99"/>
      <c r="H481" s="9"/>
      <c r="I481" s="34"/>
      <c r="J481" s="35"/>
      <c r="K481" s="35"/>
      <c r="L481" s="14">
        <f t="shared" si="60"/>
        <v>0</v>
      </c>
    </row>
    <row r="482" spans="1:12" x14ac:dyDescent="0.25">
      <c r="A482" s="9"/>
      <c r="B482" s="10"/>
      <c r="C482" s="9" t="str">
        <f t="shared" si="57"/>
        <v>UNI</v>
      </c>
      <c r="D482" s="11">
        <f t="shared" si="58"/>
        <v>0</v>
      </c>
      <c r="E482" s="9"/>
      <c r="F482" s="12" t="str">
        <f t="shared" si="59"/>
        <v/>
      </c>
      <c r="G482" s="99"/>
      <c r="H482" s="9"/>
      <c r="I482" s="34"/>
      <c r="J482" s="35"/>
      <c r="K482" s="35"/>
      <c r="L482" s="14">
        <f t="shared" si="60"/>
        <v>0</v>
      </c>
    </row>
    <row r="483" spans="1:12" x14ac:dyDescent="0.25">
      <c r="A483" s="9"/>
      <c r="B483" s="10"/>
      <c r="C483" s="9" t="str">
        <f t="shared" si="57"/>
        <v>UNI</v>
      </c>
      <c r="D483" s="11">
        <f t="shared" si="58"/>
        <v>0</v>
      </c>
      <c r="E483" s="9"/>
      <c r="F483" s="12" t="str">
        <f t="shared" si="59"/>
        <v/>
      </c>
      <c r="G483" s="99"/>
      <c r="H483" s="9"/>
      <c r="I483" s="34"/>
      <c r="J483" s="35"/>
      <c r="K483" s="35"/>
      <c r="L483" s="14">
        <f t="shared" si="60"/>
        <v>0</v>
      </c>
    </row>
    <row r="484" spans="1:12" x14ac:dyDescent="0.25">
      <c r="A484" s="9"/>
      <c r="B484" s="10"/>
      <c r="C484" s="9" t="str">
        <f t="shared" si="57"/>
        <v>UNI</v>
      </c>
      <c r="D484" s="11">
        <f t="shared" si="58"/>
        <v>0</v>
      </c>
      <c r="E484" s="9"/>
      <c r="F484" s="12" t="str">
        <f t="shared" si="59"/>
        <v/>
      </c>
      <c r="G484" s="99"/>
      <c r="H484" s="9"/>
      <c r="I484" s="34"/>
      <c r="J484" s="35"/>
      <c r="K484" s="35"/>
      <c r="L484" s="14">
        <f t="shared" si="60"/>
        <v>0</v>
      </c>
    </row>
    <row r="485" spans="1:12" x14ac:dyDescent="0.25">
      <c r="A485" s="9"/>
      <c r="B485" s="10"/>
      <c r="C485" s="9" t="str">
        <f t="shared" si="57"/>
        <v>UNI</v>
      </c>
      <c r="D485" s="11">
        <f t="shared" si="58"/>
        <v>0</v>
      </c>
      <c r="E485" s="9"/>
      <c r="F485" s="12" t="str">
        <f t="shared" si="59"/>
        <v/>
      </c>
      <c r="G485" s="99"/>
      <c r="H485" s="9"/>
      <c r="I485" s="34"/>
      <c r="J485" s="35"/>
      <c r="K485" s="35"/>
      <c r="L485" s="14">
        <f t="shared" si="60"/>
        <v>0</v>
      </c>
    </row>
    <row r="486" spans="1:12" x14ac:dyDescent="0.25">
      <c r="A486" s="9"/>
      <c r="B486" s="10"/>
      <c r="C486" s="9" t="str">
        <f t="shared" si="57"/>
        <v>UNI</v>
      </c>
      <c r="D486" s="11">
        <f t="shared" si="58"/>
        <v>0</v>
      </c>
      <c r="E486" s="9"/>
      <c r="F486" s="12" t="str">
        <f t="shared" si="59"/>
        <v/>
      </c>
      <c r="G486" s="99"/>
      <c r="H486" s="9"/>
      <c r="I486" s="34"/>
      <c r="J486" s="35"/>
      <c r="K486" s="35"/>
      <c r="L486" s="14">
        <f t="shared" si="60"/>
        <v>0</v>
      </c>
    </row>
    <row r="487" spans="1:12" x14ac:dyDescent="0.25">
      <c r="A487" s="9"/>
      <c r="B487" s="10"/>
      <c r="C487" s="9" t="str">
        <f t="shared" si="57"/>
        <v>UNI</v>
      </c>
      <c r="D487" s="11">
        <f t="shared" si="58"/>
        <v>0</v>
      </c>
      <c r="E487" s="9"/>
      <c r="F487" s="12" t="str">
        <f t="shared" si="59"/>
        <v/>
      </c>
      <c r="G487" s="99"/>
      <c r="H487" s="9"/>
      <c r="I487" s="34"/>
      <c r="J487" s="35"/>
      <c r="K487" s="35"/>
      <c r="L487" s="14">
        <f t="shared" si="60"/>
        <v>0</v>
      </c>
    </row>
    <row r="488" spans="1:12" x14ac:dyDescent="0.25">
      <c r="A488" s="9"/>
      <c r="B488" s="10"/>
      <c r="C488" s="9" t="str">
        <f t="shared" si="57"/>
        <v>UNI</v>
      </c>
      <c r="D488" s="11">
        <f t="shared" si="58"/>
        <v>0</v>
      </c>
      <c r="E488" s="9"/>
      <c r="F488" s="12" t="str">
        <f t="shared" si="59"/>
        <v/>
      </c>
      <c r="G488" s="99"/>
      <c r="H488" s="9"/>
      <c r="I488" s="34"/>
      <c r="J488" s="35"/>
      <c r="K488" s="35"/>
      <c r="L488" s="14">
        <f t="shared" si="60"/>
        <v>0</v>
      </c>
    </row>
    <row r="489" spans="1:12" x14ac:dyDescent="0.25">
      <c r="A489" s="9"/>
      <c r="B489" s="10"/>
      <c r="C489" s="9" t="str">
        <f t="shared" si="57"/>
        <v>UNI</v>
      </c>
      <c r="D489" s="11">
        <f t="shared" si="58"/>
        <v>0</v>
      </c>
      <c r="E489" s="9"/>
      <c r="F489" s="12" t="str">
        <f t="shared" si="59"/>
        <v/>
      </c>
      <c r="G489" s="99"/>
      <c r="H489" s="9"/>
      <c r="I489" s="34"/>
      <c r="J489" s="35"/>
      <c r="K489" s="35"/>
      <c r="L489" s="14">
        <f t="shared" si="60"/>
        <v>0</v>
      </c>
    </row>
    <row r="490" spans="1:12" x14ac:dyDescent="0.25">
      <c r="A490" s="9"/>
      <c r="B490" s="10"/>
      <c r="C490" s="9" t="str">
        <f t="shared" si="57"/>
        <v>UNI</v>
      </c>
      <c r="D490" s="11">
        <f t="shared" si="58"/>
        <v>0</v>
      </c>
      <c r="E490" s="9"/>
      <c r="F490" s="12" t="str">
        <f t="shared" si="59"/>
        <v/>
      </c>
      <c r="G490" s="99"/>
      <c r="H490" s="9"/>
      <c r="I490" s="34"/>
      <c r="J490" s="35"/>
      <c r="K490" s="35"/>
      <c r="L490" s="14">
        <f t="shared" si="60"/>
        <v>0</v>
      </c>
    </row>
    <row r="491" spans="1:12" x14ac:dyDescent="0.25">
      <c r="A491" s="9"/>
      <c r="B491" s="10"/>
      <c r="C491" s="9" t="str">
        <f t="shared" si="57"/>
        <v>UNI</v>
      </c>
      <c r="D491" s="11">
        <f t="shared" si="58"/>
        <v>0</v>
      </c>
      <c r="E491" s="9"/>
      <c r="F491" s="12" t="str">
        <f t="shared" si="59"/>
        <v/>
      </c>
      <c r="G491" s="99"/>
      <c r="H491" s="9"/>
      <c r="I491" s="34"/>
      <c r="J491" s="35"/>
      <c r="K491" s="35"/>
      <c r="L491" s="14">
        <f t="shared" si="60"/>
        <v>0</v>
      </c>
    </row>
    <row r="492" spans="1:12" x14ac:dyDescent="0.25">
      <c r="A492" s="9"/>
      <c r="B492" s="10"/>
      <c r="C492" s="9" t="str">
        <f t="shared" si="57"/>
        <v>UNI</v>
      </c>
      <c r="D492" s="11">
        <f t="shared" si="58"/>
        <v>0</v>
      </c>
      <c r="E492" s="9"/>
      <c r="F492" s="12" t="str">
        <f t="shared" si="59"/>
        <v/>
      </c>
      <c r="G492" s="99"/>
      <c r="H492" s="9"/>
      <c r="I492" s="34"/>
      <c r="J492" s="35"/>
      <c r="K492" s="35"/>
      <c r="L492" s="14">
        <f t="shared" si="60"/>
        <v>0</v>
      </c>
    </row>
    <row r="493" spans="1:12" x14ac:dyDescent="0.25">
      <c r="A493" s="9"/>
      <c r="B493" s="10"/>
      <c r="C493" s="9" t="str">
        <f t="shared" si="57"/>
        <v>UNI</v>
      </c>
      <c r="D493" s="11">
        <f t="shared" si="58"/>
        <v>0</v>
      </c>
      <c r="E493" s="9"/>
      <c r="F493" s="12" t="str">
        <f t="shared" si="59"/>
        <v/>
      </c>
      <c r="G493" s="99"/>
      <c r="H493" s="9"/>
      <c r="I493" s="34"/>
      <c r="J493" s="35"/>
      <c r="K493" s="35"/>
      <c r="L493" s="14">
        <f t="shared" si="60"/>
        <v>0</v>
      </c>
    </row>
    <row r="494" spans="1:12" x14ac:dyDescent="0.25">
      <c r="A494" s="9"/>
      <c r="B494" s="10"/>
      <c r="C494" s="9" t="str">
        <f t="shared" si="57"/>
        <v>UNI</v>
      </c>
      <c r="D494" s="11">
        <f t="shared" si="58"/>
        <v>0</v>
      </c>
      <c r="E494" s="9"/>
      <c r="F494" s="12" t="str">
        <f t="shared" si="59"/>
        <v/>
      </c>
      <c r="G494" s="99"/>
      <c r="H494" s="9"/>
      <c r="I494" s="34"/>
      <c r="J494" s="35"/>
      <c r="K494" s="35"/>
      <c r="L494" s="14">
        <f t="shared" si="60"/>
        <v>0</v>
      </c>
    </row>
    <row r="495" spans="1:12" x14ac:dyDescent="0.25">
      <c r="A495" s="9"/>
      <c r="B495" s="10"/>
      <c r="C495" s="9" t="str">
        <f t="shared" si="57"/>
        <v>UNI</v>
      </c>
      <c r="D495" s="11">
        <f t="shared" si="58"/>
        <v>0</v>
      </c>
      <c r="E495" s="9"/>
      <c r="F495" s="12" t="str">
        <f t="shared" si="59"/>
        <v/>
      </c>
      <c r="G495" s="99"/>
      <c r="H495" s="9"/>
      <c r="I495" s="34"/>
      <c r="J495" s="35"/>
      <c r="K495" s="35"/>
      <c r="L495" s="14">
        <f t="shared" si="60"/>
        <v>0</v>
      </c>
    </row>
    <row r="496" spans="1:12" x14ac:dyDescent="0.25">
      <c r="A496" s="9"/>
      <c r="B496" s="10"/>
      <c r="C496" s="9" t="str">
        <f t="shared" si="57"/>
        <v>UNI</v>
      </c>
      <c r="D496" s="11">
        <f t="shared" si="58"/>
        <v>0</v>
      </c>
      <c r="E496" s="9"/>
      <c r="F496" s="12" t="str">
        <f t="shared" si="59"/>
        <v/>
      </c>
      <c r="G496" s="99"/>
      <c r="H496" s="9"/>
      <c r="I496" s="34"/>
      <c r="J496" s="35"/>
      <c r="K496" s="35"/>
      <c r="L496" s="14">
        <f t="shared" si="60"/>
        <v>0</v>
      </c>
    </row>
    <row r="497" spans="1:12" x14ac:dyDescent="0.25">
      <c r="A497" s="9"/>
      <c r="B497" s="10"/>
      <c r="C497" s="9" t="str">
        <f t="shared" si="57"/>
        <v>UNI</v>
      </c>
      <c r="D497" s="11">
        <f t="shared" si="58"/>
        <v>0</v>
      </c>
      <c r="E497" s="9"/>
      <c r="F497" s="12" t="str">
        <f t="shared" si="59"/>
        <v/>
      </c>
      <c r="G497" s="99"/>
      <c r="H497" s="9"/>
      <c r="I497" s="34"/>
      <c r="J497" s="35"/>
      <c r="K497" s="35"/>
      <c r="L497" s="14">
        <f t="shared" si="60"/>
        <v>0</v>
      </c>
    </row>
    <row r="498" spans="1:12" x14ac:dyDescent="0.25">
      <c r="A498" s="9"/>
      <c r="B498" s="10"/>
      <c r="C498" s="9" t="str">
        <f t="shared" si="57"/>
        <v>UNI</v>
      </c>
      <c r="D498" s="11">
        <f t="shared" si="58"/>
        <v>0</v>
      </c>
      <c r="E498" s="9"/>
      <c r="F498" s="12" t="str">
        <f t="shared" si="59"/>
        <v/>
      </c>
      <c r="G498" s="99"/>
      <c r="H498" s="9"/>
      <c r="I498" s="34"/>
      <c r="J498" s="35"/>
      <c r="K498" s="35"/>
      <c r="L498" s="14">
        <f t="shared" si="60"/>
        <v>0</v>
      </c>
    </row>
    <row r="499" spans="1:12" x14ac:dyDescent="0.25">
      <c r="A499" s="9"/>
      <c r="B499" s="10"/>
      <c r="C499" s="9" t="str">
        <f t="shared" si="57"/>
        <v>UNI</v>
      </c>
      <c r="D499" s="11">
        <f t="shared" si="58"/>
        <v>0</v>
      </c>
      <c r="E499" s="9"/>
      <c r="F499" s="12" t="str">
        <f t="shared" si="59"/>
        <v/>
      </c>
      <c r="G499" s="99"/>
      <c r="H499" s="9"/>
      <c r="I499" s="34"/>
      <c r="J499" s="35"/>
      <c r="K499" s="35"/>
      <c r="L499" s="14">
        <f t="shared" si="60"/>
        <v>0</v>
      </c>
    </row>
    <row r="500" spans="1:12" x14ac:dyDescent="0.25">
      <c r="A500" s="9"/>
      <c r="B500" s="10"/>
      <c r="C500" s="9" t="str">
        <f t="shared" si="57"/>
        <v>UNI</v>
      </c>
      <c r="D500" s="11">
        <f t="shared" si="58"/>
        <v>0</v>
      </c>
      <c r="E500" s="9"/>
      <c r="F500" s="12" t="str">
        <f t="shared" si="59"/>
        <v/>
      </c>
      <c r="G500" s="99"/>
      <c r="H500" s="9"/>
      <c r="I500" s="34"/>
      <c r="J500" s="35"/>
      <c r="K500" s="35"/>
      <c r="L500" s="14">
        <f t="shared" si="60"/>
        <v>0</v>
      </c>
    </row>
    <row r="501" spans="1:12" x14ac:dyDescent="0.25">
      <c r="A501" s="9"/>
      <c r="B501" s="10"/>
      <c r="C501" s="9" t="str">
        <f t="shared" si="57"/>
        <v>UNI</v>
      </c>
      <c r="D501" s="11">
        <f t="shared" si="58"/>
        <v>0</v>
      </c>
      <c r="E501" s="9"/>
      <c r="F501" s="12" t="str">
        <f t="shared" si="59"/>
        <v/>
      </c>
      <c r="G501" s="99"/>
      <c r="H501" s="9"/>
      <c r="I501" s="34"/>
      <c r="J501" s="35"/>
      <c r="K501" s="35"/>
      <c r="L501" s="14">
        <f t="shared" si="60"/>
        <v>0</v>
      </c>
    </row>
    <row r="502" spans="1:12" x14ac:dyDescent="0.25">
      <c r="A502" s="9"/>
      <c r="B502" s="10"/>
      <c r="C502" s="9" t="str">
        <f t="shared" si="57"/>
        <v>UNI</v>
      </c>
      <c r="D502" s="11">
        <f t="shared" si="58"/>
        <v>0</v>
      </c>
      <c r="E502" s="9"/>
      <c r="F502" s="12" t="str">
        <f t="shared" si="59"/>
        <v/>
      </c>
      <c r="G502" s="99"/>
      <c r="H502" s="9"/>
      <c r="I502" s="34"/>
      <c r="J502" s="35"/>
      <c r="K502" s="35"/>
      <c r="L502" s="14">
        <f t="shared" si="60"/>
        <v>0</v>
      </c>
    </row>
    <row r="503" spans="1:12" x14ac:dyDescent="0.25">
      <c r="A503" s="9"/>
      <c r="B503" s="10"/>
      <c r="C503" s="9" t="str">
        <f t="shared" si="57"/>
        <v>UNI</v>
      </c>
      <c r="D503" s="11">
        <f t="shared" si="58"/>
        <v>0</v>
      </c>
      <c r="E503" s="9"/>
      <c r="F503" s="12" t="str">
        <f t="shared" si="59"/>
        <v/>
      </c>
      <c r="G503" s="99"/>
      <c r="H503" s="9"/>
      <c r="I503" s="34"/>
      <c r="J503" s="35"/>
      <c r="K503" s="35"/>
      <c r="L503" s="14">
        <f t="shared" si="60"/>
        <v>0</v>
      </c>
    </row>
    <row r="504" spans="1:12" x14ac:dyDescent="0.25">
      <c r="A504" s="9"/>
      <c r="B504" s="10"/>
      <c r="C504" s="9" t="str">
        <f t="shared" si="57"/>
        <v>UNI</v>
      </c>
      <c r="D504" s="11">
        <f t="shared" si="58"/>
        <v>0</v>
      </c>
      <c r="E504" s="9"/>
      <c r="F504" s="12" t="str">
        <f t="shared" si="59"/>
        <v/>
      </c>
      <c r="G504" s="99"/>
      <c r="H504" s="9"/>
      <c r="I504" s="34"/>
      <c r="J504" s="35"/>
      <c r="K504" s="35"/>
      <c r="L504" s="14">
        <f t="shared" si="60"/>
        <v>0</v>
      </c>
    </row>
    <row r="505" spans="1:12" x14ac:dyDescent="0.25">
      <c r="A505" s="9"/>
      <c r="B505" s="10"/>
      <c r="C505" s="9" t="str">
        <f t="shared" si="57"/>
        <v>UNI</v>
      </c>
      <c r="D505" s="11">
        <f t="shared" si="58"/>
        <v>0</v>
      </c>
      <c r="E505" s="9"/>
      <c r="F505" s="12" t="str">
        <f t="shared" si="59"/>
        <v/>
      </c>
      <c r="G505" s="99"/>
      <c r="H505" s="9"/>
      <c r="I505" s="34"/>
      <c r="J505" s="35"/>
      <c r="K505" s="35"/>
      <c r="L505" s="14">
        <f t="shared" si="60"/>
        <v>0</v>
      </c>
    </row>
    <row r="506" spans="1:12" x14ac:dyDescent="0.25">
      <c r="A506" s="9"/>
      <c r="B506" s="10"/>
      <c r="C506" s="9" t="str">
        <f t="shared" si="57"/>
        <v>UNI</v>
      </c>
      <c r="D506" s="11">
        <f t="shared" si="58"/>
        <v>0</v>
      </c>
      <c r="E506" s="9"/>
      <c r="F506" s="12" t="str">
        <f t="shared" si="59"/>
        <v/>
      </c>
      <c r="G506" s="99"/>
      <c r="H506" s="9"/>
      <c r="I506" s="34"/>
      <c r="J506" s="35"/>
      <c r="K506" s="35"/>
      <c r="L506" s="14">
        <f t="shared" si="60"/>
        <v>0</v>
      </c>
    </row>
    <row r="507" spans="1:12" x14ac:dyDescent="0.25">
      <c r="A507" s="9"/>
      <c r="B507" s="10"/>
      <c r="C507" s="9" t="str">
        <f t="shared" si="57"/>
        <v>UNI</v>
      </c>
      <c r="D507" s="11">
        <f t="shared" si="58"/>
        <v>0</v>
      </c>
      <c r="E507" s="9"/>
      <c r="F507" s="12" t="str">
        <f t="shared" si="59"/>
        <v/>
      </c>
      <c r="G507" s="99"/>
      <c r="H507" s="9"/>
      <c r="I507" s="34"/>
      <c r="J507" s="35"/>
      <c r="K507" s="35"/>
      <c r="L507" s="14">
        <f t="shared" si="60"/>
        <v>0</v>
      </c>
    </row>
    <row r="508" spans="1:12" x14ac:dyDescent="0.25">
      <c r="A508" s="9"/>
      <c r="B508" s="10"/>
      <c r="C508" s="9" t="str">
        <f t="shared" si="57"/>
        <v>UNI</v>
      </c>
      <c r="D508" s="11">
        <f t="shared" si="58"/>
        <v>0</v>
      </c>
      <c r="E508" s="9"/>
      <c r="F508" s="12" t="str">
        <f t="shared" si="59"/>
        <v/>
      </c>
      <c r="G508" s="99"/>
      <c r="H508" s="9"/>
      <c r="I508" s="34"/>
      <c r="J508" s="35"/>
      <c r="K508" s="35"/>
      <c r="L508" s="14">
        <f t="shared" si="60"/>
        <v>0</v>
      </c>
    </row>
    <row r="509" spans="1:12" x14ac:dyDescent="0.25">
      <c r="A509" s="9"/>
      <c r="B509" s="10"/>
      <c r="C509" s="9" t="str">
        <f t="shared" si="57"/>
        <v>UNI</v>
      </c>
      <c r="D509" s="11">
        <f t="shared" si="58"/>
        <v>0</v>
      </c>
      <c r="E509" s="9"/>
      <c r="F509" s="12" t="str">
        <f t="shared" si="59"/>
        <v/>
      </c>
      <c r="G509" s="99"/>
      <c r="H509" s="9"/>
      <c r="I509" s="34"/>
      <c r="J509" s="35"/>
      <c r="K509" s="35"/>
      <c r="L509" s="14">
        <f t="shared" si="60"/>
        <v>0</v>
      </c>
    </row>
    <row r="510" spans="1:12" x14ac:dyDescent="0.25">
      <c r="A510" s="9"/>
      <c r="B510" s="10"/>
      <c r="C510" s="9" t="str">
        <f t="shared" si="57"/>
        <v>UNI</v>
      </c>
      <c r="D510" s="11">
        <f t="shared" si="58"/>
        <v>0</v>
      </c>
      <c r="E510" s="9"/>
      <c r="F510" s="12" t="str">
        <f t="shared" si="59"/>
        <v/>
      </c>
      <c r="G510" s="99"/>
      <c r="H510" s="9"/>
      <c r="I510" s="34"/>
      <c r="J510" s="35"/>
      <c r="K510" s="35"/>
      <c r="L510" s="14">
        <f t="shared" si="60"/>
        <v>0</v>
      </c>
    </row>
    <row r="511" spans="1:12" x14ac:dyDescent="0.25">
      <c r="A511" s="9"/>
      <c r="B511" s="10"/>
      <c r="C511" s="9" t="str">
        <f t="shared" si="57"/>
        <v>UNI</v>
      </c>
      <c r="D511" s="11">
        <f t="shared" si="58"/>
        <v>0</v>
      </c>
      <c r="E511" s="9"/>
      <c r="F511" s="12" t="str">
        <f t="shared" si="59"/>
        <v/>
      </c>
      <c r="G511" s="99"/>
      <c r="H511" s="9"/>
      <c r="I511" s="34"/>
      <c r="J511" s="35"/>
      <c r="K511" s="35"/>
      <c r="L511" s="14">
        <f t="shared" si="60"/>
        <v>0</v>
      </c>
    </row>
    <row r="512" spans="1:12" x14ac:dyDescent="0.25">
      <c r="A512" s="9"/>
      <c r="B512" s="10"/>
      <c r="C512" s="9" t="str">
        <f t="shared" si="57"/>
        <v>UNI</v>
      </c>
      <c r="D512" s="11">
        <f t="shared" si="58"/>
        <v>0</v>
      </c>
      <c r="E512" s="9"/>
      <c r="F512" s="12" t="str">
        <f t="shared" si="59"/>
        <v/>
      </c>
      <c r="G512" s="99"/>
      <c r="H512" s="9"/>
      <c r="I512" s="34"/>
      <c r="J512" s="35"/>
      <c r="K512" s="35"/>
      <c r="L512" s="14">
        <f t="shared" si="60"/>
        <v>0</v>
      </c>
    </row>
    <row r="513" spans="1:12" x14ac:dyDescent="0.25">
      <c r="A513" s="9"/>
      <c r="B513" s="10"/>
      <c r="C513" s="9" t="str">
        <f t="shared" si="57"/>
        <v>UNI</v>
      </c>
      <c r="D513" s="11">
        <f t="shared" si="58"/>
        <v>0</v>
      </c>
      <c r="E513" s="9"/>
      <c r="F513" s="12" t="str">
        <f t="shared" si="59"/>
        <v/>
      </c>
      <c r="G513" s="99"/>
      <c r="H513" s="9"/>
      <c r="I513" s="34"/>
      <c r="J513" s="35"/>
      <c r="K513" s="35"/>
      <c r="L513" s="14">
        <f t="shared" si="60"/>
        <v>0</v>
      </c>
    </row>
    <row r="514" spans="1:12" x14ac:dyDescent="0.25">
      <c r="A514" s="9"/>
      <c r="B514" s="10"/>
      <c r="C514" s="9" t="str">
        <f t="shared" si="57"/>
        <v>UNI</v>
      </c>
      <c r="D514" s="11">
        <f t="shared" si="58"/>
        <v>0</v>
      </c>
      <c r="E514" s="9"/>
      <c r="F514" s="12" t="str">
        <f t="shared" si="59"/>
        <v/>
      </c>
      <c r="G514" s="99"/>
      <c r="H514" s="9"/>
      <c r="I514" s="34"/>
      <c r="J514" s="35"/>
      <c r="K514" s="35"/>
      <c r="L514" s="14">
        <f t="shared" si="60"/>
        <v>0</v>
      </c>
    </row>
    <row r="515" spans="1:12" x14ac:dyDescent="0.25">
      <c r="A515" s="9"/>
      <c r="B515" s="10"/>
      <c r="C515" s="9" t="str">
        <f t="shared" ref="C515:C578" si="61">IF(COUNTIF(A:A,A515)&gt;1,"DUP","UNI")</f>
        <v>UNI</v>
      </c>
      <c r="D515" s="11">
        <f t="shared" si="58"/>
        <v>0</v>
      </c>
      <c r="E515" s="9"/>
      <c r="F515" s="12" t="str">
        <f t="shared" si="59"/>
        <v/>
      </c>
      <c r="G515" s="99"/>
      <c r="H515" s="9"/>
      <c r="I515" s="34"/>
      <c r="J515" s="35"/>
      <c r="K515" s="35"/>
      <c r="L515" s="14">
        <f t="shared" si="60"/>
        <v>0</v>
      </c>
    </row>
    <row r="516" spans="1:12" x14ac:dyDescent="0.25">
      <c r="A516" s="9"/>
      <c r="B516" s="10"/>
      <c r="C516" s="9" t="str">
        <f t="shared" si="61"/>
        <v>UNI</v>
      </c>
      <c r="D516" s="11">
        <f t="shared" si="58"/>
        <v>0</v>
      </c>
      <c r="E516" s="9"/>
      <c r="F516" s="12" t="str">
        <f t="shared" si="59"/>
        <v/>
      </c>
      <c r="G516" s="99"/>
      <c r="H516" s="9"/>
      <c r="I516" s="34"/>
      <c r="J516" s="35"/>
      <c r="K516" s="35"/>
      <c r="L516" s="14">
        <f t="shared" si="60"/>
        <v>0</v>
      </c>
    </row>
    <row r="517" spans="1:12" x14ac:dyDescent="0.25">
      <c r="A517" s="9"/>
      <c r="B517" s="10"/>
      <c r="C517" s="9" t="str">
        <f t="shared" si="61"/>
        <v>UNI</v>
      </c>
      <c r="D517" s="11">
        <f t="shared" si="58"/>
        <v>0</v>
      </c>
      <c r="E517" s="9"/>
      <c r="F517" s="12" t="str">
        <f t="shared" si="59"/>
        <v/>
      </c>
      <c r="G517" s="99"/>
      <c r="H517" s="9"/>
      <c r="I517" s="34"/>
      <c r="J517" s="35"/>
      <c r="K517" s="35"/>
      <c r="L517" s="14">
        <f t="shared" si="60"/>
        <v>0</v>
      </c>
    </row>
    <row r="518" spans="1:12" x14ac:dyDescent="0.25">
      <c r="A518" s="9"/>
      <c r="B518" s="10"/>
      <c r="C518" s="9" t="str">
        <f t="shared" si="61"/>
        <v>UNI</v>
      </c>
      <c r="D518" s="11">
        <f t="shared" si="58"/>
        <v>0</v>
      </c>
      <c r="E518" s="9"/>
      <c r="F518" s="12" t="str">
        <f t="shared" si="59"/>
        <v/>
      </c>
      <c r="G518" s="99"/>
      <c r="H518" s="9"/>
      <c r="I518" s="34"/>
      <c r="J518" s="35"/>
      <c r="K518" s="35"/>
      <c r="L518" s="14">
        <f t="shared" si="60"/>
        <v>0</v>
      </c>
    </row>
    <row r="519" spans="1:12" x14ac:dyDescent="0.25">
      <c r="A519" s="9"/>
      <c r="B519" s="10"/>
      <c r="C519" s="9" t="str">
        <f t="shared" si="61"/>
        <v>UNI</v>
      </c>
      <c r="D519" s="11">
        <f t="shared" si="58"/>
        <v>0</v>
      </c>
      <c r="E519" s="9"/>
      <c r="F519" s="12" t="str">
        <f t="shared" si="59"/>
        <v/>
      </c>
      <c r="G519" s="99"/>
      <c r="H519" s="9"/>
      <c r="I519" s="34"/>
      <c r="J519" s="35"/>
      <c r="K519" s="35"/>
      <c r="L519" s="14">
        <f t="shared" si="60"/>
        <v>0</v>
      </c>
    </row>
    <row r="520" spans="1:12" x14ac:dyDescent="0.25">
      <c r="A520" s="9"/>
      <c r="B520" s="10"/>
      <c r="C520" s="9" t="str">
        <f t="shared" si="61"/>
        <v>UNI</v>
      </c>
      <c r="D520" s="11">
        <f t="shared" si="58"/>
        <v>0</v>
      </c>
      <c r="E520" s="9"/>
      <c r="F520" s="12" t="str">
        <f t="shared" si="59"/>
        <v/>
      </c>
      <c r="G520" s="99"/>
      <c r="H520" s="9"/>
      <c r="I520" s="34"/>
      <c r="J520" s="35"/>
      <c r="K520" s="35"/>
      <c r="L520" s="14">
        <f t="shared" si="60"/>
        <v>0</v>
      </c>
    </row>
    <row r="521" spans="1:12" x14ac:dyDescent="0.25">
      <c r="A521" s="9"/>
      <c r="B521" s="10"/>
      <c r="C521" s="9" t="str">
        <f t="shared" si="61"/>
        <v>UNI</v>
      </c>
      <c r="D521" s="11">
        <f t="shared" si="58"/>
        <v>0</v>
      </c>
      <c r="E521" s="9"/>
      <c r="F521" s="12" t="str">
        <f t="shared" si="59"/>
        <v/>
      </c>
      <c r="G521" s="99"/>
      <c r="H521" s="9"/>
      <c r="I521" s="34"/>
      <c r="J521" s="35"/>
      <c r="K521" s="35"/>
      <c r="L521" s="14">
        <f t="shared" si="60"/>
        <v>0</v>
      </c>
    </row>
    <row r="522" spans="1:12" x14ac:dyDescent="0.25">
      <c r="A522" s="9"/>
      <c r="B522" s="10"/>
      <c r="C522" s="9" t="str">
        <f t="shared" si="61"/>
        <v>UNI</v>
      </c>
      <c r="D522" s="11">
        <f t="shared" si="58"/>
        <v>0</v>
      </c>
      <c r="E522" s="9"/>
      <c r="F522" s="12" t="str">
        <f t="shared" si="59"/>
        <v/>
      </c>
      <c r="G522" s="99"/>
      <c r="H522" s="9"/>
      <c r="I522" s="34"/>
      <c r="J522" s="35"/>
      <c r="K522" s="35"/>
      <c r="L522" s="14">
        <f t="shared" si="60"/>
        <v>0</v>
      </c>
    </row>
    <row r="523" spans="1:12" x14ac:dyDescent="0.25">
      <c r="A523" s="9"/>
      <c r="B523" s="10"/>
      <c r="C523" s="9" t="str">
        <f t="shared" si="61"/>
        <v>UNI</v>
      </c>
      <c r="D523" s="11">
        <f t="shared" si="58"/>
        <v>0</v>
      </c>
      <c r="E523" s="9"/>
      <c r="F523" s="12" t="str">
        <f t="shared" si="59"/>
        <v/>
      </c>
      <c r="G523" s="99"/>
      <c r="H523" s="9"/>
      <c r="I523" s="34"/>
      <c r="J523" s="35"/>
      <c r="K523" s="35"/>
      <c r="L523" s="14">
        <f t="shared" si="60"/>
        <v>0</v>
      </c>
    </row>
    <row r="524" spans="1:12" x14ac:dyDescent="0.25">
      <c r="A524" s="9"/>
      <c r="B524" s="10"/>
      <c r="C524" s="9" t="str">
        <f t="shared" si="61"/>
        <v>UNI</v>
      </c>
      <c r="D524" s="11">
        <f t="shared" si="58"/>
        <v>0</v>
      </c>
      <c r="E524" s="9"/>
      <c r="F524" s="12" t="str">
        <f t="shared" si="59"/>
        <v/>
      </c>
      <c r="G524" s="99"/>
      <c r="H524" s="9"/>
      <c r="I524" s="34"/>
      <c r="J524" s="35"/>
      <c r="K524" s="35"/>
      <c r="L524" s="14">
        <f t="shared" si="60"/>
        <v>0</v>
      </c>
    </row>
    <row r="525" spans="1:12" x14ac:dyDescent="0.25">
      <c r="A525" s="9"/>
      <c r="B525" s="10"/>
      <c r="C525" s="9" t="str">
        <f t="shared" si="61"/>
        <v>UNI</v>
      </c>
      <c r="D525" s="11">
        <f t="shared" si="58"/>
        <v>0</v>
      </c>
      <c r="E525" s="9"/>
      <c r="F525" s="12" t="str">
        <f t="shared" si="59"/>
        <v/>
      </c>
      <c r="G525" s="99"/>
      <c r="H525" s="9"/>
      <c r="I525" s="34"/>
      <c r="J525" s="35"/>
      <c r="K525" s="35"/>
      <c r="L525" s="14">
        <f t="shared" si="60"/>
        <v>0</v>
      </c>
    </row>
    <row r="526" spans="1:12" x14ac:dyDescent="0.25">
      <c r="A526" s="9"/>
      <c r="B526" s="10"/>
      <c r="C526" s="9" t="str">
        <f t="shared" si="61"/>
        <v>UNI</v>
      </c>
      <c r="D526" s="11">
        <f t="shared" si="58"/>
        <v>0</v>
      </c>
      <c r="E526" s="9"/>
      <c r="F526" s="12" t="str">
        <f t="shared" si="59"/>
        <v/>
      </c>
      <c r="G526" s="99"/>
      <c r="H526" s="9"/>
      <c r="I526" s="34"/>
      <c r="J526" s="35"/>
      <c r="K526" s="35"/>
      <c r="L526" s="14">
        <f t="shared" si="60"/>
        <v>0</v>
      </c>
    </row>
    <row r="527" spans="1:12" x14ac:dyDescent="0.25">
      <c r="A527" s="9"/>
      <c r="B527" s="10"/>
      <c r="C527" s="9" t="str">
        <f t="shared" si="61"/>
        <v>UNI</v>
      </c>
      <c r="D527" s="11">
        <f t="shared" si="58"/>
        <v>0</v>
      </c>
      <c r="E527" s="9"/>
      <c r="F527" s="12" t="str">
        <f t="shared" si="59"/>
        <v/>
      </c>
      <c r="G527" s="99"/>
      <c r="H527" s="9"/>
      <c r="I527" s="34"/>
      <c r="J527" s="35"/>
      <c r="K527" s="35"/>
      <c r="L527" s="14">
        <f t="shared" si="60"/>
        <v>0</v>
      </c>
    </row>
    <row r="528" spans="1:12" x14ac:dyDescent="0.25">
      <c r="A528" s="9"/>
      <c r="B528" s="10"/>
      <c r="C528" s="9" t="str">
        <f t="shared" si="61"/>
        <v>UNI</v>
      </c>
      <c r="D528" s="11">
        <f t="shared" si="58"/>
        <v>0</v>
      </c>
      <c r="E528" s="9"/>
      <c r="F528" s="12" t="str">
        <f t="shared" si="59"/>
        <v/>
      </c>
      <c r="G528" s="99"/>
      <c r="H528" s="9"/>
      <c r="I528" s="34"/>
      <c r="J528" s="35"/>
      <c r="K528" s="35"/>
      <c r="L528" s="14">
        <f t="shared" si="60"/>
        <v>0</v>
      </c>
    </row>
    <row r="529" spans="1:12" x14ac:dyDescent="0.25">
      <c r="A529" s="9"/>
      <c r="B529" s="10"/>
      <c r="C529" s="9" t="str">
        <f t="shared" si="61"/>
        <v>UNI</v>
      </c>
      <c r="D529" s="11">
        <f t="shared" si="58"/>
        <v>0</v>
      </c>
      <c r="E529" s="9"/>
      <c r="F529" s="12" t="str">
        <f t="shared" si="59"/>
        <v/>
      </c>
      <c r="G529" s="99"/>
      <c r="H529" s="9"/>
      <c r="I529" s="34"/>
      <c r="J529" s="35"/>
      <c r="K529" s="35"/>
      <c r="L529" s="14">
        <f t="shared" si="60"/>
        <v>0</v>
      </c>
    </row>
    <row r="530" spans="1:12" x14ac:dyDescent="0.25">
      <c r="A530" s="9"/>
      <c r="B530" s="10"/>
      <c r="C530" s="9" t="str">
        <f t="shared" si="61"/>
        <v>UNI</v>
      </c>
      <c r="D530" s="11">
        <f t="shared" si="58"/>
        <v>0</v>
      </c>
      <c r="E530" s="9"/>
      <c r="F530" s="12" t="str">
        <f t="shared" si="59"/>
        <v/>
      </c>
      <c r="G530" s="99"/>
      <c r="H530" s="9"/>
      <c r="I530" s="34"/>
      <c r="J530" s="35"/>
      <c r="K530" s="35"/>
      <c r="L530" s="14">
        <f t="shared" si="60"/>
        <v>0</v>
      </c>
    </row>
    <row r="531" spans="1:12" x14ac:dyDescent="0.25">
      <c r="A531" s="9"/>
      <c r="B531" s="10"/>
      <c r="C531" s="9" t="str">
        <f t="shared" si="61"/>
        <v>UNI</v>
      </c>
      <c r="D531" s="11">
        <f t="shared" si="58"/>
        <v>0</v>
      </c>
      <c r="E531" s="9"/>
      <c r="F531" s="12" t="str">
        <f t="shared" si="59"/>
        <v/>
      </c>
      <c r="G531" s="99"/>
      <c r="H531" s="9"/>
      <c r="I531" s="34"/>
      <c r="J531" s="35"/>
      <c r="K531" s="35"/>
      <c r="L531" s="14">
        <f t="shared" si="60"/>
        <v>0</v>
      </c>
    </row>
    <row r="532" spans="1:12" x14ac:dyDescent="0.25">
      <c r="A532" s="9"/>
      <c r="B532" s="10"/>
      <c r="C532" s="9" t="str">
        <f t="shared" si="61"/>
        <v>UNI</v>
      </c>
      <c r="D532" s="11">
        <f t="shared" si="58"/>
        <v>0</v>
      </c>
      <c r="E532" s="9"/>
      <c r="F532" s="12" t="str">
        <f t="shared" si="59"/>
        <v/>
      </c>
      <c r="G532" s="99"/>
      <c r="H532" s="9"/>
      <c r="I532" s="34"/>
      <c r="J532" s="35"/>
      <c r="K532" s="35"/>
      <c r="L532" s="14">
        <f t="shared" si="60"/>
        <v>0</v>
      </c>
    </row>
    <row r="533" spans="1:12" x14ac:dyDescent="0.25">
      <c r="A533" s="9"/>
      <c r="B533" s="10"/>
      <c r="C533" s="9" t="str">
        <f t="shared" si="61"/>
        <v>UNI</v>
      </c>
      <c r="D533" s="11">
        <f t="shared" si="58"/>
        <v>0</v>
      </c>
      <c r="E533" s="9"/>
      <c r="F533" s="12" t="str">
        <f t="shared" si="59"/>
        <v/>
      </c>
      <c r="G533" s="99"/>
      <c r="H533" s="9"/>
      <c r="I533" s="34"/>
      <c r="J533" s="35"/>
      <c r="K533" s="35"/>
      <c r="L533" s="14">
        <f t="shared" si="60"/>
        <v>0</v>
      </c>
    </row>
    <row r="534" spans="1:12" x14ac:dyDescent="0.25">
      <c r="A534" s="9"/>
      <c r="B534" s="10"/>
      <c r="C534" s="9" t="str">
        <f t="shared" si="61"/>
        <v>UNI</v>
      </c>
      <c r="D534" s="11">
        <f t="shared" ref="D534:D597" si="62">B534</f>
        <v>0</v>
      </c>
      <c r="E534" s="9"/>
      <c r="F534" s="12" t="str">
        <f t="shared" ref="F534:F597" si="63">IF(G534=313,"Fail SO",IF(G534=319,"Deliver Approved",IF(G534=320,"Tax-Cert",IF(G534=343,"Purchase",""))))</f>
        <v/>
      </c>
      <c r="G534" s="99"/>
      <c r="H534" s="9"/>
      <c r="I534" s="34"/>
      <c r="J534" s="35"/>
      <c r="K534" s="35"/>
      <c r="L534" s="14">
        <f t="shared" ref="L534:L597" si="64">K534-J534</f>
        <v>0</v>
      </c>
    </row>
    <row r="535" spans="1:12" x14ac:dyDescent="0.25">
      <c r="A535" s="9"/>
      <c r="B535" s="10"/>
      <c r="C535" s="9" t="str">
        <f t="shared" si="61"/>
        <v>UNI</v>
      </c>
      <c r="D535" s="11">
        <f t="shared" si="62"/>
        <v>0</v>
      </c>
      <c r="E535" s="9"/>
      <c r="F535" s="12" t="str">
        <f t="shared" si="63"/>
        <v/>
      </c>
      <c r="G535" s="99"/>
      <c r="H535" s="9"/>
      <c r="I535" s="34"/>
      <c r="J535" s="35"/>
      <c r="K535" s="35"/>
      <c r="L535" s="14">
        <f t="shared" si="64"/>
        <v>0</v>
      </c>
    </row>
    <row r="536" spans="1:12" x14ac:dyDescent="0.25">
      <c r="A536" s="9"/>
      <c r="B536" s="10"/>
      <c r="C536" s="9" t="str">
        <f t="shared" si="61"/>
        <v>UNI</v>
      </c>
      <c r="D536" s="11">
        <f t="shared" si="62"/>
        <v>0</v>
      </c>
      <c r="E536" s="9"/>
      <c r="F536" s="12" t="str">
        <f t="shared" si="63"/>
        <v/>
      </c>
      <c r="G536" s="99"/>
      <c r="H536" s="9"/>
      <c r="I536" s="34"/>
      <c r="J536" s="35"/>
      <c r="K536" s="35"/>
      <c r="L536" s="14">
        <f t="shared" si="64"/>
        <v>0</v>
      </c>
    </row>
    <row r="537" spans="1:12" x14ac:dyDescent="0.25">
      <c r="A537" s="9"/>
      <c r="B537" s="10"/>
      <c r="C537" s="9" t="str">
        <f t="shared" si="61"/>
        <v>UNI</v>
      </c>
      <c r="D537" s="11">
        <f t="shared" si="62"/>
        <v>0</v>
      </c>
      <c r="E537" s="9"/>
      <c r="F537" s="12" t="str">
        <f t="shared" si="63"/>
        <v/>
      </c>
      <c r="G537" s="99"/>
      <c r="H537" s="9"/>
      <c r="I537" s="34"/>
      <c r="J537" s="35"/>
      <c r="K537" s="35"/>
      <c r="L537" s="14">
        <f t="shared" si="64"/>
        <v>0</v>
      </c>
    </row>
    <row r="538" spans="1:12" x14ac:dyDescent="0.25">
      <c r="A538" s="9"/>
      <c r="B538" s="10"/>
      <c r="C538" s="9" t="str">
        <f t="shared" si="61"/>
        <v>UNI</v>
      </c>
      <c r="D538" s="11">
        <f t="shared" si="62"/>
        <v>0</v>
      </c>
      <c r="E538" s="9"/>
      <c r="F538" s="12" t="str">
        <f t="shared" si="63"/>
        <v/>
      </c>
      <c r="G538" s="99"/>
      <c r="H538" s="9"/>
      <c r="I538" s="34"/>
      <c r="J538" s="35"/>
      <c r="K538" s="35"/>
      <c r="L538" s="14">
        <f t="shared" si="64"/>
        <v>0</v>
      </c>
    </row>
    <row r="539" spans="1:12" x14ac:dyDescent="0.25">
      <c r="A539" s="9"/>
      <c r="B539" s="10"/>
      <c r="C539" s="9" t="str">
        <f t="shared" si="61"/>
        <v>UNI</v>
      </c>
      <c r="D539" s="11">
        <f t="shared" si="62"/>
        <v>0</v>
      </c>
      <c r="E539" s="9"/>
      <c r="F539" s="12" t="str">
        <f t="shared" si="63"/>
        <v/>
      </c>
      <c r="G539" s="99"/>
      <c r="H539" s="9"/>
      <c r="I539" s="34"/>
      <c r="J539" s="35"/>
      <c r="K539" s="35"/>
      <c r="L539" s="14">
        <f t="shared" si="64"/>
        <v>0</v>
      </c>
    </row>
    <row r="540" spans="1:12" x14ac:dyDescent="0.25">
      <c r="A540" s="9"/>
      <c r="B540" s="10"/>
      <c r="C540" s="9" t="str">
        <f t="shared" si="61"/>
        <v>UNI</v>
      </c>
      <c r="D540" s="11">
        <f t="shared" si="62"/>
        <v>0</v>
      </c>
      <c r="E540" s="9"/>
      <c r="F540" s="12" t="str">
        <f t="shared" si="63"/>
        <v/>
      </c>
      <c r="G540" s="99"/>
      <c r="H540" s="9"/>
      <c r="I540" s="34"/>
      <c r="J540" s="35"/>
      <c r="K540" s="35"/>
      <c r="L540" s="14">
        <f t="shared" si="64"/>
        <v>0</v>
      </c>
    </row>
    <row r="541" spans="1:12" x14ac:dyDescent="0.25">
      <c r="A541" s="9"/>
      <c r="B541" s="10"/>
      <c r="C541" s="9" t="str">
        <f t="shared" si="61"/>
        <v>UNI</v>
      </c>
      <c r="D541" s="11">
        <f t="shared" si="62"/>
        <v>0</v>
      </c>
      <c r="E541" s="9"/>
      <c r="F541" s="12" t="str">
        <f t="shared" si="63"/>
        <v/>
      </c>
      <c r="G541" s="99"/>
      <c r="H541" s="9"/>
      <c r="I541" s="34"/>
      <c r="J541" s="35"/>
      <c r="K541" s="35"/>
      <c r="L541" s="14">
        <f t="shared" si="64"/>
        <v>0</v>
      </c>
    </row>
    <row r="542" spans="1:12" x14ac:dyDescent="0.25">
      <c r="A542" s="9"/>
      <c r="B542" s="10"/>
      <c r="C542" s="9" t="str">
        <f t="shared" si="61"/>
        <v>UNI</v>
      </c>
      <c r="D542" s="11">
        <f t="shared" si="62"/>
        <v>0</v>
      </c>
      <c r="E542" s="9"/>
      <c r="F542" s="12" t="str">
        <f t="shared" si="63"/>
        <v/>
      </c>
      <c r="G542" s="99"/>
      <c r="H542" s="9"/>
      <c r="I542" s="34"/>
      <c r="J542" s="35"/>
      <c r="K542" s="35"/>
      <c r="L542" s="14">
        <f t="shared" si="64"/>
        <v>0</v>
      </c>
    </row>
    <row r="543" spans="1:12" x14ac:dyDescent="0.25">
      <c r="A543" s="9"/>
      <c r="B543" s="10"/>
      <c r="C543" s="9" t="str">
        <f t="shared" si="61"/>
        <v>UNI</v>
      </c>
      <c r="D543" s="11">
        <f t="shared" si="62"/>
        <v>0</v>
      </c>
      <c r="E543" s="9"/>
      <c r="F543" s="12" t="str">
        <f t="shared" si="63"/>
        <v/>
      </c>
      <c r="G543" s="99"/>
      <c r="H543" s="9"/>
      <c r="I543" s="34"/>
      <c r="J543" s="35"/>
      <c r="K543" s="35"/>
      <c r="L543" s="14">
        <f t="shared" si="64"/>
        <v>0</v>
      </c>
    </row>
    <row r="544" spans="1:12" x14ac:dyDescent="0.25">
      <c r="A544" s="9"/>
      <c r="B544" s="10"/>
      <c r="C544" s="9" t="str">
        <f t="shared" si="61"/>
        <v>UNI</v>
      </c>
      <c r="D544" s="11">
        <f t="shared" si="62"/>
        <v>0</v>
      </c>
      <c r="E544" s="9"/>
      <c r="F544" s="12" t="str">
        <f t="shared" si="63"/>
        <v/>
      </c>
      <c r="G544" s="99"/>
      <c r="H544" s="9"/>
      <c r="I544" s="34"/>
      <c r="J544" s="35"/>
      <c r="K544" s="35"/>
      <c r="L544" s="14">
        <f t="shared" si="64"/>
        <v>0</v>
      </c>
    </row>
    <row r="545" spans="1:12" x14ac:dyDescent="0.25">
      <c r="A545" s="9"/>
      <c r="B545" s="10"/>
      <c r="C545" s="9" t="str">
        <f t="shared" si="61"/>
        <v>UNI</v>
      </c>
      <c r="D545" s="11">
        <f t="shared" si="62"/>
        <v>0</v>
      </c>
      <c r="E545" s="9"/>
      <c r="F545" s="12" t="str">
        <f t="shared" si="63"/>
        <v/>
      </c>
      <c r="G545" s="99"/>
      <c r="H545" s="9"/>
      <c r="I545" s="34"/>
      <c r="J545" s="35"/>
      <c r="K545" s="35"/>
      <c r="L545" s="14">
        <f t="shared" si="64"/>
        <v>0</v>
      </c>
    </row>
    <row r="546" spans="1:12" x14ac:dyDescent="0.25">
      <c r="A546" s="9"/>
      <c r="B546" s="10"/>
      <c r="C546" s="9" t="str">
        <f t="shared" si="61"/>
        <v>UNI</v>
      </c>
      <c r="D546" s="11">
        <f t="shared" si="62"/>
        <v>0</v>
      </c>
      <c r="E546" s="9"/>
      <c r="F546" s="12" t="str">
        <f t="shared" si="63"/>
        <v/>
      </c>
      <c r="G546" s="99"/>
      <c r="H546" s="9"/>
      <c r="I546" s="34"/>
      <c r="J546" s="35"/>
      <c r="K546" s="35"/>
      <c r="L546" s="14">
        <f t="shared" si="64"/>
        <v>0</v>
      </c>
    </row>
    <row r="547" spans="1:12" x14ac:dyDescent="0.25">
      <c r="A547" s="9"/>
      <c r="B547" s="10"/>
      <c r="C547" s="9" t="str">
        <f t="shared" si="61"/>
        <v>UNI</v>
      </c>
      <c r="D547" s="11">
        <f t="shared" si="62"/>
        <v>0</v>
      </c>
      <c r="E547" s="9"/>
      <c r="F547" s="12" t="str">
        <f t="shared" si="63"/>
        <v/>
      </c>
      <c r="G547" s="99"/>
      <c r="H547" s="9"/>
      <c r="I547" s="34"/>
      <c r="J547" s="35"/>
      <c r="K547" s="35"/>
      <c r="L547" s="14">
        <f t="shared" si="64"/>
        <v>0</v>
      </c>
    </row>
    <row r="548" spans="1:12" x14ac:dyDescent="0.25">
      <c r="A548" s="9"/>
      <c r="B548" s="10"/>
      <c r="C548" s="9" t="str">
        <f t="shared" si="61"/>
        <v>UNI</v>
      </c>
      <c r="D548" s="11">
        <f t="shared" si="62"/>
        <v>0</v>
      </c>
      <c r="E548" s="9"/>
      <c r="F548" s="12" t="str">
        <f t="shared" si="63"/>
        <v/>
      </c>
      <c r="G548" s="99"/>
      <c r="H548" s="9"/>
      <c r="I548" s="34"/>
      <c r="J548" s="35"/>
      <c r="K548" s="35"/>
      <c r="L548" s="14">
        <f t="shared" si="64"/>
        <v>0</v>
      </c>
    </row>
    <row r="549" spans="1:12" x14ac:dyDescent="0.25">
      <c r="A549" s="9"/>
      <c r="B549" s="10"/>
      <c r="C549" s="9" t="str">
        <f t="shared" si="61"/>
        <v>UNI</v>
      </c>
      <c r="D549" s="11">
        <f t="shared" si="62"/>
        <v>0</v>
      </c>
      <c r="E549" s="9"/>
      <c r="F549" s="12" t="str">
        <f t="shared" si="63"/>
        <v/>
      </c>
      <c r="G549" s="99"/>
      <c r="H549" s="9"/>
      <c r="I549" s="34"/>
      <c r="J549" s="35"/>
      <c r="K549" s="35"/>
      <c r="L549" s="14">
        <f t="shared" si="64"/>
        <v>0</v>
      </c>
    </row>
    <row r="550" spans="1:12" x14ac:dyDescent="0.25">
      <c r="A550" s="9"/>
      <c r="B550" s="10"/>
      <c r="C550" s="9" t="str">
        <f t="shared" si="61"/>
        <v>UNI</v>
      </c>
      <c r="D550" s="11">
        <f t="shared" si="62"/>
        <v>0</v>
      </c>
      <c r="E550" s="9"/>
      <c r="F550" s="12" t="str">
        <f t="shared" si="63"/>
        <v/>
      </c>
      <c r="G550" s="99"/>
      <c r="H550" s="9"/>
      <c r="I550" s="34"/>
      <c r="J550" s="35"/>
      <c r="K550" s="35"/>
      <c r="L550" s="14">
        <f t="shared" si="64"/>
        <v>0</v>
      </c>
    </row>
    <row r="551" spans="1:12" x14ac:dyDescent="0.25">
      <c r="A551" s="9"/>
      <c r="B551" s="10"/>
      <c r="C551" s="9" t="str">
        <f t="shared" si="61"/>
        <v>UNI</v>
      </c>
      <c r="D551" s="11">
        <f t="shared" si="62"/>
        <v>0</v>
      </c>
      <c r="E551" s="9"/>
      <c r="F551" s="12" t="str">
        <f t="shared" si="63"/>
        <v/>
      </c>
      <c r="G551" s="99"/>
      <c r="H551" s="9"/>
      <c r="I551" s="34"/>
      <c r="J551" s="35"/>
      <c r="K551" s="35"/>
      <c r="L551" s="14">
        <f t="shared" si="64"/>
        <v>0</v>
      </c>
    </row>
    <row r="552" spans="1:12" x14ac:dyDescent="0.25">
      <c r="A552" s="9"/>
      <c r="B552" s="10"/>
      <c r="C552" s="9" t="str">
        <f t="shared" si="61"/>
        <v>UNI</v>
      </c>
      <c r="D552" s="11">
        <f t="shared" si="62"/>
        <v>0</v>
      </c>
      <c r="E552" s="9"/>
      <c r="F552" s="12" t="str">
        <f t="shared" si="63"/>
        <v/>
      </c>
      <c r="G552" s="99"/>
      <c r="H552" s="9"/>
      <c r="I552" s="34"/>
      <c r="J552" s="35"/>
      <c r="K552" s="35"/>
      <c r="L552" s="14">
        <f t="shared" si="64"/>
        <v>0</v>
      </c>
    </row>
    <row r="553" spans="1:12" x14ac:dyDescent="0.25">
      <c r="A553" s="9"/>
      <c r="B553" s="10"/>
      <c r="C553" s="9" t="str">
        <f t="shared" si="61"/>
        <v>UNI</v>
      </c>
      <c r="D553" s="11">
        <f t="shared" si="62"/>
        <v>0</v>
      </c>
      <c r="E553" s="9"/>
      <c r="F553" s="12" t="str">
        <f t="shared" si="63"/>
        <v/>
      </c>
      <c r="G553" s="99"/>
      <c r="H553" s="9"/>
      <c r="I553" s="34"/>
      <c r="J553" s="35"/>
      <c r="K553" s="35"/>
      <c r="L553" s="14">
        <f t="shared" si="64"/>
        <v>0</v>
      </c>
    </row>
    <row r="554" spans="1:12" x14ac:dyDescent="0.25">
      <c r="A554" s="9"/>
      <c r="B554" s="10"/>
      <c r="C554" s="9" t="str">
        <f t="shared" si="61"/>
        <v>UNI</v>
      </c>
      <c r="D554" s="11">
        <f t="shared" si="62"/>
        <v>0</v>
      </c>
      <c r="E554" s="9"/>
      <c r="F554" s="12" t="str">
        <f t="shared" si="63"/>
        <v/>
      </c>
      <c r="G554" s="99"/>
      <c r="H554" s="9"/>
      <c r="I554" s="34"/>
      <c r="J554" s="35"/>
      <c r="K554" s="35"/>
      <c r="L554" s="14">
        <f t="shared" si="64"/>
        <v>0</v>
      </c>
    </row>
    <row r="555" spans="1:12" x14ac:dyDescent="0.25">
      <c r="A555" s="9"/>
      <c r="B555" s="10"/>
      <c r="C555" s="9" t="str">
        <f t="shared" si="61"/>
        <v>UNI</v>
      </c>
      <c r="D555" s="11">
        <f t="shared" si="62"/>
        <v>0</v>
      </c>
      <c r="E555" s="9"/>
      <c r="F555" s="12" t="str">
        <f t="shared" si="63"/>
        <v/>
      </c>
      <c r="G555" s="99"/>
      <c r="H555" s="9"/>
      <c r="I555" s="34"/>
      <c r="J555" s="35"/>
      <c r="K555" s="35"/>
      <c r="L555" s="14">
        <f t="shared" si="64"/>
        <v>0</v>
      </c>
    </row>
    <row r="556" spans="1:12" x14ac:dyDescent="0.25">
      <c r="A556" s="9"/>
      <c r="B556" s="10"/>
      <c r="C556" s="9" t="str">
        <f t="shared" si="61"/>
        <v>UNI</v>
      </c>
      <c r="D556" s="11">
        <f t="shared" si="62"/>
        <v>0</v>
      </c>
      <c r="E556" s="9"/>
      <c r="F556" s="12" t="str">
        <f t="shared" si="63"/>
        <v/>
      </c>
      <c r="G556" s="99"/>
      <c r="H556" s="9"/>
      <c r="I556" s="34"/>
      <c r="J556" s="35"/>
      <c r="K556" s="35"/>
      <c r="L556" s="14">
        <f t="shared" si="64"/>
        <v>0</v>
      </c>
    </row>
    <row r="557" spans="1:12" x14ac:dyDescent="0.25">
      <c r="A557" s="9"/>
      <c r="B557" s="10"/>
      <c r="C557" s="9" t="str">
        <f t="shared" si="61"/>
        <v>UNI</v>
      </c>
      <c r="D557" s="11">
        <f t="shared" si="62"/>
        <v>0</v>
      </c>
      <c r="E557" s="9"/>
      <c r="F557" s="12" t="str">
        <f t="shared" si="63"/>
        <v/>
      </c>
      <c r="G557" s="99"/>
      <c r="H557" s="9"/>
      <c r="I557" s="34"/>
      <c r="J557" s="35"/>
      <c r="K557" s="35"/>
      <c r="L557" s="14">
        <f t="shared" si="64"/>
        <v>0</v>
      </c>
    </row>
    <row r="558" spans="1:12" x14ac:dyDescent="0.25">
      <c r="A558" s="9"/>
      <c r="B558" s="10"/>
      <c r="C558" s="9" t="str">
        <f t="shared" si="61"/>
        <v>UNI</v>
      </c>
      <c r="D558" s="11">
        <f t="shared" si="62"/>
        <v>0</v>
      </c>
      <c r="E558" s="9"/>
      <c r="F558" s="12" t="str">
        <f t="shared" si="63"/>
        <v/>
      </c>
      <c r="G558" s="99"/>
      <c r="H558" s="9"/>
      <c r="I558" s="34"/>
      <c r="J558" s="35"/>
      <c r="K558" s="35"/>
      <c r="L558" s="14">
        <f t="shared" si="64"/>
        <v>0</v>
      </c>
    </row>
    <row r="559" spans="1:12" x14ac:dyDescent="0.25">
      <c r="A559" s="9"/>
      <c r="B559" s="10"/>
      <c r="C559" s="9" t="str">
        <f t="shared" si="61"/>
        <v>UNI</v>
      </c>
      <c r="D559" s="11">
        <f t="shared" si="62"/>
        <v>0</v>
      </c>
      <c r="E559" s="9"/>
      <c r="F559" s="12" t="str">
        <f t="shared" si="63"/>
        <v/>
      </c>
      <c r="G559" s="99"/>
      <c r="H559" s="9"/>
      <c r="I559" s="34"/>
      <c r="J559" s="35"/>
      <c r="K559" s="35"/>
      <c r="L559" s="14">
        <f t="shared" si="64"/>
        <v>0</v>
      </c>
    </row>
    <row r="560" spans="1:12" x14ac:dyDescent="0.25">
      <c r="A560" s="9"/>
      <c r="B560" s="10"/>
      <c r="C560" s="9" t="str">
        <f t="shared" si="61"/>
        <v>UNI</v>
      </c>
      <c r="D560" s="11">
        <f t="shared" si="62"/>
        <v>0</v>
      </c>
      <c r="E560" s="9"/>
      <c r="F560" s="12" t="str">
        <f t="shared" si="63"/>
        <v/>
      </c>
      <c r="G560" s="99"/>
      <c r="H560" s="9"/>
      <c r="I560" s="34"/>
      <c r="J560" s="35"/>
      <c r="K560" s="35"/>
      <c r="L560" s="14">
        <f t="shared" si="64"/>
        <v>0</v>
      </c>
    </row>
    <row r="561" spans="1:12" x14ac:dyDescent="0.25">
      <c r="A561" s="9"/>
      <c r="B561" s="10"/>
      <c r="C561" s="9" t="str">
        <f t="shared" si="61"/>
        <v>UNI</v>
      </c>
      <c r="D561" s="11">
        <f t="shared" si="62"/>
        <v>0</v>
      </c>
      <c r="E561" s="9"/>
      <c r="F561" s="12" t="str">
        <f t="shared" si="63"/>
        <v/>
      </c>
      <c r="G561" s="99"/>
      <c r="H561" s="9"/>
      <c r="I561" s="34"/>
      <c r="J561" s="35"/>
      <c r="K561" s="35"/>
      <c r="L561" s="14">
        <f t="shared" si="64"/>
        <v>0</v>
      </c>
    </row>
    <row r="562" spans="1:12" x14ac:dyDescent="0.25">
      <c r="A562" s="9"/>
      <c r="B562" s="10"/>
      <c r="C562" s="9" t="str">
        <f t="shared" si="61"/>
        <v>UNI</v>
      </c>
      <c r="D562" s="11">
        <f t="shared" si="62"/>
        <v>0</v>
      </c>
      <c r="E562" s="9"/>
      <c r="F562" s="12" t="str">
        <f t="shared" si="63"/>
        <v/>
      </c>
      <c r="G562" s="99"/>
      <c r="H562" s="9"/>
      <c r="I562" s="34"/>
      <c r="J562" s="35"/>
      <c r="K562" s="35"/>
      <c r="L562" s="14">
        <f t="shared" si="64"/>
        <v>0</v>
      </c>
    </row>
    <row r="563" spans="1:12" x14ac:dyDescent="0.25">
      <c r="A563" s="9"/>
      <c r="B563" s="10"/>
      <c r="C563" s="9" t="str">
        <f t="shared" si="61"/>
        <v>UNI</v>
      </c>
      <c r="D563" s="11">
        <f t="shared" si="62"/>
        <v>0</v>
      </c>
      <c r="E563" s="9"/>
      <c r="F563" s="12" t="str">
        <f t="shared" si="63"/>
        <v/>
      </c>
      <c r="G563" s="99"/>
      <c r="H563" s="9"/>
      <c r="I563" s="34"/>
      <c r="J563" s="35"/>
      <c r="K563" s="35"/>
      <c r="L563" s="14">
        <f t="shared" si="64"/>
        <v>0</v>
      </c>
    </row>
    <row r="564" spans="1:12" x14ac:dyDescent="0.25">
      <c r="A564" s="9"/>
      <c r="B564" s="10"/>
      <c r="C564" s="9" t="str">
        <f t="shared" si="61"/>
        <v>UNI</v>
      </c>
      <c r="D564" s="11">
        <f t="shared" si="62"/>
        <v>0</v>
      </c>
      <c r="E564" s="9"/>
      <c r="F564" s="12" t="str">
        <f t="shared" si="63"/>
        <v/>
      </c>
      <c r="G564" s="99"/>
      <c r="H564" s="9"/>
      <c r="I564" s="34"/>
      <c r="J564" s="35"/>
      <c r="K564" s="35"/>
      <c r="L564" s="14">
        <f t="shared" si="64"/>
        <v>0</v>
      </c>
    </row>
    <row r="565" spans="1:12" x14ac:dyDescent="0.25">
      <c r="A565" s="9"/>
      <c r="B565" s="10"/>
      <c r="C565" s="9" t="str">
        <f t="shared" si="61"/>
        <v>UNI</v>
      </c>
      <c r="D565" s="11">
        <f t="shared" si="62"/>
        <v>0</v>
      </c>
      <c r="E565" s="9"/>
      <c r="F565" s="12" t="str">
        <f t="shared" si="63"/>
        <v/>
      </c>
      <c r="G565" s="99"/>
      <c r="H565" s="9"/>
      <c r="I565" s="34"/>
      <c r="J565" s="35"/>
      <c r="K565" s="35"/>
      <c r="L565" s="14">
        <f t="shared" si="64"/>
        <v>0</v>
      </c>
    </row>
    <row r="566" spans="1:12" x14ac:dyDescent="0.25">
      <c r="A566" s="9"/>
      <c r="B566" s="10"/>
      <c r="C566" s="9" t="str">
        <f t="shared" si="61"/>
        <v>UNI</v>
      </c>
      <c r="D566" s="11">
        <f t="shared" si="62"/>
        <v>0</v>
      </c>
      <c r="E566" s="9"/>
      <c r="F566" s="12" t="str">
        <f t="shared" si="63"/>
        <v/>
      </c>
      <c r="G566" s="99"/>
      <c r="H566" s="9"/>
      <c r="I566" s="34"/>
      <c r="J566" s="35"/>
      <c r="K566" s="35"/>
      <c r="L566" s="14">
        <f t="shared" si="64"/>
        <v>0</v>
      </c>
    </row>
    <row r="567" spans="1:12" x14ac:dyDescent="0.25">
      <c r="A567" s="9"/>
      <c r="B567" s="10"/>
      <c r="C567" s="9" t="str">
        <f t="shared" si="61"/>
        <v>UNI</v>
      </c>
      <c r="D567" s="11">
        <f t="shared" si="62"/>
        <v>0</v>
      </c>
      <c r="E567" s="9"/>
      <c r="F567" s="12" t="str">
        <f t="shared" si="63"/>
        <v/>
      </c>
      <c r="G567" s="99"/>
      <c r="H567" s="9"/>
      <c r="I567" s="34"/>
      <c r="J567" s="35"/>
      <c r="K567" s="35"/>
      <c r="L567" s="14">
        <f t="shared" si="64"/>
        <v>0</v>
      </c>
    </row>
    <row r="568" spans="1:12" x14ac:dyDescent="0.25">
      <c r="A568" s="9"/>
      <c r="B568" s="10"/>
      <c r="C568" s="9" t="str">
        <f t="shared" si="61"/>
        <v>UNI</v>
      </c>
      <c r="D568" s="11">
        <f t="shared" si="62"/>
        <v>0</v>
      </c>
      <c r="E568" s="9"/>
      <c r="F568" s="12" t="str">
        <f t="shared" si="63"/>
        <v/>
      </c>
      <c r="G568" s="99"/>
      <c r="H568" s="9"/>
      <c r="I568" s="34"/>
      <c r="J568" s="35"/>
      <c r="K568" s="35"/>
      <c r="L568" s="14">
        <f t="shared" si="64"/>
        <v>0</v>
      </c>
    </row>
    <row r="569" spans="1:12" x14ac:dyDescent="0.25">
      <c r="A569" s="9"/>
      <c r="B569" s="10"/>
      <c r="C569" s="9" t="str">
        <f t="shared" si="61"/>
        <v>UNI</v>
      </c>
      <c r="D569" s="11">
        <f t="shared" si="62"/>
        <v>0</v>
      </c>
      <c r="E569" s="9"/>
      <c r="F569" s="12" t="str">
        <f t="shared" si="63"/>
        <v/>
      </c>
      <c r="G569" s="99"/>
      <c r="H569" s="9"/>
      <c r="I569" s="34"/>
      <c r="J569" s="35"/>
      <c r="K569" s="35"/>
      <c r="L569" s="14">
        <f t="shared" si="64"/>
        <v>0</v>
      </c>
    </row>
    <row r="570" spans="1:12" x14ac:dyDescent="0.25">
      <c r="A570" s="9"/>
      <c r="B570" s="10"/>
      <c r="C570" s="9" t="str">
        <f t="shared" si="61"/>
        <v>UNI</v>
      </c>
      <c r="D570" s="11">
        <f t="shared" si="62"/>
        <v>0</v>
      </c>
      <c r="E570" s="9"/>
      <c r="F570" s="12" t="str">
        <f t="shared" si="63"/>
        <v/>
      </c>
      <c r="G570" s="99"/>
      <c r="H570" s="9"/>
      <c r="I570" s="34"/>
      <c r="J570" s="35"/>
      <c r="K570" s="35"/>
      <c r="L570" s="14">
        <f t="shared" si="64"/>
        <v>0</v>
      </c>
    </row>
    <row r="571" spans="1:12" x14ac:dyDescent="0.25">
      <c r="A571" s="9"/>
      <c r="B571" s="10"/>
      <c r="C571" s="9" t="str">
        <f t="shared" si="61"/>
        <v>UNI</v>
      </c>
      <c r="D571" s="11">
        <f t="shared" si="62"/>
        <v>0</v>
      </c>
      <c r="E571" s="9"/>
      <c r="F571" s="12" t="str">
        <f t="shared" si="63"/>
        <v/>
      </c>
      <c r="G571" s="99"/>
      <c r="H571" s="9"/>
      <c r="I571" s="34"/>
      <c r="J571" s="35"/>
      <c r="K571" s="35"/>
      <c r="L571" s="14">
        <f t="shared" si="64"/>
        <v>0</v>
      </c>
    </row>
    <row r="572" spans="1:12" x14ac:dyDescent="0.25">
      <c r="A572" s="9"/>
      <c r="B572" s="10"/>
      <c r="C572" s="9" t="str">
        <f t="shared" si="61"/>
        <v>UNI</v>
      </c>
      <c r="D572" s="11">
        <f t="shared" si="62"/>
        <v>0</v>
      </c>
      <c r="E572" s="9"/>
      <c r="F572" s="12" t="str">
        <f t="shared" si="63"/>
        <v/>
      </c>
      <c r="G572" s="99"/>
      <c r="H572" s="9"/>
      <c r="I572" s="34"/>
      <c r="J572" s="35"/>
      <c r="K572" s="35"/>
      <c r="L572" s="14">
        <f t="shared" si="64"/>
        <v>0</v>
      </c>
    </row>
    <row r="573" spans="1:12" x14ac:dyDescent="0.25">
      <c r="A573" s="9"/>
      <c r="B573" s="10"/>
      <c r="C573" s="9" t="str">
        <f t="shared" si="61"/>
        <v>UNI</v>
      </c>
      <c r="D573" s="11">
        <f t="shared" si="62"/>
        <v>0</v>
      </c>
      <c r="E573" s="9"/>
      <c r="F573" s="12" t="str">
        <f t="shared" si="63"/>
        <v/>
      </c>
      <c r="G573" s="99"/>
      <c r="H573" s="9"/>
      <c r="I573" s="34"/>
      <c r="J573" s="35"/>
      <c r="K573" s="35"/>
      <c r="L573" s="14">
        <f t="shared" si="64"/>
        <v>0</v>
      </c>
    </row>
    <row r="574" spans="1:12" x14ac:dyDescent="0.25">
      <c r="A574" s="9"/>
      <c r="B574" s="10"/>
      <c r="C574" s="9" t="str">
        <f t="shared" si="61"/>
        <v>UNI</v>
      </c>
      <c r="D574" s="11">
        <f t="shared" si="62"/>
        <v>0</v>
      </c>
      <c r="E574" s="9"/>
      <c r="F574" s="12" t="str">
        <f t="shared" si="63"/>
        <v/>
      </c>
      <c r="G574" s="99"/>
      <c r="H574" s="9"/>
      <c r="I574" s="34"/>
      <c r="J574" s="35"/>
      <c r="K574" s="35"/>
      <c r="L574" s="14">
        <f t="shared" si="64"/>
        <v>0</v>
      </c>
    </row>
    <row r="575" spans="1:12" x14ac:dyDescent="0.25">
      <c r="A575" s="9"/>
      <c r="B575" s="10"/>
      <c r="C575" s="9" t="str">
        <f t="shared" si="61"/>
        <v>UNI</v>
      </c>
      <c r="D575" s="11">
        <f t="shared" si="62"/>
        <v>0</v>
      </c>
      <c r="E575" s="9"/>
      <c r="F575" s="12" t="str">
        <f t="shared" si="63"/>
        <v/>
      </c>
      <c r="G575" s="99"/>
      <c r="H575" s="9"/>
      <c r="I575" s="34"/>
      <c r="J575" s="35"/>
      <c r="K575" s="35"/>
      <c r="L575" s="14">
        <f t="shared" si="64"/>
        <v>0</v>
      </c>
    </row>
    <row r="576" spans="1:12" x14ac:dyDescent="0.25">
      <c r="A576" s="9"/>
      <c r="B576" s="10"/>
      <c r="C576" s="9" t="str">
        <f t="shared" si="61"/>
        <v>UNI</v>
      </c>
      <c r="D576" s="11">
        <f t="shared" si="62"/>
        <v>0</v>
      </c>
      <c r="E576" s="9"/>
      <c r="F576" s="12" t="str">
        <f t="shared" si="63"/>
        <v/>
      </c>
      <c r="G576" s="99"/>
      <c r="H576" s="9"/>
      <c r="I576" s="34"/>
      <c r="J576" s="35"/>
      <c r="K576" s="35"/>
      <c r="L576" s="14">
        <f t="shared" si="64"/>
        <v>0</v>
      </c>
    </row>
    <row r="577" spans="1:12" x14ac:dyDescent="0.25">
      <c r="A577" s="9"/>
      <c r="B577" s="10"/>
      <c r="C577" s="9" t="str">
        <f t="shared" si="61"/>
        <v>UNI</v>
      </c>
      <c r="D577" s="11">
        <f t="shared" si="62"/>
        <v>0</v>
      </c>
      <c r="E577" s="9"/>
      <c r="F577" s="12" t="str">
        <f t="shared" si="63"/>
        <v/>
      </c>
      <c r="G577" s="99"/>
      <c r="H577" s="9"/>
      <c r="I577" s="34"/>
      <c r="J577" s="35"/>
      <c r="K577" s="35"/>
      <c r="L577" s="14">
        <f t="shared" si="64"/>
        <v>0</v>
      </c>
    </row>
    <row r="578" spans="1:12" x14ac:dyDescent="0.25">
      <c r="A578" s="9"/>
      <c r="B578" s="10"/>
      <c r="C578" s="9" t="str">
        <f t="shared" si="61"/>
        <v>UNI</v>
      </c>
      <c r="D578" s="11">
        <f t="shared" si="62"/>
        <v>0</v>
      </c>
      <c r="E578" s="9"/>
      <c r="F578" s="12" t="str">
        <f t="shared" si="63"/>
        <v/>
      </c>
      <c r="G578" s="99"/>
      <c r="H578" s="9"/>
      <c r="I578" s="34"/>
      <c r="J578" s="35"/>
      <c r="K578" s="35"/>
      <c r="L578" s="14">
        <f t="shared" si="64"/>
        <v>0</v>
      </c>
    </row>
    <row r="579" spans="1:12" x14ac:dyDescent="0.25">
      <c r="A579" s="9"/>
      <c r="B579" s="10"/>
      <c r="C579" s="9" t="str">
        <f t="shared" ref="C579:C642" si="65">IF(COUNTIF(A:A,A579)&gt;1,"DUP","UNI")</f>
        <v>UNI</v>
      </c>
      <c r="D579" s="11">
        <f t="shared" si="62"/>
        <v>0</v>
      </c>
      <c r="E579" s="9"/>
      <c r="F579" s="12" t="str">
        <f t="shared" si="63"/>
        <v/>
      </c>
      <c r="G579" s="99"/>
      <c r="H579" s="9"/>
      <c r="I579" s="34"/>
      <c r="J579" s="35"/>
      <c r="K579" s="35"/>
      <c r="L579" s="14">
        <f t="shared" si="64"/>
        <v>0</v>
      </c>
    </row>
    <row r="580" spans="1:12" x14ac:dyDescent="0.25">
      <c r="A580" s="9"/>
      <c r="B580" s="10"/>
      <c r="C580" s="9" t="str">
        <f t="shared" si="65"/>
        <v>UNI</v>
      </c>
      <c r="D580" s="11">
        <f t="shared" si="62"/>
        <v>0</v>
      </c>
      <c r="E580" s="9"/>
      <c r="F580" s="12" t="str">
        <f t="shared" si="63"/>
        <v/>
      </c>
      <c r="G580" s="99"/>
      <c r="H580" s="9"/>
      <c r="I580" s="34"/>
      <c r="J580" s="35"/>
      <c r="K580" s="35"/>
      <c r="L580" s="14">
        <f t="shared" si="64"/>
        <v>0</v>
      </c>
    </row>
    <row r="581" spans="1:12" x14ac:dyDescent="0.25">
      <c r="A581" s="9"/>
      <c r="B581" s="10"/>
      <c r="C581" s="9" t="str">
        <f t="shared" si="65"/>
        <v>UNI</v>
      </c>
      <c r="D581" s="11">
        <f t="shared" si="62"/>
        <v>0</v>
      </c>
      <c r="E581" s="9"/>
      <c r="F581" s="12" t="str">
        <f t="shared" si="63"/>
        <v/>
      </c>
      <c r="G581" s="99"/>
      <c r="H581" s="9"/>
      <c r="I581" s="34"/>
      <c r="J581" s="35"/>
      <c r="K581" s="35"/>
      <c r="L581" s="14">
        <f t="shared" si="64"/>
        <v>0</v>
      </c>
    </row>
    <row r="582" spans="1:12" x14ac:dyDescent="0.25">
      <c r="A582" s="9"/>
      <c r="B582" s="10"/>
      <c r="C582" s="9" t="str">
        <f t="shared" si="65"/>
        <v>UNI</v>
      </c>
      <c r="D582" s="11">
        <f t="shared" si="62"/>
        <v>0</v>
      </c>
      <c r="E582" s="9"/>
      <c r="F582" s="12" t="str">
        <f t="shared" si="63"/>
        <v/>
      </c>
      <c r="G582" s="99"/>
      <c r="H582" s="9"/>
      <c r="I582" s="34"/>
      <c r="J582" s="35"/>
      <c r="K582" s="35"/>
      <c r="L582" s="14">
        <f t="shared" si="64"/>
        <v>0</v>
      </c>
    </row>
    <row r="583" spans="1:12" x14ac:dyDescent="0.25">
      <c r="A583" s="9"/>
      <c r="B583" s="10"/>
      <c r="C583" s="9" t="str">
        <f t="shared" si="65"/>
        <v>UNI</v>
      </c>
      <c r="D583" s="11">
        <f t="shared" si="62"/>
        <v>0</v>
      </c>
      <c r="E583" s="9"/>
      <c r="F583" s="12" t="str">
        <f t="shared" si="63"/>
        <v/>
      </c>
      <c r="G583" s="99"/>
      <c r="H583" s="9"/>
      <c r="I583" s="34"/>
      <c r="J583" s="35"/>
      <c r="K583" s="35"/>
      <c r="L583" s="14">
        <f t="shared" si="64"/>
        <v>0</v>
      </c>
    </row>
    <row r="584" spans="1:12" x14ac:dyDescent="0.25">
      <c r="A584" s="9"/>
      <c r="B584" s="10"/>
      <c r="C584" s="9" t="str">
        <f t="shared" si="65"/>
        <v>UNI</v>
      </c>
      <c r="D584" s="11">
        <f t="shared" si="62"/>
        <v>0</v>
      </c>
      <c r="E584" s="9"/>
      <c r="F584" s="12" t="str">
        <f t="shared" si="63"/>
        <v/>
      </c>
      <c r="G584" s="99"/>
      <c r="H584" s="9"/>
      <c r="I584" s="34"/>
      <c r="J584" s="35"/>
      <c r="K584" s="35"/>
      <c r="L584" s="14">
        <f t="shared" si="64"/>
        <v>0</v>
      </c>
    </row>
    <row r="585" spans="1:12" x14ac:dyDescent="0.25">
      <c r="A585" s="9"/>
      <c r="B585" s="10"/>
      <c r="C585" s="9" t="str">
        <f t="shared" si="65"/>
        <v>UNI</v>
      </c>
      <c r="D585" s="11">
        <f t="shared" si="62"/>
        <v>0</v>
      </c>
      <c r="E585" s="9"/>
      <c r="F585" s="12" t="str">
        <f t="shared" si="63"/>
        <v/>
      </c>
      <c r="G585" s="99"/>
      <c r="H585" s="9"/>
      <c r="I585" s="34"/>
      <c r="J585" s="35"/>
      <c r="K585" s="35"/>
      <c r="L585" s="14">
        <f t="shared" si="64"/>
        <v>0</v>
      </c>
    </row>
    <row r="586" spans="1:12" x14ac:dyDescent="0.25">
      <c r="A586" s="9"/>
      <c r="B586" s="10"/>
      <c r="C586" s="9" t="str">
        <f t="shared" si="65"/>
        <v>UNI</v>
      </c>
      <c r="D586" s="11">
        <f t="shared" si="62"/>
        <v>0</v>
      </c>
      <c r="E586" s="9"/>
      <c r="F586" s="12" t="str">
        <f t="shared" si="63"/>
        <v/>
      </c>
      <c r="G586" s="99"/>
      <c r="H586" s="9"/>
      <c r="I586" s="34"/>
      <c r="J586" s="35"/>
      <c r="K586" s="35"/>
      <c r="L586" s="14">
        <f t="shared" si="64"/>
        <v>0</v>
      </c>
    </row>
    <row r="587" spans="1:12" x14ac:dyDescent="0.25">
      <c r="A587" s="9"/>
      <c r="B587" s="10"/>
      <c r="C587" s="9" t="str">
        <f t="shared" si="65"/>
        <v>UNI</v>
      </c>
      <c r="D587" s="11">
        <f t="shared" si="62"/>
        <v>0</v>
      </c>
      <c r="E587" s="9"/>
      <c r="F587" s="12" t="str">
        <f t="shared" si="63"/>
        <v/>
      </c>
      <c r="G587" s="99"/>
      <c r="H587" s="9"/>
      <c r="I587" s="34"/>
      <c r="J587" s="35"/>
      <c r="K587" s="35"/>
      <c r="L587" s="14">
        <f t="shared" si="64"/>
        <v>0</v>
      </c>
    </row>
    <row r="588" spans="1:12" x14ac:dyDescent="0.25">
      <c r="A588" s="9"/>
      <c r="B588" s="10"/>
      <c r="C588" s="9" t="str">
        <f t="shared" si="65"/>
        <v>UNI</v>
      </c>
      <c r="D588" s="11">
        <f t="shared" si="62"/>
        <v>0</v>
      </c>
      <c r="E588" s="9"/>
      <c r="F588" s="12" t="str">
        <f t="shared" si="63"/>
        <v/>
      </c>
      <c r="G588" s="99"/>
      <c r="H588" s="9"/>
      <c r="I588" s="34"/>
      <c r="J588" s="35"/>
      <c r="K588" s="35"/>
      <c r="L588" s="14">
        <f t="shared" si="64"/>
        <v>0</v>
      </c>
    </row>
    <row r="589" spans="1:12" x14ac:dyDescent="0.25">
      <c r="A589" s="9"/>
      <c r="B589" s="10"/>
      <c r="C589" s="9" t="str">
        <f t="shared" si="65"/>
        <v>UNI</v>
      </c>
      <c r="D589" s="11">
        <f t="shared" si="62"/>
        <v>0</v>
      </c>
      <c r="E589" s="9"/>
      <c r="F589" s="12" t="str">
        <f t="shared" si="63"/>
        <v/>
      </c>
      <c r="G589" s="99"/>
      <c r="H589" s="9"/>
      <c r="I589" s="34"/>
      <c r="J589" s="35"/>
      <c r="K589" s="35"/>
      <c r="L589" s="14">
        <f t="shared" si="64"/>
        <v>0</v>
      </c>
    </row>
    <row r="590" spans="1:12" x14ac:dyDescent="0.25">
      <c r="A590" s="9"/>
      <c r="B590" s="10"/>
      <c r="C590" s="9" t="str">
        <f t="shared" si="65"/>
        <v>UNI</v>
      </c>
      <c r="D590" s="11">
        <f t="shared" si="62"/>
        <v>0</v>
      </c>
      <c r="E590" s="9"/>
      <c r="F590" s="12" t="str">
        <f t="shared" si="63"/>
        <v/>
      </c>
      <c r="G590" s="99"/>
      <c r="H590" s="9"/>
      <c r="I590" s="34"/>
      <c r="J590" s="35"/>
      <c r="K590" s="35"/>
      <c r="L590" s="14">
        <f t="shared" si="64"/>
        <v>0</v>
      </c>
    </row>
    <row r="591" spans="1:12" x14ac:dyDescent="0.25">
      <c r="A591" s="9"/>
      <c r="B591" s="10"/>
      <c r="C591" s="9" t="str">
        <f t="shared" si="65"/>
        <v>UNI</v>
      </c>
      <c r="D591" s="11">
        <f t="shared" si="62"/>
        <v>0</v>
      </c>
      <c r="E591" s="9"/>
      <c r="F591" s="12" t="str">
        <f t="shared" si="63"/>
        <v/>
      </c>
      <c r="G591" s="99"/>
      <c r="H591" s="9"/>
      <c r="I591" s="34"/>
      <c r="J591" s="35"/>
      <c r="K591" s="35"/>
      <c r="L591" s="14">
        <f t="shared" si="64"/>
        <v>0</v>
      </c>
    </row>
    <row r="592" spans="1:12" x14ac:dyDescent="0.25">
      <c r="A592" s="9"/>
      <c r="B592" s="10"/>
      <c r="C592" s="9" t="str">
        <f t="shared" si="65"/>
        <v>UNI</v>
      </c>
      <c r="D592" s="11">
        <f t="shared" si="62"/>
        <v>0</v>
      </c>
      <c r="E592" s="9"/>
      <c r="F592" s="12" t="str">
        <f t="shared" si="63"/>
        <v/>
      </c>
      <c r="G592" s="99"/>
      <c r="H592" s="9"/>
      <c r="I592" s="34"/>
      <c r="J592" s="35"/>
      <c r="K592" s="35"/>
      <c r="L592" s="14">
        <f t="shared" si="64"/>
        <v>0</v>
      </c>
    </row>
    <row r="593" spans="1:12" x14ac:dyDescent="0.25">
      <c r="A593" s="9"/>
      <c r="B593" s="10"/>
      <c r="C593" s="9" t="str">
        <f t="shared" si="65"/>
        <v>UNI</v>
      </c>
      <c r="D593" s="11">
        <f t="shared" si="62"/>
        <v>0</v>
      </c>
      <c r="E593" s="9"/>
      <c r="F593" s="12" t="str">
        <f t="shared" si="63"/>
        <v/>
      </c>
      <c r="G593" s="99"/>
      <c r="H593" s="9"/>
      <c r="I593" s="34"/>
      <c r="J593" s="35"/>
      <c r="K593" s="35"/>
      <c r="L593" s="14">
        <f t="shared" si="64"/>
        <v>0</v>
      </c>
    </row>
    <row r="594" spans="1:12" x14ac:dyDescent="0.25">
      <c r="A594" s="9"/>
      <c r="B594" s="10"/>
      <c r="C594" s="9" t="str">
        <f t="shared" si="65"/>
        <v>UNI</v>
      </c>
      <c r="D594" s="11">
        <f t="shared" si="62"/>
        <v>0</v>
      </c>
      <c r="E594" s="9"/>
      <c r="F594" s="12" t="str">
        <f t="shared" si="63"/>
        <v/>
      </c>
      <c r="G594" s="99"/>
      <c r="H594" s="9"/>
      <c r="I594" s="34"/>
      <c r="J594" s="35"/>
      <c r="K594" s="35"/>
      <c r="L594" s="14">
        <f t="shared" si="64"/>
        <v>0</v>
      </c>
    </row>
    <row r="595" spans="1:12" x14ac:dyDescent="0.25">
      <c r="A595" s="9"/>
      <c r="B595" s="10"/>
      <c r="C595" s="9" t="str">
        <f t="shared" si="65"/>
        <v>UNI</v>
      </c>
      <c r="D595" s="11">
        <f t="shared" si="62"/>
        <v>0</v>
      </c>
      <c r="E595" s="9"/>
      <c r="F595" s="12" t="str">
        <f t="shared" si="63"/>
        <v/>
      </c>
      <c r="G595" s="99"/>
      <c r="H595" s="9"/>
      <c r="I595" s="34"/>
      <c r="J595" s="35"/>
      <c r="K595" s="35"/>
      <c r="L595" s="14">
        <f t="shared" si="64"/>
        <v>0</v>
      </c>
    </row>
    <row r="596" spans="1:12" x14ac:dyDescent="0.25">
      <c r="A596" s="9"/>
      <c r="B596" s="10"/>
      <c r="C596" s="9" t="str">
        <f t="shared" si="65"/>
        <v>UNI</v>
      </c>
      <c r="D596" s="11">
        <f t="shared" si="62"/>
        <v>0</v>
      </c>
      <c r="E596" s="9"/>
      <c r="F596" s="12" t="str">
        <f t="shared" si="63"/>
        <v/>
      </c>
      <c r="G596" s="99"/>
      <c r="H596" s="9"/>
      <c r="I596" s="34"/>
      <c r="J596" s="35"/>
      <c r="K596" s="35"/>
      <c r="L596" s="14">
        <f t="shared" si="64"/>
        <v>0</v>
      </c>
    </row>
    <row r="597" spans="1:12" x14ac:dyDescent="0.25">
      <c r="A597" s="9"/>
      <c r="B597" s="10"/>
      <c r="C597" s="9" t="str">
        <f t="shared" si="65"/>
        <v>UNI</v>
      </c>
      <c r="D597" s="11">
        <f t="shared" si="62"/>
        <v>0</v>
      </c>
      <c r="E597" s="9"/>
      <c r="F597" s="12" t="str">
        <f t="shared" si="63"/>
        <v/>
      </c>
      <c r="G597" s="99"/>
      <c r="H597" s="9"/>
      <c r="I597" s="34"/>
      <c r="J597" s="35"/>
      <c r="K597" s="35"/>
      <c r="L597" s="14">
        <f t="shared" si="64"/>
        <v>0</v>
      </c>
    </row>
    <row r="598" spans="1:12" x14ac:dyDescent="0.25">
      <c r="A598" s="9"/>
      <c r="B598" s="10"/>
      <c r="C598" s="9" t="str">
        <f t="shared" si="65"/>
        <v>UNI</v>
      </c>
      <c r="D598" s="11">
        <f t="shared" ref="D598:D661" si="66">B598</f>
        <v>0</v>
      </c>
      <c r="E598" s="9"/>
      <c r="F598" s="12" t="str">
        <f t="shared" ref="F598:F661" si="67">IF(G598=313,"Fail SO",IF(G598=319,"Deliver Approved",IF(G598=320,"Tax-Cert",IF(G598=343,"Purchase",""))))</f>
        <v/>
      </c>
      <c r="G598" s="99"/>
      <c r="H598" s="9"/>
      <c r="I598" s="34"/>
      <c r="J598" s="35"/>
      <c r="K598" s="35"/>
      <c r="L598" s="14">
        <f t="shared" ref="L598:L661" si="68">K598-J598</f>
        <v>0</v>
      </c>
    </row>
    <row r="599" spans="1:12" x14ac:dyDescent="0.25">
      <c r="A599" s="9"/>
      <c r="B599" s="10"/>
      <c r="C599" s="9" t="str">
        <f t="shared" si="65"/>
        <v>UNI</v>
      </c>
      <c r="D599" s="11">
        <f t="shared" si="66"/>
        <v>0</v>
      </c>
      <c r="E599" s="9"/>
      <c r="F599" s="12" t="str">
        <f t="shared" si="67"/>
        <v/>
      </c>
      <c r="G599" s="99"/>
      <c r="H599" s="9"/>
      <c r="I599" s="34"/>
      <c r="J599" s="35"/>
      <c r="K599" s="35"/>
      <c r="L599" s="14">
        <f t="shared" si="68"/>
        <v>0</v>
      </c>
    </row>
    <row r="600" spans="1:12" x14ac:dyDescent="0.25">
      <c r="A600" s="9"/>
      <c r="B600" s="10"/>
      <c r="C600" s="9" t="str">
        <f t="shared" si="65"/>
        <v>UNI</v>
      </c>
      <c r="D600" s="11">
        <f t="shared" si="66"/>
        <v>0</v>
      </c>
      <c r="E600" s="9"/>
      <c r="F600" s="12" t="str">
        <f t="shared" si="67"/>
        <v/>
      </c>
      <c r="G600" s="99"/>
      <c r="H600" s="9"/>
      <c r="I600" s="34"/>
      <c r="J600" s="35"/>
      <c r="K600" s="35"/>
      <c r="L600" s="14">
        <f t="shared" si="68"/>
        <v>0</v>
      </c>
    </row>
    <row r="601" spans="1:12" x14ac:dyDescent="0.25">
      <c r="A601" s="9"/>
      <c r="B601" s="10"/>
      <c r="C601" s="9" t="str">
        <f t="shared" si="65"/>
        <v>UNI</v>
      </c>
      <c r="D601" s="11">
        <f t="shared" si="66"/>
        <v>0</v>
      </c>
      <c r="E601" s="9"/>
      <c r="F601" s="12" t="str">
        <f t="shared" si="67"/>
        <v/>
      </c>
      <c r="G601" s="99"/>
      <c r="H601" s="9"/>
      <c r="I601" s="34"/>
      <c r="J601" s="35"/>
      <c r="K601" s="35"/>
      <c r="L601" s="14">
        <f t="shared" si="68"/>
        <v>0</v>
      </c>
    </row>
    <row r="602" spans="1:12" x14ac:dyDescent="0.25">
      <c r="A602" s="9"/>
      <c r="B602" s="10"/>
      <c r="C602" s="9" t="str">
        <f t="shared" si="65"/>
        <v>UNI</v>
      </c>
      <c r="D602" s="11">
        <f t="shared" si="66"/>
        <v>0</v>
      </c>
      <c r="E602" s="9"/>
      <c r="F602" s="12" t="str">
        <f t="shared" si="67"/>
        <v/>
      </c>
      <c r="G602" s="99"/>
      <c r="H602" s="9"/>
      <c r="I602" s="34"/>
      <c r="J602" s="35"/>
      <c r="K602" s="35"/>
      <c r="L602" s="14">
        <f t="shared" si="68"/>
        <v>0</v>
      </c>
    </row>
    <row r="603" spans="1:12" x14ac:dyDescent="0.25">
      <c r="A603" s="9"/>
      <c r="B603" s="10"/>
      <c r="C603" s="9" t="str">
        <f t="shared" si="65"/>
        <v>UNI</v>
      </c>
      <c r="D603" s="11">
        <f t="shared" si="66"/>
        <v>0</v>
      </c>
      <c r="E603" s="9"/>
      <c r="F603" s="12" t="str">
        <f t="shared" si="67"/>
        <v/>
      </c>
      <c r="G603" s="99"/>
      <c r="H603" s="9"/>
      <c r="I603" s="34"/>
      <c r="J603" s="35"/>
      <c r="K603" s="35"/>
      <c r="L603" s="14">
        <f t="shared" si="68"/>
        <v>0</v>
      </c>
    </row>
    <row r="604" spans="1:12" x14ac:dyDescent="0.25">
      <c r="A604" s="9"/>
      <c r="B604" s="10"/>
      <c r="C604" s="9" t="str">
        <f t="shared" si="65"/>
        <v>UNI</v>
      </c>
      <c r="D604" s="11">
        <f t="shared" si="66"/>
        <v>0</v>
      </c>
      <c r="E604" s="9"/>
      <c r="F604" s="12" t="str">
        <f t="shared" si="67"/>
        <v/>
      </c>
      <c r="G604" s="99"/>
      <c r="H604" s="9"/>
      <c r="I604" s="34"/>
      <c r="J604" s="35"/>
      <c r="K604" s="35"/>
      <c r="L604" s="14">
        <f t="shared" si="68"/>
        <v>0</v>
      </c>
    </row>
    <row r="605" spans="1:12" x14ac:dyDescent="0.25">
      <c r="A605" s="9"/>
      <c r="B605" s="10"/>
      <c r="C605" s="9" t="str">
        <f t="shared" si="65"/>
        <v>UNI</v>
      </c>
      <c r="D605" s="11">
        <f t="shared" si="66"/>
        <v>0</v>
      </c>
      <c r="E605" s="9"/>
      <c r="F605" s="12" t="str">
        <f t="shared" si="67"/>
        <v/>
      </c>
      <c r="G605" s="99"/>
      <c r="H605" s="9"/>
      <c r="I605" s="34"/>
      <c r="J605" s="35"/>
      <c r="K605" s="35"/>
      <c r="L605" s="14">
        <f t="shared" si="68"/>
        <v>0</v>
      </c>
    </row>
    <row r="606" spans="1:12" x14ac:dyDescent="0.25">
      <c r="A606" s="9"/>
      <c r="B606" s="10"/>
      <c r="C606" s="9" t="str">
        <f t="shared" si="65"/>
        <v>UNI</v>
      </c>
      <c r="D606" s="11">
        <f t="shared" si="66"/>
        <v>0</v>
      </c>
      <c r="E606" s="9"/>
      <c r="F606" s="12" t="str">
        <f t="shared" si="67"/>
        <v/>
      </c>
      <c r="G606" s="99"/>
      <c r="H606" s="9"/>
      <c r="I606" s="34"/>
      <c r="J606" s="35"/>
      <c r="K606" s="35"/>
      <c r="L606" s="14">
        <f t="shared" si="68"/>
        <v>0</v>
      </c>
    </row>
    <row r="607" spans="1:12" x14ac:dyDescent="0.25">
      <c r="A607" s="9"/>
      <c r="B607" s="10"/>
      <c r="C607" s="9" t="str">
        <f t="shared" si="65"/>
        <v>UNI</v>
      </c>
      <c r="D607" s="11">
        <f t="shared" si="66"/>
        <v>0</v>
      </c>
      <c r="E607" s="9"/>
      <c r="F607" s="12" t="str">
        <f t="shared" si="67"/>
        <v/>
      </c>
      <c r="G607" s="99"/>
      <c r="H607" s="9"/>
      <c r="I607" s="34"/>
      <c r="J607" s="35"/>
      <c r="K607" s="35"/>
      <c r="L607" s="14">
        <f t="shared" si="68"/>
        <v>0</v>
      </c>
    </row>
    <row r="608" spans="1:12" x14ac:dyDescent="0.25">
      <c r="A608" s="9"/>
      <c r="B608" s="10"/>
      <c r="C608" s="9" t="str">
        <f t="shared" si="65"/>
        <v>UNI</v>
      </c>
      <c r="D608" s="11">
        <f t="shared" si="66"/>
        <v>0</v>
      </c>
      <c r="E608" s="9"/>
      <c r="F608" s="12" t="str">
        <f t="shared" si="67"/>
        <v/>
      </c>
      <c r="G608" s="99"/>
      <c r="H608" s="9"/>
      <c r="I608" s="34"/>
      <c r="J608" s="35"/>
      <c r="K608" s="35"/>
      <c r="L608" s="14">
        <f t="shared" si="68"/>
        <v>0</v>
      </c>
    </row>
    <row r="609" spans="1:12" x14ac:dyDescent="0.25">
      <c r="A609" s="9"/>
      <c r="B609" s="10"/>
      <c r="C609" s="9" t="str">
        <f t="shared" si="65"/>
        <v>UNI</v>
      </c>
      <c r="D609" s="11">
        <f t="shared" si="66"/>
        <v>0</v>
      </c>
      <c r="E609" s="9"/>
      <c r="F609" s="12" t="str">
        <f t="shared" si="67"/>
        <v/>
      </c>
      <c r="G609" s="99"/>
      <c r="H609" s="9"/>
      <c r="I609" s="34"/>
      <c r="J609" s="35"/>
      <c r="K609" s="35"/>
      <c r="L609" s="14">
        <f t="shared" si="68"/>
        <v>0</v>
      </c>
    </row>
    <row r="610" spans="1:12" x14ac:dyDescent="0.25">
      <c r="A610" s="9"/>
      <c r="B610" s="10"/>
      <c r="C610" s="9" t="str">
        <f t="shared" si="65"/>
        <v>UNI</v>
      </c>
      <c r="D610" s="11">
        <f t="shared" si="66"/>
        <v>0</v>
      </c>
      <c r="E610" s="9"/>
      <c r="F610" s="12" t="str">
        <f t="shared" si="67"/>
        <v/>
      </c>
      <c r="G610" s="99"/>
      <c r="H610" s="9"/>
      <c r="I610" s="34"/>
      <c r="J610" s="35"/>
      <c r="K610" s="35"/>
      <c r="L610" s="14">
        <f t="shared" si="68"/>
        <v>0</v>
      </c>
    </row>
    <row r="611" spans="1:12" x14ac:dyDescent="0.25">
      <c r="A611" s="9"/>
      <c r="B611" s="10"/>
      <c r="C611" s="9" t="str">
        <f t="shared" si="65"/>
        <v>UNI</v>
      </c>
      <c r="D611" s="11">
        <f t="shared" si="66"/>
        <v>0</v>
      </c>
      <c r="E611" s="9"/>
      <c r="F611" s="12" t="str">
        <f t="shared" si="67"/>
        <v/>
      </c>
      <c r="G611" s="99"/>
      <c r="H611" s="9"/>
      <c r="I611" s="34"/>
      <c r="J611" s="35"/>
      <c r="K611" s="35"/>
      <c r="L611" s="14">
        <f t="shared" si="68"/>
        <v>0</v>
      </c>
    </row>
    <row r="612" spans="1:12" x14ac:dyDescent="0.25">
      <c r="A612" s="9"/>
      <c r="B612" s="10"/>
      <c r="C612" s="9" t="str">
        <f t="shared" si="65"/>
        <v>UNI</v>
      </c>
      <c r="D612" s="11">
        <f t="shared" si="66"/>
        <v>0</v>
      </c>
      <c r="E612" s="9"/>
      <c r="F612" s="12" t="str">
        <f t="shared" si="67"/>
        <v/>
      </c>
      <c r="G612" s="99"/>
      <c r="H612" s="9"/>
      <c r="I612" s="34"/>
      <c r="J612" s="35"/>
      <c r="K612" s="35"/>
      <c r="L612" s="14">
        <f t="shared" si="68"/>
        <v>0</v>
      </c>
    </row>
    <row r="613" spans="1:12" x14ac:dyDescent="0.25">
      <c r="A613" s="9"/>
      <c r="B613" s="10"/>
      <c r="C613" s="9" t="str">
        <f t="shared" si="65"/>
        <v>UNI</v>
      </c>
      <c r="D613" s="11">
        <f t="shared" si="66"/>
        <v>0</v>
      </c>
      <c r="E613" s="9"/>
      <c r="F613" s="12" t="str">
        <f t="shared" si="67"/>
        <v/>
      </c>
      <c r="G613" s="99"/>
      <c r="H613" s="9"/>
      <c r="I613" s="34"/>
      <c r="J613" s="35"/>
      <c r="K613" s="35"/>
      <c r="L613" s="14">
        <f t="shared" si="68"/>
        <v>0</v>
      </c>
    </row>
    <row r="614" spans="1:12" x14ac:dyDescent="0.25">
      <c r="A614" s="9"/>
      <c r="B614" s="10"/>
      <c r="C614" s="9" t="str">
        <f t="shared" si="65"/>
        <v>UNI</v>
      </c>
      <c r="D614" s="11">
        <f t="shared" si="66"/>
        <v>0</v>
      </c>
      <c r="E614" s="9"/>
      <c r="F614" s="12" t="str">
        <f t="shared" si="67"/>
        <v/>
      </c>
      <c r="G614" s="99"/>
      <c r="H614" s="9"/>
      <c r="I614" s="34"/>
      <c r="J614" s="35"/>
      <c r="K614" s="35"/>
      <c r="L614" s="14">
        <f t="shared" si="68"/>
        <v>0</v>
      </c>
    </row>
    <row r="615" spans="1:12" x14ac:dyDescent="0.25">
      <c r="A615" s="9"/>
      <c r="B615" s="10"/>
      <c r="C615" s="9" t="str">
        <f t="shared" si="65"/>
        <v>UNI</v>
      </c>
      <c r="D615" s="11">
        <f t="shared" si="66"/>
        <v>0</v>
      </c>
      <c r="E615" s="9"/>
      <c r="F615" s="12" t="str">
        <f t="shared" si="67"/>
        <v/>
      </c>
      <c r="G615" s="99"/>
      <c r="H615" s="9"/>
      <c r="I615" s="34"/>
      <c r="J615" s="35"/>
      <c r="K615" s="35"/>
      <c r="L615" s="14">
        <f t="shared" si="68"/>
        <v>0</v>
      </c>
    </row>
    <row r="616" spans="1:12" x14ac:dyDescent="0.25">
      <c r="A616" s="9"/>
      <c r="B616" s="10"/>
      <c r="C616" s="9" t="str">
        <f t="shared" si="65"/>
        <v>UNI</v>
      </c>
      <c r="D616" s="11">
        <f t="shared" si="66"/>
        <v>0</v>
      </c>
      <c r="E616" s="9"/>
      <c r="F616" s="12" t="str">
        <f t="shared" si="67"/>
        <v/>
      </c>
      <c r="G616" s="99"/>
      <c r="H616" s="9"/>
      <c r="I616" s="34"/>
      <c r="J616" s="35"/>
      <c r="K616" s="35"/>
      <c r="L616" s="14">
        <f t="shared" si="68"/>
        <v>0</v>
      </c>
    </row>
    <row r="617" spans="1:12" x14ac:dyDescent="0.25">
      <c r="A617" s="9"/>
      <c r="B617" s="10"/>
      <c r="C617" s="9" t="str">
        <f t="shared" si="65"/>
        <v>UNI</v>
      </c>
      <c r="D617" s="11">
        <f t="shared" si="66"/>
        <v>0</v>
      </c>
      <c r="E617" s="9"/>
      <c r="F617" s="12" t="str">
        <f t="shared" si="67"/>
        <v/>
      </c>
      <c r="G617" s="99"/>
      <c r="H617" s="9"/>
      <c r="I617" s="34"/>
      <c r="J617" s="35"/>
      <c r="K617" s="35"/>
      <c r="L617" s="14">
        <f t="shared" si="68"/>
        <v>0</v>
      </c>
    </row>
    <row r="618" spans="1:12" x14ac:dyDescent="0.25">
      <c r="A618" s="9"/>
      <c r="B618" s="10"/>
      <c r="C618" s="9" t="str">
        <f t="shared" si="65"/>
        <v>UNI</v>
      </c>
      <c r="D618" s="11">
        <f t="shared" si="66"/>
        <v>0</v>
      </c>
      <c r="E618" s="9"/>
      <c r="F618" s="12" t="str">
        <f t="shared" si="67"/>
        <v/>
      </c>
      <c r="G618" s="99"/>
      <c r="H618" s="9"/>
      <c r="I618" s="34"/>
      <c r="J618" s="35"/>
      <c r="K618" s="35"/>
      <c r="L618" s="14">
        <f t="shared" si="68"/>
        <v>0</v>
      </c>
    </row>
    <row r="619" spans="1:12" x14ac:dyDescent="0.25">
      <c r="A619" s="9"/>
      <c r="B619" s="10"/>
      <c r="C619" s="9" t="str">
        <f t="shared" si="65"/>
        <v>UNI</v>
      </c>
      <c r="D619" s="11">
        <f t="shared" si="66"/>
        <v>0</v>
      </c>
      <c r="E619" s="9"/>
      <c r="F619" s="12" t="str">
        <f t="shared" si="67"/>
        <v/>
      </c>
      <c r="G619" s="99"/>
      <c r="H619" s="9"/>
      <c r="I619" s="34"/>
      <c r="J619" s="35"/>
      <c r="K619" s="35"/>
      <c r="L619" s="14">
        <f t="shared" si="68"/>
        <v>0</v>
      </c>
    </row>
    <row r="620" spans="1:12" x14ac:dyDescent="0.25">
      <c r="A620" s="9"/>
      <c r="B620" s="10"/>
      <c r="C620" s="9" t="str">
        <f t="shared" si="65"/>
        <v>UNI</v>
      </c>
      <c r="D620" s="11">
        <f t="shared" si="66"/>
        <v>0</v>
      </c>
      <c r="E620" s="9"/>
      <c r="F620" s="12" t="str">
        <f t="shared" si="67"/>
        <v/>
      </c>
      <c r="G620" s="99"/>
      <c r="H620" s="9"/>
      <c r="I620" s="34"/>
      <c r="J620" s="35"/>
      <c r="K620" s="35"/>
      <c r="L620" s="14">
        <f t="shared" si="68"/>
        <v>0</v>
      </c>
    </row>
    <row r="621" spans="1:12" x14ac:dyDescent="0.25">
      <c r="A621" s="9"/>
      <c r="B621" s="10"/>
      <c r="C621" s="9" t="str">
        <f t="shared" si="65"/>
        <v>UNI</v>
      </c>
      <c r="D621" s="11">
        <f t="shared" si="66"/>
        <v>0</v>
      </c>
      <c r="E621" s="9"/>
      <c r="F621" s="12" t="str">
        <f t="shared" si="67"/>
        <v/>
      </c>
      <c r="G621" s="99"/>
      <c r="H621" s="9"/>
      <c r="I621" s="34"/>
      <c r="J621" s="35"/>
      <c r="K621" s="35"/>
      <c r="L621" s="14">
        <f t="shared" si="68"/>
        <v>0</v>
      </c>
    </row>
    <row r="622" spans="1:12" x14ac:dyDescent="0.25">
      <c r="A622" s="9"/>
      <c r="B622" s="10"/>
      <c r="C622" s="9" t="str">
        <f t="shared" si="65"/>
        <v>UNI</v>
      </c>
      <c r="D622" s="11">
        <f t="shared" si="66"/>
        <v>0</v>
      </c>
      <c r="E622" s="9"/>
      <c r="F622" s="12" t="str">
        <f t="shared" si="67"/>
        <v/>
      </c>
      <c r="G622" s="99"/>
      <c r="H622" s="9"/>
      <c r="I622" s="34"/>
      <c r="J622" s="35"/>
      <c r="K622" s="35"/>
      <c r="L622" s="14">
        <f t="shared" si="68"/>
        <v>0</v>
      </c>
    </row>
    <row r="623" spans="1:12" x14ac:dyDescent="0.25">
      <c r="A623" s="9"/>
      <c r="B623" s="10"/>
      <c r="C623" s="9" t="str">
        <f t="shared" si="65"/>
        <v>UNI</v>
      </c>
      <c r="D623" s="11">
        <f t="shared" si="66"/>
        <v>0</v>
      </c>
      <c r="E623" s="9"/>
      <c r="F623" s="12" t="str">
        <f t="shared" si="67"/>
        <v/>
      </c>
      <c r="G623" s="99"/>
      <c r="H623" s="9"/>
      <c r="I623" s="34"/>
      <c r="J623" s="35"/>
      <c r="K623" s="35"/>
      <c r="L623" s="14">
        <f t="shared" si="68"/>
        <v>0</v>
      </c>
    </row>
    <row r="624" spans="1:12" x14ac:dyDescent="0.25">
      <c r="A624" s="9"/>
      <c r="B624" s="10"/>
      <c r="C624" s="9" t="str">
        <f t="shared" si="65"/>
        <v>UNI</v>
      </c>
      <c r="D624" s="11">
        <f t="shared" si="66"/>
        <v>0</v>
      </c>
      <c r="E624" s="9"/>
      <c r="F624" s="12" t="str">
        <f t="shared" si="67"/>
        <v/>
      </c>
      <c r="G624" s="99"/>
      <c r="H624" s="9"/>
      <c r="I624" s="34"/>
      <c r="J624" s="35"/>
      <c r="K624" s="35"/>
      <c r="L624" s="14">
        <f t="shared" si="68"/>
        <v>0</v>
      </c>
    </row>
    <row r="625" spans="1:12" x14ac:dyDescent="0.25">
      <c r="A625" s="9"/>
      <c r="B625" s="10"/>
      <c r="C625" s="9" t="str">
        <f t="shared" si="65"/>
        <v>UNI</v>
      </c>
      <c r="D625" s="11">
        <f t="shared" si="66"/>
        <v>0</v>
      </c>
      <c r="E625" s="9"/>
      <c r="F625" s="12" t="str">
        <f t="shared" si="67"/>
        <v/>
      </c>
      <c r="G625" s="99"/>
      <c r="H625" s="9"/>
      <c r="I625" s="34"/>
      <c r="J625" s="35"/>
      <c r="K625" s="35"/>
      <c r="L625" s="14">
        <f t="shared" si="68"/>
        <v>0</v>
      </c>
    </row>
    <row r="626" spans="1:12" x14ac:dyDescent="0.25">
      <c r="A626" s="9"/>
      <c r="B626" s="10"/>
      <c r="C626" s="9" t="str">
        <f t="shared" si="65"/>
        <v>UNI</v>
      </c>
      <c r="D626" s="11">
        <f t="shared" si="66"/>
        <v>0</v>
      </c>
      <c r="E626" s="9"/>
      <c r="F626" s="12" t="str">
        <f t="shared" si="67"/>
        <v/>
      </c>
      <c r="G626" s="99"/>
      <c r="H626" s="9"/>
      <c r="I626" s="34"/>
      <c r="J626" s="35"/>
      <c r="K626" s="35"/>
      <c r="L626" s="14">
        <f t="shared" si="68"/>
        <v>0</v>
      </c>
    </row>
    <row r="627" spans="1:12" x14ac:dyDescent="0.25">
      <c r="A627" s="9"/>
      <c r="B627" s="10"/>
      <c r="C627" s="9" t="str">
        <f t="shared" si="65"/>
        <v>UNI</v>
      </c>
      <c r="D627" s="11">
        <f t="shared" si="66"/>
        <v>0</v>
      </c>
      <c r="E627" s="9"/>
      <c r="F627" s="12" t="str">
        <f t="shared" si="67"/>
        <v/>
      </c>
      <c r="G627" s="99"/>
      <c r="H627" s="9"/>
      <c r="I627" s="34"/>
      <c r="J627" s="35"/>
      <c r="K627" s="35"/>
      <c r="L627" s="14">
        <f t="shared" si="68"/>
        <v>0</v>
      </c>
    </row>
    <row r="628" spans="1:12" x14ac:dyDescent="0.25">
      <c r="A628" s="9"/>
      <c r="B628" s="10"/>
      <c r="C628" s="9" t="str">
        <f t="shared" si="65"/>
        <v>UNI</v>
      </c>
      <c r="D628" s="11">
        <f t="shared" si="66"/>
        <v>0</v>
      </c>
      <c r="E628" s="9"/>
      <c r="F628" s="12" t="str">
        <f t="shared" si="67"/>
        <v/>
      </c>
      <c r="G628" s="99"/>
      <c r="H628" s="9"/>
      <c r="I628" s="34"/>
      <c r="J628" s="35"/>
      <c r="K628" s="35"/>
      <c r="L628" s="14">
        <f t="shared" si="68"/>
        <v>0</v>
      </c>
    </row>
    <row r="629" spans="1:12" x14ac:dyDescent="0.25">
      <c r="A629" s="9"/>
      <c r="B629" s="10"/>
      <c r="C629" s="9" t="str">
        <f t="shared" si="65"/>
        <v>UNI</v>
      </c>
      <c r="D629" s="11">
        <f t="shared" si="66"/>
        <v>0</v>
      </c>
      <c r="E629" s="9"/>
      <c r="F629" s="12" t="str">
        <f t="shared" si="67"/>
        <v/>
      </c>
      <c r="G629" s="99"/>
      <c r="H629" s="9"/>
      <c r="I629" s="34"/>
      <c r="J629" s="35"/>
      <c r="K629" s="35"/>
      <c r="L629" s="14">
        <f t="shared" si="68"/>
        <v>0</v>
      </c>
    </row>
    <row r="630" spans="1:12" x14ac:dyDescent="0.25">
      <c r="A630" s="9"/>
      <c r="B630" s="10"/>
      <c r="C630" s="9" t="str">
        <f t="shared" si="65"/>
        <v>UNI</v>
      </c>
      <c r="D630" s="11">
        <f t="shared" si="66"/>
        <v>0</v>
      </c>
      <c r="E630" s="9"/>
      <c r="F630" s="12" t="str">
        <f t="shared" si="67"/>
        <v/>
      </c>
      <c r="G630" s="99"/>
      <c r="H630" s="9"/>
      <c r="I630" s="34"/>
      <c r="J630" s="35"/>
      <c r="K630" s="35"/>
      <c r="L630" s="14">
        <f t="shared" si="68"/>
        <v>0</v>
      </c>
    </row>
    <row r="631" spans="1:12" x14ac:dyDescent="0.25">
      <c r="A631" s="9"/>
      <c r="B631" s="10"/>
      <c r="C631" s="9" t="str">
        <f t="shared" si="65"/>
        <v>UNI</v>
      </c>
      <c r="D631" s="11">
        <f t="shared" si="66"/>
        <v>0</v>
      </c>
      <c r="E631" s="9"/>
      <c r="F631" s="12" t="str">
        <f t="shared" si="67"/>
        <v/>
      </c>
      <c r="G631" s="99"/>
      <c r="H631" s="9"/>
      <c r="I631" s="34"/>
      <c r="J631" s="35"/>
      <c r="K631" s="35"/>
      <c r="L631" s="14">
        <f t="shared" si="68"/>
        <v>0</v>
      </c>
    </row>
    <row r="632" spans="1:12" x14ac:dyDescent="0.25">
      <c r="A632" s="9"/>
      <c r="B632" s="10"/>
      <c r="C632" s="9" t="str">
        <f t="shared" si="65"/>
        <v>UNI</v>
      </c>
      <c r="D632" s="11">
        <f t="shared" si="66"/>
        <v>0</v>
      </c>
      <c r="E632" s="9"/>
      <c r="F632" s="12" t="str">
        <f t="shared" si="67"/>
        <v/>
      </c>
      <c r="G632" s="99"/>
      <c r="H632" s="9"/>
      <c r="I632" s="34"/>
      <c r="J632" s="35"/>
      <c r="K632" s="35"/>
      <c r="L632" s="14">
        <f t="shared" si="68"/>
        <v>0</v>
      </c>
    </row>
    <row r="633" spans="1:12" x14ac:dyDescent="0.25">
      <c r="A633" s="9"/>
      <c r="B633" s="10"/>
      <c r="C633" s="9" t="str">
        <f t="shared" si="65"/>
        <v>UNI</v>
      </c>
      <c r="D633" s="11">
        <f t="shared" si="66"/>
        <v>0</v>
      </c>
      <c r="E633" s="9"/>
      <c r="F633" s="12" t="str">
        <f t="shared" si="67"/>
        <v/>
      </c>
      <c r="G633" s="99"/>
      <c r="H633" s="9"/>
      <c r="I633" s="34"/>
      <c r="J633" s="35"/>
      <c r="K633" s="35"/>
      <c r="L633" s="14">
        <f t="shared" si="68"/>
        <v>0</v>
      </c>
    </row>
    <row r="634" spans="1:12" x14ac:dyDescent="0.25">
      <c r="A634" s="9"/>
      <c r="B634" s="10"/>
      <c r="C634" s="9" t="str">
        <f t="shared" si="65"/>
        <v>UNI</v>
      </c>
      <c r="D634" s="11">
        <f t="shared" si="66"/>
        <v>0</v>
      </c>
      <c r="E634" s="9"/>
      <c r="F634" s="12" t="str">
        <f t="shared" si="67"/>
        <v/>
      </c>
      <c r="G634" s="99"/>
      <c r="H634" s="9"/>
      <c r="I634" s="34"/>
      <c r="J634" s="35"/>
      <c r="K634" s="35"/>
      <c r="L634" s="14">
        <f t="shared" si="68"/>
        <v>0</v>
      </c>
    </row>
    <row r="635" spans="1:12" x14ac:dyDescent="0.25">
      <c r="A635" s="9"/>
      <c r="B635" s="10"/>
      <c r="C635" s="9" t="str">
        <f t="shared" si="65"/>
        <v>UNI</v>
      </c>
      <c r="D635" s="11">
        <f t="shared" si="66"/>
        <v>0</v>
      </c>
      <c r="E635" s="9"/>
      <c r="F635" s="12" t="str">
        <f t="shared" si="67"/>
        <v/>
      </c>
      <c r="G635" s="99"/>
      <c r="H635" s="9"/>
      <c r="I635" s="34"/>
      <c r="J635" s="35"/>
      <c r="K635" s="35"/>
      <c r="L635" s="14">
        <f t="shared" si="68"/>
        <v>0</v>
      </c>
    </row>
    <row r="636" spans="1:12" x14ac:dyDescent="0.25">
      <c r="A636" s="9"/>
      <c r="B636" s="10"/>
      <c r="C636" s="9" t="str">
        <f t="shared" si="65"/>
        <v>UNI</v>
      </c>
      <c r="D636" s="11">
        <f t="shared" si="66"/>
        <v>0</v>
      </c>
      <c r="E636" s="9"/>
      <c r="F636" s="12" t="str">
        <f t="shared" si="67"/>
        <v/>
      </c>
      <c r="G636" s="99"/>
      <c r="H636" s="9"/>
      <c r="I636" s="34"/>
      <c r="J636" s="35"/>
      <c r="K636" s="35"/>
      <c r="L636" s="14">
        <f t="shared" si="68"/>
        <v>0</v>
      </c>
    </row>
    <row r="637" spans="1:12" x14ac:dyDescent="0.25">
      <c r="A637" s="9"/>
      <c r="B637" s="10"/>
      <c r="C637" s="9" t="str">
        <f t="shared" si="65"/>
        <v>UNI</v>
      </c>
      <c r="D637" s="11">
        <f t="shared" si="66"/>
        <v>0</v>
      </c>
      <c r="E637" s="9"/>
      <c r="F637" s="12" t="str">
        <f t="shared" si="67"/>
        <v/>
      </c>
      <c r="G637" s="99"/>
      <c r="H637" s="9"/>
      <c r="I637" s="34"/>
      <c r="J637" s="35"/>
      <c r="K637" s="35"/>
      <c r="L637" s="14">
        <f t="shared" si="68"/>
        <v>0</v>
      </c>
    </row>
    <row r="638" spans="1:12" x14ac:dyDescent="0.25">
      <c r="A638" s="9"/>
      <c r="B638" s="10"/>
      <c r="C638" s="9" t="str">
        <f t="shared" si="65"/>
        <v>UNI</v>
      </c>
      <c r="D638" s="11">
        <f t="shared" si="66"/>
        <v>0</v>
      </c>
      <c r="E638" s="9"/>
      <c r="F638" s="12" t="str">
        <f t="shared" si="67"/>
        <v/>
      </c>
      <c r="G638" s="99"/>
      <c r="H638" s="9"/>
      <c r="I638" s="34"/>
      <c r="J638" s="35"/>
      <c r="K638" s="35"/>
      <c r="L638" s="14">
        <f t="shared" si="68"/>
        <v>0</v>
      </c>
    </row>
    <row r="639" spans="1:12" x14ac:dyDescent="0.25">
      <c r="A639" s="9"/>
      <c r="B639" s="10"/>
      <c r="C639" s="9" t="str">
        <f t="shared" si="65"/>
        <v>UNI</v>
      </c>
      <c r="D639" s="11">
        <f t="shared" si="66"/>
        <v>0</v>
      </c>
      <c r="E639" s="9"/>
      <c r="F639" s="12" t="str">
        <f t="shared" si="67"/>
        <v/>
      </c>
      <c r="G639" s="99"/>
      <c r="H639" s="9"/>
      <c r="I639" s="34"/>
      <c r="J639" s="35"/>
      <c r="K639" s="35"/>
      <c r="L639" s="14">
        <f t="shared" si="68"/>
        <v>0</v>
      </c>
    </row>
    <row r="640" spans="1:12" x14ac:dyDescent="0.25">
      <c r="A640" s="9"/>
      <c r="B640" s="10"/>
      <c r="C640" s="9" t="str">
        <f t="shared" si="65"/>
        <v>UNI</v>
      </c>
      <c r="D640" s="11">
        <f t="shared" si="66"/>
        <v>0</v>
      </c>
      <c r="E640" s="9"/>
      <c r="F640" s="12" t="str">
        <f t="shared" si="67"/>
        <v/>
      </c>
      <c r="G640" s="99"/>
      <c r="H640" s="9"/>
      <c r="I640" s="34"/>
      <c r="J640" s="35"/>
      <c r="K640" s="35"/>
      <c r="L640" s="14">
        <f t="shared" si="68"/>
        <v>0</v>
      </c>
    </row>
    <row r="641" spans="1:12" x14ac:dyDescent="0.25">
      <c r="A641" s="9"/>
      <c r="B641" s="10"/>
      <c r="C641" s="9" t="str">
        <f t="shared" si="65"/>
        <v>UNI</v>
      </c>
      <c r="D641" s="11">
        <f t="shared" si="66"/>
        <v>0</v>
      </c>
      <c r="E641" s="9"/>
      <c r="F641" s="12" t="str">
        <f t="shared" si="67"/>
        <v/>
      </c>
      <c r="G641" s="99"/>
      <c r="H641" s="9"/>
      <c r="I641" s="34"/>
      <c r="J641" s="35"/>
      <c r="K641" s="35"/>
      <c r="L641" s="14">
        <f t="shared" si="68"/>
        <v>0</v>
      </c>
    </row>
    <row r="642" spans="1:12" x14ac:dyDescent="0.25">
      <c r="A642" s="9"/>
      <c r="B642" s="10"/>
      <c r="C642" s="9" t="str">
        <f t="shared" si="65"/>
        <v>UNI</v>
      </c>
      <c r="D642" s="11">
        <f t="shared" si="66"/>
        <v>0</v>
      </c>
      <c r="E642" s="9"/>
      <c r="F642" s="12" t="str">
        <f t="shared" si="67"/>
        <v/>
      </c>
      <c r="G642" s="99"/>
      <c r="H642" s="9"/>
      <c r="I642" s="34"/>
      <c r="J642" s="35"/>
      <c r="K642" s="35"/>
      <c r="L642" s="14">
        <f t="shared" si="68"/>
        <v>0</v>
      </c>
    </row>
    <row r="643" spans="1:12" x14ac:dyDescent="0.25">
      <c r="A643" s="9"/>
      <c r="B643" s="10"/>
      <c r="C643" s="9" t="str">
        <f t="shared" ref="C643:C706" si="69">IF(COUNTIF(A:A,A643)&gt;1,"DUP","UNI")</f>
        <v>UNI</v>
      </c>
      <c r="D643" s="11">
        <f t="shared" si="66"/>
        <v>0</v>
      </c>
      <c r="E643" s="9"/>
      <c r="F643" s="12" t="str">
        <f t="shared" si="67"/>
        <v/>
      </c>
      <c r="G643" s="99"/>
      <c r="H643" s="9"/>
      <c r="I643" s="34"/>
      <c r="J643" s="35"/>
      <c r="K643" s="35"/>
      <c r="L643" s="14">
        <f t="shared" si="68"/>
        <v>0</v>
      </c>
    </row>
    <row r="644" spans="1:12" x14ac:dyDescent="0.25">
      <c r="A644" s="9"/>
      <c r="B644" s="10"/>
      <c r="C644" s="9" t="str">
        <f t="shared" si="69"/>
        <v>UNI</v>
      </c>
      <c r="D644" s="11">
        <f t="shared" si="66"/>
        <v>0</v>
      </c>
      <c r="E644" s="9"/>
      <c r="F644" s="12" t="str">
        <f t="shared" si="67"/>
        <v/>
      </c>
      <c r="G644" s="99"/>
      <c r="H644" s="9"/>
      <c r="I644" s="34"/>
      <c r="J644" s="35"/>
      <c r="K644" s="35"/>
      <c r="L644" s="14">
        <f t="shared" si="68"/>
        <v>0</v>
      </c>
    </row>
    <row r="645" spans="1:12" x14ac:dyDescent="0.25">
      <c r="A645" s="9"/>
      <c r="B645" s="10"/>
      <c r="C645" s="9" t="str">
        <f t="shared" si="69"/>
        <v>UNI</v>
      </c>
      <c r="D645" s="11">
        <f t="shared" si="66"/>
        <v>0</v>
      </c>
      <c r="E645" s="9"/>
      <c r="F645" s="12" t="str">
        <f t="shared" si="67"/>
        <v/>
      </c>
      <c r="G645" s="99"/>
      <c r="H645" s="9"/>
      <c r="I645" s="34"/>
      <c r="J645" s="35"/>
      <c r="K645" s="35"/>
      <c r="L645" s="14">
        <f t="shared" si="68"/>
        <v>0</v>
      </c>
    </row>
    <row r="646" spans="1:12" x14ac:dyDescent="0.25">
      <c r="A646" s="9"/>
      <c r="B646" s="10"/>
      <c r="C646" s="9" t="str">
        <f t="shared" si="69"/>
        <v>UNI</v>
      </c>
      <c r="D646" s="11">
        <f t="shared" si="66"/>
        <v>0</v>
      </c>
      <c r="E646" s="9"/>
      <c r="F646" s="12" t="str">
        <f t="shared" si="67"/>
        <v/>
      </c>
      <c r="G646" s="99"/>
      <c r="H646" s="9"/>
      <c r="I646" s="34"/>
      <c r="J646" s="35"/>
      <c r="K646" s="35"/>
      <c r="L646" s="14">
        <f t="shared" si="68"/>
        <v>0</v>
      </c>
    </row>
    <row r="647" spans="1:12" x14ac:dyDescent="0.25">
      <c r="A647" s="9"/>
      <c r="B647" s="10"/>
      <c r="C647" s="9" t="str">
        <f t="shared" si="69"/>
        <v>UNI</v>
      </c>
      <c r="D647" s="11">
        <f t="shared" si="66"/>
        <v>0</v>
      </c>
      <c r="E647" s="9"/>
      <c r="F647" s="12" t="str">
        <f t="shared" si="67"/>
        <v/>
      </c>
      <c r="G647" s="99"/>
      <c r="H647" s="9"/>
      <c r="I647" s="34"/>
      <c r="J647" s="35"/>
      <c r="K647" s="35"/>
      <c r="L647" s="14">
        <f t="shared" si="68"/>
        <v>0</v>
      </c>
    </row>
    <row r="648" spans="1:12" x14ac:dyDescent="0.25">
      <c r="A648" s="9"/>
      <c r="B648" s="10"/>
      <c r="C648" s="9" t="str">
        <f t="shared" si="69"/>
        <v>UNI</v>
      </c>
      <c r="D648" s="11">
        <f t="shared" si="66"/>
        <v>0</v>
      </c>
      <c r="E648" s="9"/>
      <c r="F648" s="12" t="str">
        <f t="shared" si="67"/>
        <v/>
      </c>
      <c r="G648" s="99"/>
      <c r="H648" s="9"/>
      <c r="I648" s="34"/>
      <c r="J648" s="35"/>
      <c r="K648" s="35"/>
      <c r="L648" s="14">
        <f t="shared" si="68"/>
        <v>0</v>
      </c>
    </row>
    <row r="649" spans="1:12" x14ac:dyDescent="0.25">
      <c r="A649" s="9"/>
      <c r="B649" s="10"/>
      <c r="C649" s="9" t="str">
        <f t="shared" si="69"/>
        <v>UNI</v>
      </c>
      <c r="D649" s="11">
        <f t="shared" si="66"/>
        <v>0</v>
      </c>
      <c r="E649" s="9"/>
      <c r="F649" s="12" t="str">
        <f t="shared" si="67"/>
        <v/>
      </c>
      <c r="G649" s="99"/>
      <c r="H649" s="9"/>
      <c r="I649" s="34"/>
      <c r="J649" s="35"/>
      <c r="K649" s="35"/>
      <c r="L649" s="14">
        <f t="shared" si="68"/>
        <v>0</v>
      </c>
    </row>
    <row r="650" spans="1:12" x14ac:dyDescent="0.25">
      <c r="A650" s="9"/>
      <c r="B650" s="10"/>
      <c r="C650" s="9" t="str">
        <f t="shared" si="69"/>
        <v>UNI</v>
      </c>
      <c r="D650" s="11">
        <f t="shared" si="66"/>
        <v>0</v>
      </c>
      <c r="E650" s="9"/>
      <c r="F650" s="12" t="str">
        <f t="shared" si="67"/>
        <v/>
      </c>
      <c r="G650" s="99"/>
      <c r="H650" s="9"/>
      <c r="I650" s="34"/>
      <c r="J650" s="35"/>
      <c r="K650" s="35"/>
      <c r="L650" s="14">
        <f t="shared" si="68"/>
        <v>0</v>
      </c>
    </row>
    <row r="651" spans="1:12" x14ac:dyDescent="0.25">
      <c r="A651" s="9"/>
      <c r="B651" s="10"/>
      <c r="C651" s="9" t="str">
        <f t="shared" si="69"/>
        <v>UNI</v>
      </c>
      <c r="D651" s="11">
        <f t="shared" si="66"/>
        <v>0</v>
      </c>
      <c r="E651" s="9"/>
      <c r="F651" s="12" t="str">
        <f t="shared" si="67"/>
        <v/>
      </c>
      <c r="G651" s="99"/>
      <c r="H651" s="9"/>
      <c r="I651" s="34"/>
      <c r="J651" s="35"/>
      <c r="K651" s="35"/>
      <c r="L651" s="14">
        <f t="shared" si="68"/>
        <v>0</v>
      </c>
    </row>
    <row r="652" spans="1:12" x14ac:dyDescent="0.25">
      <c r="A652" s="9"/>
      <c r="B652" s="10"/>
      <c r="C652" s="9" t="str">
        <f t="shared" si="69"/>
        <v>UNI</v>
      </c>
      <c r="D652" s="11">
        <f t="shared" si="66"/>
        <v>0</v>
      </c>
      <c r="E652" s="9"/>
      <c r="F652" s="12" t="str">
        <f t="shared" si="67"/>
        <v/>
      </c>
      <c r="G652" s="99"/>
      <c r="H652" s="9"/>
      <c r="I652" s="34"/>
      <c r="J652" s="35"/>
      <c r="K652" s="35"/>
      <c r="L652" s="14">
        <f t="shared" si="68"/>
        <v>0</v>
      </c>
    </row>
    <row r="653" spans="1:12" x14ac:dyDescent="0.25">
      <c r="A653" s="9"/>
      <c r="B653" s="10"/>
      <c r="C653" s="9" t="str">
        <f t="shared" si="69"/>
        <v>UNI</v>
      </c>
      <c r="D653" s="11">
        <f t="shared" si="66"/>
        <v>0</v>
      </c>
      <c r="E653" s="9"/>
      <c r="F653" s="12" t="str">
        <f t="shared" si="67"/>
        <v/>
      </c>
      <c r="G653" s="99"/>
      <c r="H653" s="9"/>
      <c r="I653" s="34"/>
      <c r="J653" s="35"/>
      <c r="K653" s="35"/>
      <c r="L653" s="14">
        <f t="shared" si="68"/>
        <v>0</v>
      </c>
    </row>
    <row r="654" spans="1:12" x14ac:dyDescent="0.25">
      <c r="A654" s="9"/>
      <c r="B654" s="10"/>
      <c r="C654" s="9" t="str">
        <f t="shared" si="69"/>
        <v>UNI</v>
      </c>
      <c r="D654" s="11">
        <f t="shared" si="66"/>
        <v>0</v>
      </c>
      <c r="E654" s="9"/>
      <c r="F654" s="12" t="str">
        <f t="shared" si="67"/>
        <v/>
      </c>
      <c r="G654" s="99"/>
      <c r="H654" s="9"/>
      <c r="I654" s="34"/>
      <c r="J654" s="35"/>
      <c r="K654" s="35"/>
      <c r="L654" s="14">
        <f t="shared" si="68"/>
        <v>0</v>
      </c>
    </row>
    <row r="655" spans="1:12" x14ac:dyDescent="0.25">
      <c r="A655" s="9"/>
      <c r="B655" s="10"/>
      <c r="C655" s="9" t="str">
        <f t="shared" si="69"/>
        <v>UNI</v>
      </c>
      <c r="D655" s="11">
        <f t="shared" si="66"/>
        <v>0</v>
      </c>
      <c r="E655" s="9"/>
      <c r="F655" s="12" t="str">
        <f t="shared" si="67"/>
        <v/>
      </c>
      <c r="G655" s="99"/>
      <c r="H655" s="9"/>
      <c r="I655" s="34"/>
      <c r="J655" s="35"/>
      <c r="K655" s="35"/>
      <c r="L655" s="14">
        <f t="shared" si="68"/>
        <v>0</v>
      </c>
    </row>
    <row r="656" spans="1:12" x14ac:dyDescent="0.25">
      <c r="A656" s="9"/>
      <c r="B656" s="10"/>
      <c r="C656" s="9" t="str">
        <f t="shared" si="69"/>
        <v>UNI</v>
      </c>
      <c r="D656" s="11">
        <f t="shared" si="66"/>
        <v>0</v>
      </c>
      <c r="E656" s="9"/>
      <c r="F656" s="12" t="str">
        <f t="shared" si="67"/>
        <v/>
      </c>
      <c r="G656" s="99"/>
      <c r="H656" s="9"/>
      <c r="I656" s="34"/>
      <c r="J656" s="35"/>
      <c r="K656" s="35"/>
      <c r="L656" s="14">
        <f t="shared" si="68"/>
        <v>0</v>
      </c>
    </row>
    <row r="657" spans="1:12" x14ac:dyDescent="0.25">
      <c r="A657" s="9"/>
      <c r="B657" s="10"/>
      <c r="C657" s="9" t="str">
        <f t="shared" si="69"/>
        <v>UNI</v>
      </c>
      <c r="D657" s="11">
        <f t="shared" si="66"/>
        <v>0</v>
      </c>
      <c r="E657" s="9"/>
      <c r="F657" s="12" t="str">
        <f t="shared" si="67"/>
        <v/>
      </c>
      <c r="G657" s="99"/>
      <c r="H657" s="9"/>
      <c r="I657" s="34"/>
      <c r="J657" s="35"/>
      <c r="K657" s="35"/>
      <c r="L657" s="14">
        <f t="shared" si="68"/>
        <v>0</v>
      </c>
    </row>
    <row r="658" spans="1:12" x14ac:dyDescent="0.25">
      <c r="A658" s="9"/>
      <c r="B658" s="10"/>
      <c r="C658" s="9" t="str">
        <f t="shared" si="69"/>
        <v>UNI</v>
      </c>
      <c r="D658" s="11">
        <f t="shared" si="66"/>
        <v>0</v>
      </c>
      <c r="E658" s="9"/>
      <c r="F658" s="12" t="str">
        <f t="shared" si="67"/>
        <v/>
      </c>
      <c r="G658" s="99"/>
      <c r="H658" s="9"/>
      <c r="I658" s="34"/>
      <c r="J658" s="35"/>
      <c r="K658" s="35"/>
      <c r="L658" s="14">
        <f t="shared" si="68"/>
        <v>0</v>
      </c>
    </row>
    <row r="659" spans="1:12" x14ac:dyDescent="0.25">
      <c r="A659" s="9"/>
      <c r="B659" s="10"/>
      <c r="C659" s="9" t="str">
        <f t="shared" si="69"/>
        <v>UNI</v>
      </c>
      <c r="D659" s="11">
        <f t="shared" si="66"/>
        <v>0</v>
      </c>
      <c r="E659" s="9"/>
      <c r="F659" s="12" t="str">
        <f t="shared" si="67"/>
        <v/>
      </c>
      <c r="G659" s="99"/>
      <c r="H659" s="9"/>
      <c r="I659" s="34"/>
      <c r="J659" s="35"/>
      <c r="K659" s="35"/>
      <c r="L659" s="14">
        <f t="shared" si="68"/>
        <v>0</v>
      </c>
    </row>
    <row r="660" spans="1:12" x14ac:dyDescent="0.25">
      <c r="A660" s="9"/>
      <c r="B660" s="10"/>
      <c r="C660" s="9" t="str">
        <f t="shared" si="69"/>
        <v>UNI</v>
      </c>
      <c r="D660" s="11">
        <f t="shared" si="66"/>
        <v>0</v>
      </c>
      <c r="E660" s="9"/>
      <c r="F660" s="12" t="str">
        <f t="shared" si="67"/>
        <v/>
      </c>
      <c r="G660" s="99"/>
      <c r="H660" s="9"/>
      <c r="I660" s="34"/>
      <c r="J660" s="35"/>
      <c r="K660" s="35"/>
      <c r="L660" s="14">
        <f t="shared" si="68"/>
        <v>0</v>
      </c>
    </row>
    <row r="661" spans="1:12" x14ac:dyDescent="0.25">
      <c r="A661" s="9"/>
      <c r="B661" s="10"/>
      <c r="C661" s="9" t="str">
        <f t="shared" si="69"/>
        <v>UNI</v>
      </c>
      <c r="D661" s="11">
        <f t="shared" si="66"/>
        <v>0</v>
      </c>
      <c r="E661" s="9"/>
      <c r="F661" s="12" t="str">
        <f t="shared" si="67"/>
        <v/>
      </c>
      <c r="G661" s="99"/>
      <c r="H661" s="9"/>
      <c r="I661" s="34"/>
      <c r="J661" s="35"/>
      <c r="K661" s="35"/>
      <c r="L661" s="14">
        <f t="shared" si="68"/>
        <v>0</v>
      </c>
    </row>
    <row r="662" spans="1:12" x14ac:dyDescent="0.25">
      <c r="A662" s="9"/>
      <c r="B662" s="10"/>
      <c r="C662" s="9" t="str">
        <f t="shared" si="69"/>
        <v>UNI</v>
      </c>
      <c r="D662" s="11">
        <f t="shared" ref="D662:D725" si="70">B662</f>
        <v>0</v>
      </c>
      <c r="E662" s="9"/>
      <c r="F662" s="12" t="str">
        <f t="shared" ref="F662:F725" si="71">IF(G662=313,"Fail SO",IF(G662=319,"Deliver Approved",IF(G662=320,"Tax-Cert",IF(G662=343,"Purchase",""))))</f>
        <v/>
      </c>
      <c r="G662" s="99"/>
      <c r="H662" s="9"/>
      <c r="I662" s="34"/>
      <c r="J662" s="35"/>
      <c r="K662" s="35"/>
      <c r="L662" s="14">
        <f t="shared" ref="L662:L725" si="72">K662-J662</f>
        <v>0</v>
      </c>
    </row>
    <row r="663" spans="1:12" x14ac:dyDescent="0.25">
      <c r="A663" s="9"/>
      <c r="B663" s="10"/>
      <c r="C663" s="9" t="str">
        <f t="shared" si="69"/>
        <v>UNI</v>
      </c>
      <c r="D663" s="11">
        <f t="shared" si="70"/>
        <v>0</v>
      </c>
      <c r="E663" s="9"/>
      <c r="F663" s="12" t="str">
        <f t="shared" si="71"/>
        <v/>
      </c>
      <c r="G663" s="99"/>
      <c r="H663" s="9"/>
      <c r="I663" s="34"/>
      <c r="J663" s="35"/>
      <c r="K663" s="35"/>
      <c r="L663" s="14">
        <f t="shared" si="72"/>
        <v>0</v>
      </c>
    </row>
    <row r="664" spans="1:12" x14ac:dyDescent="0.25">
      <c r="A664" s="9"/>
      <c r="B664" s="10"/>
      <c r="C664" s="9" t="str">
        <f t="shared" si="69"/>
        <v>UNI</v>
      </c>
      <c r="D664" s="11">
        <f t="shared" si="70"/>
        <v>0</v>
      </c>
      <c r="E664" s="9"/>
      <c r="F664" s="12" t="str">
        <f t="shared" si="71"/>
        <v/>
      </c>
      <c r="G664" s="99"/>
      <c r="H664" s="9"/>
      <c r="I664" s="34"/>
      <c r="J664" s="35"/>
      <c r="K664" s="35"/>
      <c r="L664" s="14">
        <f t="shared" si="72"/>
        <v>0</v>
      </c>
    </row>
    <row r="665" spans="1:12" x14ac:dyDescent="0.25">
      <c r="A665" s="9"/>
      <c r="B665" s="10"/>
      <c r="C665" s="9" t="str">
        <f t="shared" si="69"/>
        <v>UNI</v>
      </c>
      <c r="D665" s="11">
        <f t="shared" si="70"/>
        <v>0</v>
      </c>
      <c r="E665" s="9"/>
      <c r="F665" s="12" t="str">
        <f t="shared" si="71"/>
        <v/>
      </c>
      <c r="G665" s="99"/>
      <c r="H665" s="9"/>
      <c r="I665" s="34"/>
      <c r="J665" s="35"/>
      <c r="K665" s="35"/>
      <c r="L665" s="14">
        <f t="shared" si="72"/>
        <v>0</v>
      </c>
    </row>
    <row r="666" spans="1:12" x14ac:dyDescent="0.25">
      <c r="A666" s="9"/>
      <c r="B666" s="10"/>
      <c r="C666" s="9" t="str">
        <f t="shared" si="69"/>
        <v>UNI</v>
      </c>
      <c r="D666" s="11">
        <f t="shared" si="70"/>
        <v>0</v>
      </c>
      <c r="E666" s="9"/>
      <c r="F666" s="12" t="str">
        <f t="shared" si="71"/>
        <v/>
      </c>
      <c r="G666" s="99"/>
      <c r="H666" s="9"/>
      <c r="I666" s="34"/>
      <c r="J666" s="35"/>
      <c r="K666" s="35"/>
      <c r="L666" s="14">
        <f t="shared" si="72"/>
        <v>0</v>
      </c>
    </row>
    <row r="667" spans="1:12" x14ac:dyDescent="0.25">
      <c r="A667" s="9"/>
      <c r="B667" s="10"/>
      <c r="C667" s="9" t="str">
        <f t="shared" si="69"/>
        <v>UNI</v>
      </c>
      <c r="D667" s="11">
        <f t="shared" si="70"/>
        <v>0</v>
      </c>
      <c r="E667" s="9"/>
      <c r="F667" s="12" t="str">
        <f t="shared" si="71"/>
        <v/>
      </c>
      <c r="G667" s="99"/>
      <c r="H667" s="9"/>
      <c r="I667" s="34"/>
      <c r="J667" s="35"/>
      <c r="K667" s="35"/>
      <c r="L667" s="14">
        <f t="shared" si="72"/>
        <v>0</v>
      </c>
    </row>
    <row r="668" spans="1:12" x14ac:dyDescent="0.25">
      <c r="A668" s="9"/>
      <c r="B668" s="10"/>
      <c r="C668" s="9" t="str">
        <f t="shared" si="69"/>
        <v>UNI</v>
      </c>
      <c r="D668" s="11">
        <f t="shared" si="70"/>
        <v>0</v>
      </c>
      <c r="E668" s="9"/>
      <c r="F668" s="12" t="str">
        <f t="shared" si="71"/>
        <v/>
      </c>
      <c r="G668" s="99"/>
      <c r="H668" s="9"/>
      <c r="I668" s="34"/>
      <c r="J668" s="35"/>
      <c r="K668" s="35"/>
      <c r="L668" s="14">
        <f t="shared" si="72"/>
        <v>0</v>
      </c>
    </row>
    <row r="669" spans="1:12" x14ac:dyDescent="0.25">
      <c r="A669" s="9"/>
      <c r="B669" s="10"/>
      <c r="C669" s="9" t="str">
        <f t="shared" si="69"/>
        <v>UNI</v>
      </c>
      <c r="D669" s="11">
        <f t="shared" si="70"/>
        <v>0</v>
      </c>
      <c r="E669" s="9"/>
      <c r="F669" s="12" t="str">
        <f t="shared" si="71"/>
        <v/>
      </c>
      <c r="G669" s="99"/>
      <c r="H669" s="9"/>
      <c r="I669" s="34"/>
      <c r="J669" s="35"/>
      <c r="K669" s="35"/>
      <c r="L669" s="14">
        <f t="shared" si="72"/>
        <v>0</v>
      </c>
    </row>
    <row r="670" spans="1:12" x14ac:dyDescent="0.25">
      <c r="A670" s="9"/>
      <c r="B670" s="10"/>
      <c r="C670" s="9" t="str">
        <f t="shared" si="69"/>
        <v>UNI</v>
      </c>
      <c r="D670" s="11">
        <f t="shared" si="70"/>
        <v>0</v>
      </c>
      <c r="E670" s="9"/>
      <c r="F670" s="12" t="str">
        <f t="shared" si="71"/>
        <v/>
      </c>
      <c r="G670" s="99"/>
      <c r="H670" s="9"/>
      <c r="I670" s="34"/>
      <c r="J670" s="35"/>
      <c r="K670" s="35"/>
      <c r="L670" s="14">
        <f t="shared" si="72"/>
        <v>0</v>
      </c>
    </row>
    <row r="671" spans="1:12" x14ac:dyDescent="0.25">
      <c r="A671" s="9"/>
      <c r="B671" s="10"/>
      <c r="C671" s="9" t="str">
        <f t="shared" si="69"/>
        <v>UNI</v>
      </c>
      <c r="D671" s="11">
        <f t="shared" si="70"/>
        <v>0</v>
      </c>
      <c r="E671" s="9"/>
      <c r="F671" s="12" t="str">
        <f t="shared" si="71"/>
        <v/>
      </c>
      <c r="G671" s="99"/>
      <c r="H671" s="9"/>
      <c r="I671" s="34"/>
      <c r="J671" s="35"/>
      <c r="K671" s="35"/>
      <c r="L671" s="14">
        <f t="shared" si="72"/>
        <v>0</v>
      </c>
    </row>
    <row r="672" spans="1:12" x14ac:dyDescent="0.25">
      <c r="A672" s="9"/>
      <c r="B672" s="10"/>
      <c r="C672" s="9" t="str">
        <f t="shared" si="69"/>
        <v>UNI</v>
      </c>
      <c r="D672" s="11">
        <f t="shared" si="70"/>
        <v>0</v>
      </c>
      <c r="E672" s="9"/>
      <c r="F672" s="12" t="str">
        <f t="shared" si="71"/>
        <v/>
      </c>
      <c r="G672" s="99"/>
      <c r="H672" s="9"/>
      <c r="I672" s="34"/>
      <c r="J672" s="35"/>
      <c r="K672" s="35"/>
      <c r="L672" s="14">
        <f t="shared" si="72"/>
        <v>0</v>
      </c>
    </row>
    <row r="673" spans="1:12" x14ac:dyDescent="0.25">
      <c r="A673" s="9"/>
      <c r="B673" s="10"/>
      <c r="C673" s="9" t="str">
        <f t="shared" si="69"/>
        <v>UNI</v>
      </c>
      <c r="D673" s="11">
        <f t="shared" si="70"/>
        <v>0</v>
      </c>
      <c r="E673" s="9"/>
      <c r="F673" s="12" t="str">
        <f t="shared" si="71"/>
        <v/>
      </c>
      <c r="G673" s="99"/>
      <c r="H673" s="9"/>
      <c r="I673" s="34"/>
      <c r="J673" s="35"/>
      <c r="K673" s="35"/>
      <c r="L673" s="14">
        <f t="shared" si="72"/>
        <v>0</v>
      </c>
    </row>
    <row r="674" spans="1:12" x14ac:dyDescent="0.25">
      <c r="A674" s="9"/>
      <c r="B674" s="10"/>
      <c r="C674" s="9" t="str">
        <f t="shared" si="69"/>
        <v>UNI</v>
      </c>
      <c r="D674" s="11">
        <f t="shared" si="70"/>
        <v>0</v>
      </c>
      <c r="E674" s="9"/>
      <c r="F674" s="12" t="str">
        <f t="shared" si="71"/>
        <v/>
      </c>
      <c r="G674" s="99"/>
      <c r="H674" s="9"/>
      <c r="I674" s="34"/>
      <c r="J674" s="35"/>
      <c r="K674" s="35"/>
      <c r="L674" s="14">
        <f t="shared" si="72"/>
        <v>0</v>
      </c>
    </row>
    <row r="675" spans="1:12" x14ac:dyDescent="0.25">
      <c r="A675" s="9"/>
      <c r="B675" s="10"/>
      <c r="C675" s="9" t="str">
        <f t="shared" si="69"/>
        <v>UNI</v>
      </c>
      <c r="D675" s="11">
        <f t="shared" si="70"/>
        <v>0</v>
      </c>
      <c r="E675" s="9"/>
      <c r="F675" s="12" t="str">
        <f t="shared" si="71"/>
        <v/>
      </c>
      <c r="G675" s="99"/>
      <c r="H675" s="9"/>
      <c r="I675" s="34"/>
      <c r="J675" s="35"/>
      <c r="K675" s="35"/>
      <c r="L675" s="14">
        <f t="shared" si="72"/>
        <v>0</v>
      </c>
    </row>
    <row r="676" spans="1:12" x14ac:dyDescent="0.25">
      <c r="A676" s="9"/>
      <c r="B676" s="10"/>
      <c r="C676" s="9" t="str">
        <f t="shared" si="69"/>
        <v>UNI</v>
      </c>
      <c r="D676" s="11">
        <f t="shared" si="70"/>
        <v>0</v>
      </c>
      <c r="E676" s="9"/>
      <c r="F676" s="12" t="str">
        <f t="shared" si="71"/>
        <v/>
      </c>
      <c r="G676" s="99"/>
      <c r="H676" s="9"/>
      <c r="I676" s="34"/>
      <c r="J676" s="35"/>
      <c r="K676" s="35"/>
      <c r="L676" s="14">
        <f t="shared" si="72"/>
        <v>0</v>
      </c>
    </row>
    <row r="677" spans="1:12" x14ac:dyDescent="0.25">
      <c r="A677" s="9"/>
      <c r="B677" s="10"/>
      <c r="C677" s="9" t="str">
        <f t="shared" si="69"/>
        <v>UNI</v>
      </c>
      <c r="D677" s="11">
        <f t="shared" si="70"/>
        <v>0</v>
      </c>
      <c r="E677" s="9"/>
      <c r="F677" s="12" t="str">
        <f t="shared" si="71"/>
        <v/>
      </c>
      <c r="G677" s="99"/>
      <c r="H677" s="9"/>
      <c r="I677" s="34"/>
      <c r="J677" s="35"/>
      <c r="K677" s="35"/>
      <c r="L677" s="14">
        <f t="shared" si="72"/>
        <v>0</v>
      </c>
    </row>
    <row r="678" spans="1:12" x14ac:dyDescent="0.25">
      <c r="A678" s="9"/>
      <c r="B678" s="10"/>
      <c r="C678" s="9" t="str">
        <f t="shared" si="69"/>
        <v>UNI</v>
      </c>
      <c r="D678" s="11">
        <f t="shared" si="70"/>
        <v>0</v>
      </c>
      <c r="E678" s="9"/>
      <c r="F678" s="12" t="str">
        <f t="shared" si="71"/>
        <v/>
      </c>
      <c r="G678" s="99"/>
      <c r="H678" s="9"/>
      <c r="I678" s="34"/>
      <c r="J678" s="35"/>
      <c r="K678" s="35"/>
      <c r="L678" s="14">
        <f t="shared" si="72"/>
        <v>0</v>
      </c>
    </row>
    <row r="679" spans="1:12" x14ac:dyDescent="0.25">
      <c r="A679" s="9"/>
      <c r="B679" s="10"/>
      <c r="C679" s="9" t="str">
        <f t="shared" si="69"/>
        <v>UNI</v>
      </c>
      <c r="D679" s="11">
        <f t="shared" si="70"/>
        <v>0</v>
      </c>
      <c r="E679" s="9"/>
      <c r="F679" s="12" t="str">
        <f t="shared" si="71"/>
        <v/>
      </c>
      <c r="G679" s="99"/>
      <c r="H679" s="9"/>
      <c r="I679" s="34"/>
      <c r="J679" s="35"/>
      <c r="K679" s="35"/>
      <c r="L679" s="14">
        <f t="shared" si="72"/>
        <v>0</v>
      </c>
    </row>
    <row r="680" spans="1:12" x14ac:dyDescent="0.25">
      <c r="A680" s="9"/>
      <c r="B680" s="10"/>
      <c r="C680" s="9" t="str">
        <f t="shared" si="69"/>
        <v>UNI</v>
      </c>
      <c r="D680" s="11">
        <f t="shared" si="70"/>
        <v>0</v>
      </c>
      <c r="E680" s="9"/>
      <c r="F680" s="12" t="str">
        <f t="shared" si="71"/>
        <v/>
      </c>
      <c r="G680" s="99"/>
      <c r="H680" s="9"/>
      <c r="I680" s="34"/>
      <c r="J680" s="35"/>
      <c r="K680" s="35"/>
      <c r="L680" s="14">
        <f t="shared" si="72"/>
        <v>0</v>
      </c>
    </row>
    <row r="681" spans="1:12" x14ac:dyDescent="0.25">
      <c r="A681" s="9"/>
      <c r="B681" s="10"/>
      <c r="C681" s="9" t="str">
        <f t="shared" si="69"/>
        <v>UNI</v>
      </c>
      <c r="D681" s="11">
        <f t="shared" si="70"/>
        <v>0</v>
      </c>
      <c r="E681" s="9"/>
      <c r="F681" s="12" t="str">
        <f t="shared" si="71"/>
        <v/>
      </c>
      <c r="G681" s="99"/>
      <c r="H681" s="9"/>
      <c r="I681" s="34"/>
      <c r="J681" s="35"/>
      <c r="K681" s="35"/>
      <c r="L681" s="14">
        <f t="shared" si="72"/>
        <v>0</v>
      </c>
    </row>
    <row r="682" spans="1:12" x14ac:dyDescent="0.25">
      <c r="A682" s="9"/>
      <c r="B682" s="10"/>
      <c r="C682" s="9" t="str">
        <f t="shared" si="69"/>
        <v>UNI</v>
      </c>
      <c r="D682" s="11">
        <f t="shared" si="70"/>
        <v>0</v>
      </c>
      <c r="E682" s="9"/>
      <c r="F682" s="12" t="str">
        <f t="shared" si="71"/>
        <v/>
      </c>
      <c r="G682" s="99"/>
      <c r="H682" s="9"/>
      <c r="I682" s="34"/>
      <c r="J682" s="35"/>
      <c r="K682" s="35"/>
      <c r="L682" s="14">
        <f t="shared" si="72"/>
        <v>0</v>
      </c>
    </row>
    <row r="683" spans="1:12" x14ac:dyDescent="0.25">
      <c r="A683" s="9"/>
      <c r="B683" s="10"/>
      <c r="C683" s="9" t="str">
        <f t="shared" si="69"/>
        <v>UNI</v>
      </c>
      <c r="D683" s="11">
        <f t="shared" si="70"/>
        <v>0</v>
      </c>
      <c r="E683" s="9"/>
      <c r="F683" s="12" t="str">
        <f t="shared" si="71"/>
        <v/>
      </c>
      <c r="G683" s="99"/>
      <c r="H683" s="9"/>
      <c r="I683" s="34"/>
      <c r="J683" s="35"/>
      <c r="K683" s="35"/>
      <c r="L683" s="14">
        <f t="shared" si="72"/>
        <v>0</v>
      </c>
    </row>
    <row r="684" spans="1:12" x14ac:dyDescent="0.25">
      <c r="A684" s="9"/>
      <c r="B684" s="10"/>
      <c r="C684" s="9" t="str">
        <f t="shared" si="69"/>
        <v>UNI</v>
      </c>
      <c r="D684" s="11">
        <f t="shared" si="70"/>
        <v>0</v>
      </c>
      <c r="E684" s="9"/>
      <c r="F684" s="12" t="str">
        <f t="shared" si="71"/>
        <v/>
      </c>
      <c r="G684" s="99"/>
      <c r="H684" s="9"/>
      <c r="I684" s="34"/>
      <c r="J684" s="35"/>
      <c r="K684" s="35"/>
      <c r="L684" s="14">
        <f t="shared" si="72"/>
        <v>0</v>
      </c>
    </row>
    <row r="685" spans="1:12" x14ac:dyDescent="0.25">
      <c r="A685" s="9"/>
      <c r="B685" s="10"/>
      <c r="C685" s="9" t="str">
        <f t="shared" si="69"/>
        <v>UNI</v>
      </c>
      <c r="D685" s="11">
        <f t="shared" si="70"/>
        <v>0</v>
      </c>
      <c r="E685" s="9"/>
      <c r="F685" s="12" t="str">
        <f t="shared" si="71"/>
        <v/>
      </c>
      <c r="G685" s="99"/>
      <c r="H685" s="9"/>
      <c r="I685" s="34"/>
      <c r="J685" s="35"/>
      <c r="K685" s="35"/>
      <c r="L685" s="14">
        <f t="shared" si="72"/>
        <v>0</v>
      </c>
    </row>
    <row r="686" spans="1:12" x14ac:dyDescent="0.25">
      <c r="A686" s="9"/>
      <c r="B686" s="10"/>
      <c r="C686" s="9" t="str">
        <f t="shared" si="69"/>
        <v>UNI</v>
      </c>
      <c r="D686" s="11">
        <f t="shared" si="70"/>
        <v>0</v>
      </c>
      <c r="E686" s="9"/>
      <c r="F686" s="12" t="str">
        <f t="shared" si="71"/>
        <v/>
      </c>
      <c r="G686" s="99"/>
      <c r="H686" s="9"/>
      <c r="I686" s="34"/>
      <c r="J686" s="35"/>
      <c r="K686" s="35"/>
      <c r="L686" s="14">
        <f t="shared" si="72"/>
        <v>0</v>
      </c>
    </row>
    <row r="687" spans="1:12" x14ac:dyDescent="0.25">
      <c r="A687" s="9"/>
      <c r="B687" s="10"/>
      <c r="C687" s="9" t="str">
        <f t="shared" si="69"/>
        <v>UNI</v>
      </c>
      <c r="D687" s="11">
        <f t="shared" si="70"/>
        <v>0</v>
      </c>
      <c r="E687" s="9"/>
      <c r="F687" s="12" t="str">
        <f t="shared" si="71"/>
        <v/>
      </c>
      <c r="G687" s="99"/>
      <c r="H687" s="9"/>
      <c r="I687" s="34"/>
      <c r="J687" s="35"/>
      <c r="K687" s="35"/>
      <c r="L687" s="14">
        <f t="shared" si="72"/>
        <v>0</v>
      </c>
    </row>
    <row r="688" spans="1:12" x14ac:dyDescent="0.25">
      <c r="A688" s="9"/>
      <c r="B688" s="10"/>
      <c r="C688" s="9" t="str">
        <f t="shared" si="69"/>
        <v>UNI</v>
      </c>
      <c r="D688" s="11">
        <f t="shared" si="70"/>
        <v>0</v>
      </c>
      <c r="E688" s="9"/>
      <c r="F688" s="12" t="str">
        <f t="shared" si="71"/>
        <v/>
      </c>
      <c r="G688" s="99"/>
      <c r="H688" s="9"/>
      <c r="I688" s="34"/>
      <c r="J688" s="35"/>
      <c r="K688" s="35"/>
      <c r="L688" s="14">
        <f t="shared" si="72"/>
        <v>0</v>
      </c>
    </row>
    <row r="689" spans="1:12" x14ac:dyDescent="0.25">
      <c r="A689" s="9"/>
      <c r="B689" s="10"/>
      <c r="C689" s="9" t="str">
        <f t="shared" si="69"/>
        <v>UNI</v>
      </c>
      <c r="D689" s="11">
        <f t="shared" si="70"/>
        <v>0</v>
      </c>
      <c r="E689" s="9"/>
      <c r="F689" s="12" t="str">
        <f t="shared" si="71"/>
        <v/>
      </c>
      <c r="G689" s="99"/>
      <c r="H689" s="9"/>
      <c r="I689" s="34"/>
      <c r="J689" s="35"/>
      <c r="K689" s="35"/>
      <c r="L689" s="14">
        <f t="shared" si="72"/>
        <v>0</v>
      </c>
    </row>
    <row r="690" spans="1:12" x14ac:dyDescent="0.25">
      <c r="A690" s="9"/>
      <c r="B690" s="10"/>
      <c r="C690" s="9" t="str">
        <f t="shared" si="69"/>
        <v>UNI</v>
      </c>
      <c r="D690" s="11">
        <f t="shared" si="70"/>
        <v>0</v>
      </c>
      <c r="E690" s="9"/>
      <c r="F690" s="12" t="str">
        <f t="shared" si="71"/>
        <v/>
      </c>
      <c r="G690" s="99"/>
      <c r="H690" s="9"/>
      <c r="I690" s="34"/>
      <c r="J690" s="35"/>
      <c r="K690" s="35"/>
      <c r="L690" s="14">
        <f t="shared" si="72"/>
        <v>0</v>
      </c>
    </row>
    <row r="691" spans="1:12" x14ac:dyDescent="0.25">
      <c r="A691" s="9"/>
      <c r="B691" s="10"/>
      <c r="C691" s="9" t="str">
        <f t="shared" si="69"/>
        <v>UNI</v>
      </c>
      <c r="D691" s="11">
        <f t="shared" si="70"/>
        <v>0</v>
      </c>
      <c r="E691" s="9"/>
      <c r="F691" s="12" t="str">
        <f t="shared" si="71"/>
        <v/>
      </c>
      <c r="G691" s="99"/>
      <c r="H691" s="9"/>
      <c r="I691" s="34"/>
      <c r="J691" s="35"/>
      <c r="K691" s="35"/>
      <c r="L691" s="14">
        <f t="shared" si="72"/>
        <v>0</v>
      </c>
    </row>
    <row r="692" spans="1:12" x14ac:dyDescent="0.25">
      <c r="A692" s="9"/>
      <c r="B692" s="10"/>
      <c r="C692" s="9" t="str">
        <f t="shared" si="69"/>
        <v>UNI</v>
      </c>
      <c r="D692" s="11">
        <f t="shared" si="70"/>
        <v>0</v>
      </c>
      <c r="E692" s="9"/>
      <c r="F692" s="12" t="str">
        <f t="shared" si="71"/>
        <v/>
      </c>
      <c r="G692" s="99"/>
      <c r="H692" s="9"/>
      <c r="I692" s="34"/>
      <c r="J692" s="35"/>
      <c r="K692" s="35"/>
      <c r="L692" s="14">
        <f t="shared" si="72"/>
        <v>0</v>
      </c>
    </row>
    <row r="693" spans="1:12" x14ac:dyDescent="0.25">
      <c r="A693" s="9"/>
      <c r="B693" s="10"/>
      <c r="C693" s="9" t="str">
        <f t="shared" si="69"/>
        <v>UNI</v>
      </c>
      <c r="D693" s="11">
        <f t="shared" si="70"/>
        <v>0</v>
      </c>
      <c r="E693" s="9"/>
      <c r="F693" s="12" t="str">
        <f t="shared" si="71"/>
        <v/>
      </c>
      <c r="G693" s="99"/>
      <c r="H693" s="9"/>
      <c r="I693" s="34"/>
      <c r="J693" s="35"/>
      <c r="K693" s="35"/>
      <c r="L693" s="14">
        <f t="shared" si="72"/>
        <v>0</v>
      </c>
    </row>
    <row r="694" spans="1:12" x14ac:dyDescent="0.25">
      <c r="A694" s="9"/>
      <c r="B694" s="10"/>
      <c r="C694" s="9" t="str">
        <f t="shared" si="69"/>
        <v>UNI</v>
      </c>
      <c r="D694" s="11">
        <f t="shared" si="70"/>
        <v>0</v>
      </c>
      <c r="E694" s="9"/>
      <c r="F694" s="12" t="str">
        <f t="shared" si="71"/>
        <v/>
      </c>
      <c r="G694" s="99"/>
      <c r="H694" s="9"/>
      <c r="I694" s="34"/>
      <c r="J694" s="35"/>
      <c r="K694" s="35"/>
      <c r="L694" s="14">
        <f t="shared" si="72"/>
        <v>0</v>
      </c>
    </row>
    <row r="695" spans="1:12" x14ac:dyDescent="0.25">
      <c r="A695" s="9"/>
      <c r="B695" s="10"/>
      <c r="C695" s="9" t="str">
        <f t="shared" si="69"/>
        <v>UNI</v>
      </c>
      <c r="D695" s="11">
        <f t="shared" si="70"/>
        <v>0</v>
      </c>
      <c r="E695" s="9"/>
      <c r="F695" s="12" t="str">
        <f t="shared" si="71"/>
        <v/>
      </c>
      <c r="G695" s="99"/>
      <c r="H695" s="9"/>
      <c r="I695" s="34"/>
      <c r="J695" s="35"/>
      <c r="K695" s="35"/>
      <c r="L695" s="14">
        <f t="shared" si="72"/>
        <v>0</v>
      </c>
    </row>
    <row r="696" spans="1:12" x14ac:dyDescent="0.25">
      <c r="A696" s="9"/>
      <c r="B696" s="10"/>
      <c r="C696" s="9" t="str">
        <f t="shared" si="69"/>
        <v>UNI</v>
      </c>
      <c r="D696" s="11">
        <f t="shared" si="70"/>
        <v>0</v>
      </c>
      <c r="E696" s="9"/>
      <c r="F696" s="12" t="str">
        <f t="shared" si="71"/>
        <v/>
      </c>
      <c r="G696" s="99"/>
      <c r="H696" s="9"/>
      <c r="I696" s="34"/>
      <c r="J696" s="35"/>
      <c r="K696" s="35"/>
      <c r="L696" s="14">
        <f t="shared" si="72"/>
        <v>0</v>
      </c>
    </row>
    <row r="697" spans="1:12" x14ac:dyDescent="0.25">
      <c r="A697" s="9"/>
      <c r="B697" s="10"/>
      <c r="C697" s="9" t="str">
        <f t="shared" si="69"/>
        <v>UNI</v>
      </c>
      <c r="D697" s="11">
        <f t="shared" si="70"/>
        <v>0</v>
      </c>
      <c r="E697" s="9"/>
      <c r="F697" s="12" t="str">
        <f t="shared" si="71"/>
        <v/>
      </c>
      <c r="G697" s="99"/>
      <c r="H697" s="9"/>
      <c r="I697" s="34"/>
      <c r="J697" s="35"/>
      <c r="K697" s="35"/>
      <c r="L697" s="14">
        <f t="shared" si="72"/>
        <v>0</v>
      </c>
    </row>
    <row r="698" spans="1:12" x14ac:dyDescent="0.25">
      <c r="A698" s="9"/>
      <c r="B698" s="10"/>
      <c r="C698" s="9" t="str">
        <f t="shared" si="69"/>
        <v>UNI</v>
      </c>
      <c r="D698" s="11">
        <f t="shared" si="70"/>
        <v>0</v>
      </c>
      <c r="E698" s="9"/>
      <c r="F698" s="12" t="str">
        <f t="shared" si="71"/>
        <v/>
      </c>
      <c r="G698" s="99"/>
      <c r="H698" s="9"/>
      <c r="I698" s="34"/>
      <c r="J698" s="35"/>
      <c r="K698" s="35"/>
      <c r="L698" s="14">
        <f t="shared" si="72"/>
        <v>0</v>
      </c>
    </row>
    <row r="699" spans="1:12" x14ac:dyDescent="0.25">
      <c r="A699" s="9"/>
      <c r="B699" s="10"/>
      <c r="C699" s="9" t="str">
        <f t="shared" si="69"/>
        <v>UNI</v>
      </c>
      <c r="D699" s="11">
        <f t="shared" si="70"/>
        <v>0</v>
      </c>
      <c r="E699" s="9"/>
      <c r="F699" s="12" t="str">
        <f t="shared" si="71"/>
        <v/>
      </c>
      <c r="G699" s="99"/>
      <c r="H699" s="9"/>
      <c r="I699" s="34"/>
      <c r="J699" s="35"/>
      <c r="K699" s="35"/>
      <c r="L699" s="14">
        <f t="shared" si="72"/>
        <v>0</v>
      </c>
    </row>
    <row r="700" spans="1:12" x14ac:dyDescent="0.25">
      <c r="A700" s="9"/>
      <c r="B700" s="10"/>
      <c r="C700" s="9" t="str">
        <f t="shared" si="69"/>
        <v>UNI</v>
      </c>
      <c r="D700" s="11">
        <f t="shared" si="70"/>
        <v>0</v>
      </c>
      <c r="E700" s="9"/>
      <c r="F700" s="12" t="str">
        <f t="shared" si="71"/>
        <v/>
      </c>
      <c r="G700" s="99"/>
      <c r="H700" s="9"/>
      <c r="I700" s="34"/>
      <c r="J700" s="35"/>
      <c r="K700" s="35"/>
      <c r="L700" s="14">
        <f t="shared" si="72"/>
        <v>0</v>
      </c>
    </row>
    <row r="701" spans="1:12" x14ac:dyDescent="0.25">
      <c r="A701" s="9"/>
      <c r="B701" s="10"/>
      <c r="C701" s="9" t="str">
        <f t="shared" si="69"/>
        <v>UNI</v>
      </c>
      <c r="D701" s="11">
        <f t="shared" si="70"/>
        <v>0</v>
      </c>
      <c r="E701" s="9"/>
      <c r="F701" s="12" t="str">
        <f t="shared" si="71"/>
        <v/>
      </c>
      <c r="G701" s="99"/>
      <c r="H701" s="9"/>
      <c r="I701" s="34"/>
      <c r="J701" s="35"/>
      <c r="K701" s="35"/>
      <c r="L701" s="14">
        <f t="shared" si="72"/>
        <v>0</v>
      </c>
    </row>
    <row r="702" spans="1:12" x14ac:dyDescent="0.25">
      <c r="A702" s="9"/>
      <c r="B702" s="10"/>
      <c r="C702" s="9" t="str">
        <f t="shared" si="69"/>
        <v>UNI</v>
      </c>
      <c r="D702" s="11">
        <f t="shared" si="70"/>
        <v>0</v>
      </c>
      <c r="E702" s="9"/>
      <c r="F702" s="12" t="str">
        <f t="shared" si="71"/>
        <v/>
      </c>
      <c r="G702" s="99"/>
      <c r="H702" s="9"/>
      <c r="I702" s="34"/>
      <c r="J702" s="35"/>
      <c r="K702" s="35"/>
      <c r="L702" s="14">
        <f t="shared" si="72"/>
        <v>0</v>
      </c>
    </row>
    <row r="703" spans="1:12" x14ac:dyDescent="0.25">
      <c r="A703" s="9"/>
      <c r="B703" s="10"/>
      <c r="C703" s="9" t="str">
        <f t="shared" si="69"/>
        <v>UNI</v>
      </c>
      <c r="D703" s="11">
        <f t="shared" si="70"/>
        <v>0</v>
      </c>
      <c r="E703" s="9"/>
      <c r="F703" s="12" t="str">
        <f t="shared" si="71"/>
        <v/>
      </c>
      <c r="G703" s="99"/>
      <c r="H703" s="9"/>
      <c r="I703" s="34"/>
      <c r="J703" s="35"/>
      <c r="K703" s="35"/>
      <c r="L703" s="14">
        <f t="shared" si="72"/>
        <v>0</v>
      </c>
    </row>
    <row r="704" spans="1:12" x14ac:dyDescent="0.25">
      <c r="A704" s="9"/>
      <c r="B704" s="10"/>
      <c r="C704" s="9" t="str">
        <f t="shared" si="69"/>
        <v>UNI</v>
      </c>
      <c r="D704" s="11">
        <f t="shared" si="70"/>
        <v>0</v>
      </c>
      <c r="E704" s="9"/>
      <c r="F704" s="12" t="str">
        <f t="shared" si="71"/>
        <v/>
      </c>
      <c r="G704" s="99"/>
      <c r="H704" s="9"/>
      <c r="I704" s="34"/>
      <c r="J704" s="35"/>
      <c r="K704" s="35"/>
      <c r="L704" s="14">
        <f t="shared" si="72"/>
        <v>0</v>
      </c>
    </row>
    <row r="705" spans="1:12" x14ac:dyDescent="0.25">
      <c r="A705" s="9"/>
      <c r="B705" s="10"/>
      <c r="C705" s="9" t="str">
        <f t="shared" si="69"/>
        <v>UNI</v>
      </c>
      <c r="D705" s="11">
        <f t="shared" si="70"/>
        <v>0</v>
      </c>
      <c r="E705" s="9"/>
      <c r="F705" s="12" t="str">
        <f t="shared" si="71"/>
        <v/>
      </c>
      <c r="G705" s="99"/>
      <c r="H705" s="9"/>
      <c r="I705" s="34"/>
      <c r="J705" s="35"/>
      <c r="K705" s="35"/>
      <c r="L705" s="14">
        <f t="shared" si="72"/>
        <v>0</v>
      </c>
    </row>
    <row r="706" spans="1:12" x14ac:dyDescent="0.25">
      <c r="A706" s="9"/>
      <c r="B706" s="10"/>
      <c r="C706" s="9" t="str">
        <f t="shared" si="69"/>
        <v>UNI</v>
      </c>
      <c r="D706" s="11">
        <f t="shared" si="70"/>
        <v>0</v>
      </c>
      <c r="E706" s="9"/>
      <c r="F706" s="12" t="str">
        <f t="shared" si="71"/>
        <v/>
      </c>
      <c r="G706" s="99"/>
      <c r="H706" s="9"/>
      <c r="I706" s="34"/>
      <c r="J706" s="35"/>
      <c r="K706" s="35"/>
      <c r="L706" s="14">
        <f t="shared" si="72"/>
        <v>0</v>
      </c>
    </row>
    <row r="707" spans="1:12" x14ac:dyDescent="0.25">
      <c r="A707" s="9"/>
      <c r="B707" s="10"/>
      <c r="C707" s="9" t="str">
        <f t="shared" ref="C707:C770" si="73">IF(COUNTIF(A:A,A707)&gt;1,"DUP","UNI")</f>
        <v>UNI</v>
      </c>
      <c r="D707" s="11">
        <f t="shared" si="70"/>
        <v>0</v>
      </c>
      <c r="E707" s="9"/>
      <c r="F707" s="12" t="str">
        <f t="shared" si="71"/>
        <v/>
      </c>
      <c r="G707" s="99"/>
      <c r="H707" s="9"/>
      <c r="I707" s="34"/>
      <c r="J707" s="35"/>
      <c r="K707" s="35"/>
      <c r="L707" s="14">
        <f t="shared" si="72"/>
        <v>0</v>
      </c>
    </row>
    <row r="708" spans="1:12" x14ac:dyDescent="0.25">
      <c r="A708" s="9"/>
      <c r="B708" s="10"/>
      <c r="C708" s="9" t="str">
        <f t="shared" si="73"/>
        <v>UNI</v>
      </c>
      <c r="D708" s="11">
        <f t="shared" si="70"/>
        <v>0</v>
      </c>
      <c r="E708" s="9"/>
      <c r="F708" s="12" t="str">
        <f t="shared" si="71"/>
        <v/>
      </c>
      <c r="G708" s="99"/>
      <c r="H708" s="9"/>
      <c r="I708" s="34"/>
      <c r="J708" s="35"/>
      <c r="K708" s="35"/>
      <c r="L708" s="14">
        <f t="shared" si="72"/>
        <v>0</v>
      </c>
    </row>
    <row r="709" spans="1:12" x14ac:dyDescent="0.25">
      <c r="A709" s="9"/>
      <c r="B709" s="10"/>
      <c r="C709" s="9" t="str">
        <f t="shared" si="73"/>
        <v>UNI</v>
      </c>
      <c r="D709" s="11">
        <f t="shared" si="70"/>
        <v>0</v>
      </c>
      <c r="E709" s="9"/>
      <c r="F709" s="12" t="str">
        <f t="shared" si="71"/>
        <v/>
      </c>
      <c r="G709" s="99"/>
      <c r="H709" s="9"/>
      <c r="I709" s="34"/>
      <c r="J709" s="35"/>
      <c r="K709" s="35"/>
      <c r="L709" s="14">
        <f t="shared" si="72"/>
        <v>0</v>
      </c>
    </row>
    <row r="710" spans="1:12" x14ac:dyDescent="0.25">
      <c r="A710" s="9"/>
      <c r="B710" s="10"/>
      <c r="C710" s="9" t="str">
        <f t="shared" si="73"/>
        <v>UNI</v>
      </c>
      <c r="D710" s="11">
        <f t="shared" si="70"/>
        <v>0</v>
      </c>
      <c r="E710" s="9"/>
      <c r="F710" s="12" t="str">
        <f t="shared" si="71"/>
        <v/>
      </c>
      <c r="G710" s="99"/>
      <c r="H710" s="9"/>
      <c r="I710" s="34"/>
      <c r="J710" s="35"/>
      <c r="K710" s="35"/>
      <c r="L710" s="14">
        <f t="shared" si="72"/>
        <v>0</v>
      </c>
    </row>
    <row r="711" spans="1:12" x14ac:dyDescent="0.25">
      <c r="A711" s="9"/>
      <c r="B711" s="10"/>
      <c r="C711" s="9" t="str">
        <f t="shared" si="73"/>
        <v>UNI</v>
      </c>
      <c r="D711" s="11">
        <f t="shared" si="70"/>
        <v>0</v>
      </c>
      <c r="E711" s="9"/>
      <c r="F711" s="12" t="str">
        <f t="shared" si="71"/>
        <v/>
      </c>
      <c r="G711" s="99"/>
      <c r="H711" s="9"/>
      <c r="I711" s="34"/>
      <c r="J711" s="35"/>
      <c r="K711" s="35"/>
      <c r="L711" s="14">
        <f t="shared" si="72"/>
        <v>0</v>
      </c>
    </row>
    <row r="712" spans="1:12" x14ac:dyDescent="0.25">
      <c r="A712" s="9"/>
      <c r="B712" s="10"/>
      <c r="C712" s="9" t="str">
        <f t="shared" si="73"/>
        <v>UNI</v>
      </c>
      <c r="D712" s="11">
        <f t="shared" si="70"/>
        <v>0</v>
      </c>
      <c r="E712" s="9"/>
      <c r="F712" s="12" t="str">
        <f t="shared" si="71"/>
        <v/>
      </c>
      <c r="G712" s="99"/>
      <c r="H712" s="9"/>
      <c r="I712" s="34"/>
      <c r="J712" s="35"/>
      <c r="K712" s="35"/>
      <c r="L712" s="14">
        <f t="shared" si="72"/>
        <v>0</v>
      </c>
    </row>
    <row r="713" spans="1:12" x14ac:dyDescent="0.25">
      <c r="A713" s="9"/>
      <c r="B713" s="10"/>
      <c r="C713" s="9" t="str">
        <f t="shared" si="73"/>
        <v>UNI</v>
      </c>
      <c r="D713" s="11">
        <f t="shared" si="70"/>
        <v>0</v>
      </c>
      <c r="E713" s="9"/>
      <c r="F713" s="12" t="str">
        <f t="shared" si="71"/>
        <v/>
      </c>
      <c r="G713" s="99"/>
      <c r="H713" s="9"/>
      <c r="I713" s="34"/>
      <c r="J713" s="35"/>
      <c r="K713" s="35"/>
      <c r="L713" s="14">
        <f t="shared" si="72"/>
        <v>0</v>
      </c>
    </row>
    <row r="714" spans="1:12" x14ac:dyDescent="0.25">
      <c r="A714" s="9"/>
      <c r="B714" s="10"/>
      <c r="C714" s="9" t="str">
        <f t="shared" si="73"/>
        <v>UNI</v>
      </c>
      <c r="D714" s="11">
        <f t="shared" si="70"/>
        <v>0</v>
      </c>
      <c r="E714" s="9"/>
      <c r="F714" s="12" t="str">
        <f t="shared" si="71"/>
        <v/>
      </c>
      <c r="G714" s="99"/>
      <c r="H714" s="9"/>
      <c r="I714" s="34"/>
      <c r="J714" s="35"/>
      <c r="K714" s="35"/>
      <c r="L714" s="14">
        <f t="shared" si="72"/>
        <v>0</v>
      </c>
    </row>
    <row r="715" spans="1:12" x14ac:dyDescent="0.25">
      <c r="A715" s="9"/>
      <c r="B715" s="10"/>
      <c r="C715" s="9" t="str">
        <f t="shared" si="73"/>
        <v>UNI</v>
      </c>
      <c r="D715" s="11">
        <f t="shared" si="70"/>
        <v>0</v>
      </c>
      <c r="E715" s="9"/>
      <c r="F715" s="12" t="str">
        <f t="shared" si="71"/>
        <v/>
      </c>
      <c r="G715" s="99"/>
      <c r="H715" s="9"/>
      <c r="I715" s="34"/>
      <c r="J715" s="35"/>
      <c r="K715" s="35"/>
      <c r="L715" s="14">
        <f t="shared" si="72"/>
        <v>0</v>
      </c>
    </row>
    <row r="716" spans="1:12" x14ac:dyDescent="0.25">
      <c r="A716" s="9"/>
      <c r="B716" s="10"/>
      <c r="C716" s="9" t="str">
        <f t="shared" si="73"/>
        <v>UNI</v>
      </c>
      <c r="D716" s="11">
        <f t="shared" si="70"/>
        <v>0</v>
      </c>
      <c r="E716" s="9"/>
      <c r="F716" s="12" t="str">
        <f t="shared" si="71"/>
        <v/>
      </c>
      <c r="G716" s="99"/>
      <c r="H716" s="9"/>
      <c r="I716" s="34"/>
      <c r="J716" s="35"/>
      <c r="K716" s="35"/>
      <c r="L716" s="14">
        <f t="shared" si="72"/>
        <v>0</v>
      </c>
    </row>
    <row r="717" spans="1:12" x14ac:dyDescent="0.25">
      <c r="A717" s="9"/>
      <c r="B717" s="10"/>
      <c r="C717" s="9" t="str">
        <f t="shared" si="73"/>
        <v>UNI</v>
      </c>
      <c r="D717" s="11">
        <f t="shared" si="70"/>
        <v>0</v>
      </c>
      <c r="E717" s="9"/>
      <c r="F717" s="12" t="str">
        <f t="shared" si="71"/>
        <v/>
      </c>
      <c r="G717" s="99"/>
      <c r="H717" s="9"/>
      <c r="I717" s="34"/>
      <c r="J717" s="35"/>
      <c r="K717" s="35"/>
      <c r="L717" s="14">
        <f t="shared" si="72"/>
        <v>0</v>
      </c>
    </row>
    <row r="718" spans="1:12" x14ac:dyDescent="0.25">
      <c r="A718" s="9"/>
      <c r="B718" s="10"/>
      <c r="C718" s="9" t="str">
        <f t="shared" si="73"/>
        <v>UNI</v>
      </c>
      <c r="D718" s="11">
        <f t="shared" si="70"/>
        <v>0</v>
      </c>
      <c r="E718" s="9"/>
      <c r="F718" s="12" t="str">
        <f t="shared" si="71"/>
        <v/>
      </c>
      <c r="G718" s="99"/>
      <c r="H718" s="9"/>
      <c r="I718" s="34"/>
      <c r="J718" s="35"/>
      <c r="K718" s="35"/>
      <c r="L718" s="14">
        <f t="shared" si="72"/>
        <v>0</v>
      </c>
    </row>
    <row r="719" spans="1:12" x14ac:dyDescent="0.25">
      <c r="A719" s="9"/>
      <c r="B719" s="10"/>
      <c r="C719" s="9" t="str">
        <f t="shared" si="73"/>
        <v>UNI</v>
      </c>
      <c r="D719" s="11">
        <f t="shared" si="70"/>
        <v>0</v>
      </c>
      <c r="E719" s="9"/>
      <c r="F719" s="12" t="str">
        <f t="shared" si="71"/>
        <v/>
      </c>
      <c r="G719" s="99"/>
      <c r="H719" s="9"/>
      <c r="I719" s="34"/>
      <c r="J719" s="35"/>
      <c r="K719" s="35"/>
      <c r="L719" s="14">
        <f t="shared" si="72"/>
        <v>0</v>
      </c>
    </row>
    <row r="720" spans="1:12" x14ac:dyDescent="0.25">
      <c r="A720" s="9"/>
      <c r="B720" s="10"/>
      <c r="C720" s="9" t="str">
        <f t="shared" si="73"/>
        <v>UNI</v>
      </c>
      <c r="D720" s="11">
        <f t="shared" si="70"/>
        <v>0</v>
      </c>
      <c r="E720" s="9"/>
      <c r="F720" s="12" t="str">
        <f t="shared" si="71"/>
        <v/>
      </c>
      <c r="G720" s="99"/>
      <c r="H720" s="9"/>
      <c r="I720" s="34"/>
      <c r="J720" s="35"/>
      <c r="K720" s="35"/>
      <c r="L720" s="14">
        <f t="shared" si="72"/>
        <v>0</v>
      </c>
    </row>
    <row r="721" spans="1:12" x14ac:dyDescent="0.25">
      <c r="A721" s="9"/>
      <c r="B721" s="10"/>
      <c r="C721" s="9" t="str">
        <f t="shared" si="73"/>
        <v>UNI</v>
      </c>
      <c r="D721" s="11">
        <f t="shared" si="70"/>
        <v>0</v>
      </c>
      <c r="E721" s="9"/>
      <c r="F721" s="12" t="str">
        <f t="shared" si="71"/>
        <v/>
      </c>
      <c r="G721" s="99"/>
      <c r="H721" s="9"/>
      <c r="I721" s="34"/>
      <c r="J721" s="35"/>
      <c r="K721" s="35"/>
      <c r="L721" s="14">
        <f t="shared" si="72"/>
        <v>0</v>
      </c>
    </row>
    <row r="722" spans="1:12" x14ac:dyDescent="0.25">
      <c r="A722" s="9"/>
      <c r="B722" s="10"/>
      <c r="C722" s="9" t="str">
        <f t="shared" si="73"/>
        <v>UNI</v>
      </c>
      <c r="D722" s="11">
        <f t="shared" si="70"/>
        <v>0</v>
      </c>
      <c r="E722" s="9"/>
      <c r="F722" s="12" t="str">
        <f t="shared" si="71"/>
        <v/>
      </c>
      <c r="G722" s="99"/>
      <c r="H722" s="9"/>
      <c r="I722" s="34"/>
      <c r="J722" s="35"/>
      <c r="K722" s="35"/>
      <c r="L722" s="14">
        <f t="shared" si="72"/>
        <v>0</v>
      </c>
    </row>
    <row r="723" spans="1:12" x14ac:dyDescent="0.25">
      <c r="A723" s="9"/>
      <c r="B723" s="10"/>
      <c r="C723" s="9" t="str">
        <f t="shared" si="73"/>
        <v>UNI</v>
      </c>
      <c r="D723" s="11">
        <f t="shared" si="70"/>
        <v>0</v>
      </c>
      <c r="E723" s="9"/>
      <c r="F723" s="12" t="str">
        <f t="shared" si="71"/>
        <v/>
      </c>
      <c r="G723" s="99"/>
      <c r="H723" s="9"/>
      <c r="I723" s="34"/>
      <c r="J723" s="35"/>
      <c r="K723" s="35"/>
      <c r="L723" s="14">
        <f t="shared" si="72"/>
        <v>0</v>
      </c>
    </row>
    <row r="724" spans="1:12" x14ac:dyDescent="0.25">
      <c r="A724" s="9"/>
      <c r="B724" s="10"/>
      <c r="C724" s="9" t="str">
        <f t="shared" si="73"/>
        <v>UNI</v>
      </c>
      <c r="D724" s="11">
        <f t="shared" si="70"/>
        <v>0</v>
      </c>
      <c r="E724" s="9"/>
      <c r="F724" s="12" t="str">
        <f t="shared" si="71"/>
        <v/>
      </c>
      <c r="G724" s="99"/>
      <c r="H724" s="9"/>
      <c r="I724" s="34"/>
      <c r="J724" s="35"/>
      <c r="K724" s="35"/>
      <c r="L724" s="14">
        <f t="shared" si="72"/>
        <v>0</v>
      </c>
    </row>
    <row r="725" spans="1:12" x14ac:dyDescent="0.25">
      <c r="A725" s="9"/>
      <c r="B725" s="10"/>
      <c r="C725" s="9" t="str">
        <f t="shared" si="73"/>
        <v>UNI</v>
      </c>
      <c r="D725" s="11">
        <f t="shared" si="70"/>
        <v>0</v>
      </c>
      <c r="E725" s="9"/>
      <c r="F725" s="12" t="str">
        <f t="shared" si="71"/>
        <v/>
      </c>
      <c r="G725" s="99"/>
      <c r="H725" s="9"/>
      <c r="I725" s="34"/>
      <c r="J725" s="35"/>
      <c r="K725" s="35"/>
      <c r="L725" s="14">
        <f t="shared" si="72"/>
        <v>0</v>
      </c>
    </row>
    <row r="726" spans="1:12" x14ac:dyDescent="0.25">
      <c r="A726" s="9"/>
      <c r="B726" s="10"/>
      <c r="C726" s="9" t="str">
        <f t="shared" si="73"/>
        <v>UNI</v>
      </c>
      <c r="D726" s="11">
        <f t="shared" ref="D726:D788" si="74">B726</f>
        <v>0</v>
      </c>
      <c r="E726" s="9"/>
      <c r="F726" s="12" t="str">
        <f t="shared" ref="F726:F788" si="75">IF(G726=313,"Fail SO",IF(G726=319,"Deliver Approved",IF(G726=320,"Tax-Cert",IF(G726=343,"Purchase",""))))</f>
        <v/>
      </c>
      <c r="G726" s="99"/>
      <c r="H726" s="9"/>
      <c r="I726" s="34"/>
      <c r="J726" s="35"/>
      <c r="K726" s="35"/>
      <c r="L726" s="14">
        <f t="shared" ref="L726:L788" si="76">K726-J726</f>
        <v>0</v>
      </c>
    </row>
    <row r="727" spans="1:12" x14ac:dyDescent="0.25">
      <c r="A727" s="9"/>
      <c r="B727" s="10"/>
      <c r="C727" s="9" t="str">
        <f t="shared" si="73"/>
        <v>UNI</v>
      </c>
      <c r="D727" s="11">
        <f t="shared" si="74"/>
        <v>0</v>
      </c>
      <c r="E727" s="9"/>
      <c r="F727" s="12" t="str">
        <f t="shared" si="75"/>
        <v/>
      </c>
      <c r="G727" s="99"/>
      <c r="H727" s="9"/>
      <c r="I727" s="34"/>
      <c r="J727" s="35"/>
      <c r="K727" s="35"/>
      <c r="L727" s="14">
        <f t="shared" si="76"/>
        <v>0</v>
      </c>
    </row>
    <row r="728" spans="1:12" x14ac:dyDescent="0.25">
      <c r="A728" s="9"/>
      <c r="B728" s="10"/>
      <c r="C728" s="9" t="str">
        <f t="shared" si="73"/>
        <v>UNI</v>
      </c>
      <c r="D728" s="11">
        <f t="shared" si="74"/>
        <v>0</v>
      </c>
      <c r="E728" s="9"/>
      <c r="F728" s="12" t="str">
        <f t="shared" si="75"/>
        <v/>
      </c>
      <c r="G728" s="99"/>
      <c r="H728" s="9"/>
      <c r="I728" s="34"/>
      <c r="J728" s="35"/>
      <c r="K728" s="35"/>
      <c r="L728" s="14">
        <f t="shared" si="76"/>
        <v>0</v>
      </c>
    </row>
    <row r="729" spans="1:12" x14ac:dyDescent="0.25">
      <c r="A729" s="9"/>
      <c r="B729" s="10"/>
      <c r="C729" s="9" t="str">
        <f t="shared" si="73"/>
        <v>UNI</v>
      </c>
      <c r="D729" s="11">
        <f t="shared" si="74"/>
        <v>0</v>
      </c>
      <c r="E729" s="9"/>
      <c r="F729" s="12" t="str">
        <f t="shared" si="75"/>
        <v/>
      </c>
      <c r="G729" s="99"/>
      <c r="H729" s="9"/>
      <c r="I729" s="34"/>
      <c r="J729" s="35"/>
      <c r="K729" s="35"/>
      <c r="L729" s="14">
        <f t="shared" si="76"/>
        <v>0</v>
      </c>
    </row>
    <row r="730" spans="1:12" x14ac:dyDescent="0.25">
      <c r="A730" s="9"/>
      <c r="B730" s="10"/>
      <c r="C730" s="9" t="str">
        <f t="shared" si="73"/>
        <v>UNI</v>
      </c>
      <c r="D730" s="11">
        <f t="shared" si="74"/>
        <v>0</v>
      </c>
      <c r="E730" s="9"/>
      <c r="F730" s="12" t="str">
        <f t="shared" si="75"/>
        <v/>
      </c>
      <c r="G730" s="99"/>
      <c r="H730" s="9"/>
      <c r="I730" s="34"/>
      <c r="J730" s="35"/>
      <c r="K730" s="35"/>
      <c r="L730" s="14">
        <f t="shared" si="76"/>
        <v>0</v>
      </c>
    </row>
    <row r="731" spans="1:12" x14ac:dyDescent="0.25">
      <c r="A731" s="9"/>
      <c r="B731" s="10"/>
      <c r="C731" s="9" t="str">
        <f t="shared" si="73"/>
        <v>UNI</v>
      </c>
      <c r="D731" s="11">
        <f t="shared" si="74"/>
        <v>0</v>
      </c>
      <c r="E731" s="9"/>
      <c r="F731" s="12" t="str">
        <f t="shared" si="75"/>
        <v/>
      </c>
      <c r="G731" s="99"/>
      <c r="H731" s="9"/>
      <c r="I731" s="34"/>
      <c r="J731" s="35"/>
      <c r="K731" s="35"/>
      <c r="L731" s="14">
        <f t="shared" si="76"/>
        <v>0</v>
      </c>
    </row>
    <row r="732" spans="1:12" x14ac:dyDescent="0.25">
      <c r="A732" s="9"/>
      <c r="B732" s="10"/>
      <c r="C732" s="9" t="str">
        <f t="shared" si="73"/>
        <v>UNI</v>
      </c>
      <c r="D732" s="11">
        <f t="shared" si="74"/>
        <v>0</v>
      </c>
      <c r="E732" s="9"/>
      <c r="F732" s="12" t="str">
        <f t="shared" si="75"/>
        <v/>
      </c>
      <c r="G732" s="99"/>
      <c r="H732" s="9"/>
      <c r="I732" s="34"/>
      <c r="J732" s="35"/>
      <c r="K732" s="35"/>
      <c r="L732" s="14">
        <f t="shared" si="76"/>
        <v>0</v>
      </c>
    </row>
    <row r="733" spans="1:12" x14ac:dyDescent="0.25">
      <c r="A733" s="9"/>
      <c r="B733" s="10"/>
      <c r="C733" s="9" t="str">
        <f t="shared" si="73"/>
        <v>UNI</v>
      </c>
      <c r="D733" s="11">
        <f t="shared" si="74"/>
        <v>0</v>
      </c>
      <c r="E733" s="9"/>
      <c r="F733" s="12" t="str">
        <f t="shared" si="75"/>
        <v/>
      </c>
      <c r="G733" s="99"/>
      <c r="H733" s="9"/>
      <c r="I733" s="34"/>
      <c r="J733" s="35"/>
      <c r="K733" s="35"/>
      <c r="L733" s="14">
        <f t="shared" si="76"/>
        <v>0</v>
      </c>
    </row>
    <row r="734" spans="1:12" x14ac:dyDescent="0.25">
      <c r="A734" s="9"/>
      <c r="B734" s="10"/>
      <c r="C734" s="9" t="str">
        <f t="shared" si="73"/>
        <v>UNI</v>
      </c>
      <c r="D734" s="11">
        <f t="shared" si="74"/>
        <v>0</v>
      </c>
      <c r="E734" s="9"/>
      <c r="F734" s="12" t="str">
        <f t="shared" si="75"/>
        <v/>
      </c>
      <c r="G734" s="99"/>
      <c r="H734" s="9"/>
      <c r="I734" s="34"/>
      <c r="J734" s="35"/>
      <c r="K734" s="35"/>
      <c r="L734" s="14">
        <f t="shared" si="76"/>
        <v>0</v>
      </c>
    </row>
    <row r="735" spans="1:12" x14ac:dyDescent="0.25">
      <c r="A735" s="9"/>
      <c r="B735" s="10"/>
      <c r="C735" s="9" t="str">
        <f t="shared" si="73"/>
        <v>UNI</v>
      </c>
      <c r="D735" s="11">
        <f t="shared" si="74"/>
        <v>0</v>
      </c>
      <c r="E735" s="9"/>
      <c r="F735" s="12" t="str">
        <f t="shared" si="75"/>
        <v/>
      </c>
      <c r="G735" s="99"/>
      <c r="H735" s="9"/>
      <c r="I735" s="34"/>
      <c r="J735" s="35"/>
      <c r="K735" s="35"/>
      <c r="L735" s="14">
        <f t="shared" si="76"/>
        <v>0</v>
      </c>
    </row>
    <row r="736" spans="1:12" x14ac:dyDescent="0.25">
      <c r="A736" s="9"/>
      <c r="B736" s="10"/>
      <c r="C736" s="9" t="str">
        <f t="shared" si="73"/>
        <v>UNI</v>
      </c>
      <c r="D736" s="11">
        <f t="shared" si="74"/>
        <v>0</v>
      </c>
      <c r="E736" s="9"/>
      <c r="F736" s="12" t="str">
        <f t="shared" si="75"/>
        <v/>
      </c>
      <c r="G736" s="99"/>
      <c r="H736" s="9"/>
      <c r="I736" s="34"/>
      <c r="J736" s="35"/>
      <c r="K736" s="35"/>
      <c r="L736" s="14">
        <f t="shared" si="76"/>
        <v>0</v>
      </c>
    </row>
    <row r="737" spans="1:12" x14ac:dyDescent="0.25">
      <c r="A737" s="9"/>
      <c r="B737" s="10"/>
      <c r="C737" s="9" t="str">
        <f t="shared" si="73"/>
        <v>UNI</v>
      </c>
      <c r="D737" s="11">
        <f t="shared" si="74"/>
        <v>0</v>
      </c>
      <c r="E737" s="9"/>
      <c r="F737" s="12" t="str">
        <f t="shared" si="75"/>
        <v/>
      </c>
      <c r="G737" s="99"/>
      <c r="H737" s="9"/>
      <c r="I737" s="34"/>
      <c r="J737" s="35"/>
      <c r="K737" s="35"/>
      <c r="L737" s="14">
        <f t="shared" si="76"/>
        <v>0</v>
      </c>
    </row>
    <row r="738" spans="1:12" x14ac:dyDescent="0.25">
      <c r="A738" s="9"/>
      <c r="B738" s="10"/>
      <c r="C738" s="9" t="str">
        <f t="shared" si="73"/>
        <v>UNI</v>
      </c>
      <c r="D738" s="11">
        <f t="shared" si="74"/>
        <v>0</v>
      </c>
      <c r="E738" s="9"/>
      <c r="F738" s="12" t="str">
        <f t="shared" si="75"/>
        <v/>
      </c>
      <c r="G738" s="99"/>
      <c r="H738" s="9"/>
      <c r="I738" s="34"/>
      <c r="J738" s="35"/>
      <c r="K738" s="35"/>
      <c r="L738" s="14">
        <f t="shared" si="76"/>
        <v>0</v>
      </c>
    </row>
    <row r="739" spans="1:12" x14ac:dyDescent="0.25">
      <c r="A739" s="9"/>
      <c r="B739" s="10"/>
      <c r="C739" s="9" t="str">
        <f t="shared" si="73"/>
        <v>UNI</v>
      </c>
      <c r="D739" s="11">
        <f t="shared" si="74"/>
        <v>0</v>
      </c>
      <c r="E739" s="9"/>
      <c r="F739" s="12" t="str">
        <f t="shared" si="75"/>
        <v/>
      </c>
      <c r="G739" s="99"/>
      <c r="H739" s="9"/>
      <c r="I739" s="34"/>
      <c r="J739" s="35"/>
      <c r="K739" s="35"/>
      <c r="L739" s="14">
        <f t="shared" si="76"/>
        <v>0</v>
      </c>
    </row>
    <row r="740" spans="1:12" x14ac:dyDescent="0.25">
      <c r="A740" s="9"/>
      <c r="B740" s="10"/>
      <c r="C740" s="9" t="str">
        <f t="shared" si="73"/>
        <v>UNI</v>
      </c>
      <c r="D740" s="11">
        <f t="shared" si="74"/>
        <v>0</v>
      </c>
      <c r="E740" s="9"/>
      <c r="F740" s="12" t="str">
        <f t="shared" si="75"/>
        <v/>
      </c>
      <c r="G740" s="99"/>
      <c r="H740" s="9"/>
      <c r="I740" s="34"/>
      <c r="J740" s="35"/>
      <c r="K740" s="35"/>
      <c r="L740" s="14">
        <f t="shared" si="76"/>
        <v>0</v>
      </c>
    </row>
    <row r="741" spans="1:12" x14ac:dyDescent="0.25">
      <c r="A741" s="9"/>
      <c r="B741" s="10"/>
      <c r="C741" s="9" t="str">
        <f t="shared" si="73"/>
        <v>UNI</v>
      </c>
      <c r="D741" s="11">
        <f t="shared" si="74"/>
        <v>0</v>
      </c>
      <c r="E741" s="9"/>
      <c r="F741" s="12" t="str">
        <f t="shared" si="75"/>
        <v/>
      </c>
      <c r="G741" s="99"/>
      <c r="H741" s="9"/>
      <c r="I741" s="34"/>
      <c r="J741" s="35"/>
      <c r="K741" s="35"/>
      <c r="L741" s="14">
        <f t="shared" si="76"/>
        <v>0</v>
      </c>
    </row>
    <row r="742" spans="1:12" x14ac:dyDescent="0.25">
      <c r="A742" s="9"/>
      <c r="B742" s="10"/>
      <c r="C742" s="9" t="str">
        <f t="shared" si="73"/>
        <v>UNI</v>
      </c>
      <c r="D742" s="11">
        <f t="shared" si="74"/>
        <v>0</v>
      </c>
      <c r="E742" s="9"/>
      <c r="F742" s="12" t="str">
        <f t="shared" si="75"/>
        <v/>
      </c>
      <c r="G742" s="99"/>
      <c r="H742" s="9"/>
      <c r="I742" s="34"/>
      <c r="J742" s="35"/>
      <c r="K742" s="35"/>
      <c r="L742" s="14">
        <f t="shared" si="76"/>
        <v>0</v>
      </c>
    </row>
    <row r="743" spans="1:12" x14ac:dyDescent="0.25">
      <c r="A743" s="9"/>
      <c r="B743" s="10"/>
      <c r="C743" s="9" t="str">
        <f t="shared" si="73"/>
        <v>UNI</v>
      </c>
      <c r="D743" s="11">
        <f t="shared" si="74"/>
        <v>0</v>
      </c>
      <c r="E743" s="9"/>
      <c r="F743" s="12" t="str">
        <f t="shared" si="75"/>
        <v/>
      </c>
      <c r="G743" s="99"/>
      <c r="H743" s="9"/>
      <c r="I743" s="34"/>
      <c r="J743" s="35"/>
      <c r="K743" s="35"/>
      <c r="L743" s="14">
        <f t="shared" si="76"/>
        <v>0</v>
      </c>
    </row>
    <row r="744" spans="1:12" x14ac:dyDescent="0.25">
      <c r="A744" s="9"/>
      <c r="B744" s="10"/>
      <c r="C744" s="9" t="str">
        <f t="shared" si="73"/>
        <v>UNI</v>
      </c>
      <c r="D744" s="11">
        <f t="shared" si="74"/>
        <v>0</v>
      </c>
      <c r="E744" s="9"/>
      <c r="F744" s="12" t="str">
        <f t="shared" si="75"/>
        <v/>
      </c>
      <c r="G744" s="99"/>
      <c r="H744" s="9"/>
      <c r="I744" s="34"/>
      <c r="J744" s="35"/>
      <c r="K744" s="35"/>
      <c r="L744" s="14">
        <f t="shared" si="76"/>
        <v>0</v>
      </c>
    </row>
    <row r="745" spans="1:12" x14ac:dyDescent="0.25">
      <c r="A745" s="9"/>
      <c r="B745" s="10"/>
      <c r="C745" s="9" t="str">
        <f t="shared" si="73"/>
        <v>UNI</v>
      </c>
      <c r="D745" s="11">
        <f t="shared" si="74"/>
        <v>0</v>
      </c>
      <c r="E745" s="9"/>
      <c r="F745" s="12" t="str">
        <f t="shared" si="75"/>
        <v/>
      </c>
      <c r="G745" s="99"/>
      <c r="H745" s="9"/>
      <c r="I745" s="34"/>
      <c r="J745" s="35"/>
      <c r="K745" s="35"/>
      <c r="L745" s="14">
        <f t="shared" si="76"/>
        <v>0</v>
      </c>
    </row>
    <row r="746" spans="1:12" x14ac:dyDescent="0.25">
      <c r="A746" s="9"/>
      <c r="B746" s="10"/>
      <c r="C746" s="9" t="str">
        <f t="shared" si="73"/>
        <v>UNI</v>
      </c>
      <c r="D746" s="11">
        <f t="shared" si="74"/>
        <v>0</v>
      </c>
      <c r="E746" s="9"/>
      <c r="F746" s="12" t="str">
        <f t="shared" si="75"/>
        <v/>
      </c>
      <c r="G746" s="99"/>
      <c r="H746" s="9"/>
      <c r="I746" s="34"/>
      <c r="J746" s="35"/>
      <c r="K746" s="35"/>
      <c r="L746" s="14">
        <f t="shared" si="76"/>
        <v>0</v>
      </c>
    </row>
    <row r="747" spans="1:12" x14ac:dyDescent="0.25">
      <c r="A747" s="9"/>
      <c r="B747" s="10"/>
      <c r="C747" s="9" t="str">
        <f t="shared" si="73"/>
        <v>UNI</v>
      </c>
      <c r="D747" s="11">
        <f t="shared" si="74"/>
        <v>0</v>
      </c>
      <c r="E747" s="9"/>
      <c r="F747" s="12" t="str">
        <f t="shared" si="75"/>
        <v/>
      </c>
      <c r="G747" s="99"/>
      <c r="H747" s="9"/>
      <c r="I747" s="34"/>
      <c r="J747" s="35"/>
      <c r="K747" s="35"/>
      <c r="L747" s="14">
        <f t="shared" si="76"/>
        <v>0</v>
      </c>
    </row>
    <row r="748" spans="1:12" x14ac:dyDescent="0.25">
      <c r="A748" s="9"/>
      <c r="B748" s="10"/>
      <c r="C748" s="9" t="str">
        <f t="shared" si="73"/>
        <v>UNI</v>
      </c>
      <c r="D748" s="11">
        <f t="shared" si="74"/>
        <v>0</v>
      </c>
      <c r="E748" s="9"/>
      <c r="F748" s="12" t="str">
        <f t="shared" si="75"/>
        <v/>
      </c>
      <c r="G748" s="99"/>
      <c r="H748" s="9"/>
      <c r="I748" s="34"/>
      <c r="J748" s="35"/>
      <c r="K748" s="35"/>
      <c r="L748" s="14">
        <f t="shared" si="76"/>
        <v>0</v>
      </c>
    </row>
    <row r="749" spans="1:12" x14ac:dyDescent="0.25">
      <c r="A749" s="9"/>
      <c r="B749" s="10"/>
      <c r="C749" s="9" t="str">
        <f t="shared" si="73"/>
        <v>UNI</v>
      </c>
      <c r="D749" s="11">
        <f t="shared" si="74"/>
        <v>0</v>
      </c>
      <c r="E749" s="9"/>
      <c r="F749" s="12" t="str">
        <f t="shared" si="75"/>
        <v/>
      </c>
      <c r="G749" s="99"/>
      <c r="H749" s="9"/>
      <c r="I749" s="34"/>
      <c r="J749" s="35"/>
      <c r="K749" s="35"/>
      <c r="L749" s="14">
        <f t="shared" si="76"/>
        <v>0</v>
      </c>
    </row>
    <row r="750" spans="1:12" x14ac:dyDescent="0.25">
      <c r="A750" s="9"/>
      <c r="B750" s="10"/>
      <c r="C750" s="9" t="str">
        <f t="shared" si="73"/>
        <v>UNI</v>
      </c>
      <c r="D750" s="11">
        <f t="shared" si="74"/>
        <v>0</v>
      </c>
      <c r="E750" s="9"/>
      <c r="F750" s="12" t="str">
        <f t="shared" si="75"/>
        <v/>
      </c>
      <c r="G750" s="99"/>
      <c r="H750" s="9"/>
      <c r="I750" s="34"/>
      <c r="J750" s="35"/>
      <c r="K750" s="35"/>
      <c r="L750" s="14">
        <f t="shared" si="76"/>
        <v>0</v>
      </c>
    </row>
    <row r="751" spans="1:12" x14ac:dyDescent="0.25">
      <c r="A751" s="9"/>
      <c r="B751" s="10"/>
      <c r="C751" s="9" t="str">
        <f t="shared" si="73"/>
        <v>UNI</v>
      </c>
      <c r="D751" s="11">
        <f t="shared" si="74"/>
        <v>0</v>
      </c>
      <c r="E751" s="9"/>
      <c r="F751" s="12" t="str">
        <f t="shared" si="75"/>
        <v/>
      </c>
      <c r="G751" s="99"/>
      <c r="H751" s="9"/>
      <c r="I751" s="34"/>
      <c r="J751" s="35"/>
      <c r="K751" s="35"/>
      <c r="L751" s="14">
        <f t="shared" si="76"/>
        <v>0</v>
      </c>
    </row>
    <row r="752" spans="1:12" x14ac:dyDescent="0.25">
      <c r="A752" s="9"/>
      <c r="B752" s="10"/>
      <c r="C752" s="9" t="str">
        <f t="shared" si="73"/>
        <v>UNI</v>
      </c>
      <c r="D752" s="11">
        <f t="shared" si="74"/>
        <v>0</v>
      </c>
      <c r="E752" s="9"/>
      <c r="F752" s="12" t="str">
        <f t="shared" si="75"/>
        <v/>
      </c>
      <c r="G752" s="99"/>
      <c r="H752" s="9"/>
      <c r="I752" s="34"/>
      <c r="J752" s="35"/>
      <c r="K752" s="35"/>
      <c r="L752" s="14">
        <f t="shared" si="76"/>
        <v>0</v>
      </c>
    </row>
    <row r="753" spans="1:12" x14ac:dyDescent="0.25">
      <c r="A753" s="9"/>
      <c r="B753" s="10"/>
      <c r="C753" s="9" t="str">
        <f t="shared" si="73"/>
        <v>UNI</v>
      </c>
      <c r="D753" s="11">
        <f t="shared" si="74"/>
        <v>0</v>
      </c>
      <c r="E753" s="9"/>
      <c r="F753" s="12" t="str">
        <f t="shared" si="75"/>
        <v/>
      </c>
      <c r="G753" s="99"/>
      <c r="H753" s="9"/>
      <c r="I753" s="34"/>
      <c r="J753" s="35"/>
      <c r="K753" s="35"/>
      <c r="L753" s="14">
        <f t="shared" si="76"/>
        <v>0</v>
      </c>
    </row>
    <row r="754" spans="1:12" x14ac:dyDescent="0.25">
      <c r="A754" s="9"/>
      <c r="B754" s="10"/>
      <c r="C754" s="9" t="str">
        <f t="shared" si="73"/>
        <v>UNI</v>
      </c>
      <c r="D754" s="11">
        <f t="shared" si="74"/>
        <v>0</v>
      </c>
      <c r="E754" s="9"/>
      <c r="F754" s="12" t="str">
        <f t="shared" si="75"/>
        <v/>
      </c>
      <c r="G754" s="99"/>
      <c r="H754" s="9"/>
      <c r="I754" s="34"/>
      <c r="J754" s="35"/>
      <c r="K754" s="35"/>
      <c r="L754" s="14">
        <f t="shared" si="76"/>
        <v>0</v>
      </c>
    </row>
    <row r="755" spans="1:12" x14ac:dyDescent="0.25">
      <c r="A755" s="9"/>
      <c r="B755" s="10"/>
      <c r="C755" s="9" t="str">
        <f t="shared" si="73"/>
        <v>UNI</v>
      </c>
      <c r="D755" s="11">
        <f t="shared" si="74"/>
        <v>0</v>
      </c>
      <c r="E755" s="9"/>
      <c r="F755" s="12" t="str">
        <f t="shared" si="75"/>
        <v/>
      </c>
      <c r="G755" s="99"/>
      <c r="H755" s="9"/>
      <c r="I755" s="34"/>
      <c r="J755" s="35"/>
      <c r="K755" s="35"/>
      <c r="L755" s="14">
        <f t="shared" si="76"/>
        <v>0</v>
      </c>
    </row>
    <row r="756" spans="1:12" x14ac:dyDescent="0.25">
      <c r="A756" s="9"/>
      <c r="B756" s="10"/>
      <c r="C756" s="9" t="str">
        <f t="shared" si="73"/>
        <v>UNI</v>
      </c>
      <c r="D756" s="11">
        <f t="shared" si="74"/>
        <v>0</v>
      </c>
      <c r="E756" s="9"/>
      <c r="F756" s="12" t="str">
        <f t="shared" si="75"/>
        <v/>
      </c>
      <c r="G756" s="99"/>
      <c r="H756" s="9"/>
      <c r="I756" s="34"/>
      <c r="J756" s="35"/>
      <c r="K756" s="35"/>
      <c r="L756" s="14">
        <f t="shared" si="76"/>
        <v>0</v>
      </c>
    </row>
    <row r="757" spans="1:12" x14ac:dyDescent="0.25">
      <c r="A757" s="9"/>
      <c r="B757" s="10"/>
      <c r="C757" s="9" t="str">
        <f t="shared" si="73"/>
        <v>UNI</v>
      </c>
      <c r="D757" s="11">
        <f t="shared" si="74"/>
        <v>0</v>
      </c>
      <c r="E757" s="9"/>
      <c r="F757" s="12" t="str">
        <f t="shared" si="75"/>
        <v/>
      </c>
      <c r="G757" s="99"/>
      <c r="H757" s="9"/>
      <c r="I757" s="34"/>
      <c r="J757" s="35"/>
      <c r="K757" s="35"/>
      <c r="L757" s="14">
        <f t="shared" si="76"/>
        <v>0</v>
      </c>
    </row>
    <row r="758" spans="1:12" x14ac:dyDescent="0.25">
      <c r="A758" s="9"/>
      <c r="B758" s="10"/>
      <c r="C758" s="9" t="str">
        <f t="shared" si="73"/>
        <v>UNI</v>
      </c>
      <c r="D758" s="11">
        <f t="shared" si="74"/>
        <v>0</v>
      </c>
      <c r="E758" s="9"/>
      <c r="F758" s="12" t="str">
        <f t="shared" si="75"/>
        <v/>
      </c>
      <c r="G758" s="99"/>
      <c r="H758" s="9"/>
      <c r="I758" s="34"/>
      <c r="J758" s="35"/>
      <c r="K758" s="35"/>
      <c r="L758" s="14">
        <f t="shared" si="76"/>
        <v>0</v>
      </c>
    </row>
    <row r="759" spans="1:12" x14ac:dyDescent="0.25">
      <c r="A759" s="9"/>
      <c r="B759" s="10"/>
      <c r="C759" s="9" t="str">
        <f t="shared" si="73"/>
        <v>UNI</v>
      </c>
      <c r="D759" s="11">
        <f t="shared" si="74"/>
        <v>0</v>
      </c>
      <c r="E759" s="9"/>
      <c r="F759" s="12" t="str">
        <f t="shared" si="75"/>
        <v/>
      </c>
      <c r="G759" s="99"/>
      <c r="H759" s="9"/>
      <c r="I759" s="34"/>
      <c r="J759" s="35"/>
      <c r="K759" s="35"/>
      <c r="L759" s="14">
        <f t="shared" si="76"/>
        <v>0</v>
      </c>
    </row>
    <row r="760" spans="1:12" x14ac:dyDescent="0.25">
      <c r="A760" s="9"/>
      <c r="B760" s="10"/>
      <c r="C760" s="9" t="str">
        <f t="shared" si="73"/>
        <v>UNI</v>
      </c>
      <c r="D760" s="11">
        <f t="shared" si="74"/>
        <v>0</v>
      </c>
      <c r="E760" s="9"/>
      <c r="F760" s="12" t="str">
        <f t="shared" si="75"/>
        <v/>
      </c>
      <c r="G760" s="99"/>
      <c r="H760" s="9"/>
      <c r="I760" s="34"/>
      <c r="J760" s="35"/>
      <c r="K760" s="35"/>
      <c r="L760" s="14">
        <f t="shared" si="76"/>
        <v>0</v>
      </c>
    </row>
    <row r="761" spans="1:12" x14ac:dyDescent="0.25">
      <c r="A761" s="9"/>
      <c r="B761" s="10"/>
      <c r="C761" s="9" t="str">
        <f t="shared" si="73"/>
        <v>UNI</v>
      </c>
      <c r="D761" s="11">
        <f t="shared" si="74"/>
        <v>0</v>
      </c>
      <c r="E761" s="9"/>
      <c r="F761" s="12" t="str">
        <f t="shared" si="75"/>
        <v/>
      </c>
      <c r="G761" s="99"/>
      <c r="H761" s="9"/>
      <c r="I761" s="34"/>
      <c r="J761" s="35"/>
      <c r="K761" s="35"/>
      <c r="L761" s="14">
        <f t="shared" si="76"/>
        <v>0</v>
      </c>
    </row>
    <row r="762" spans="1:12" x14ac:dyDescent="0.25">
      <c r="A762" s="9"/>
      <c r="B762" s="10"/>
      <c r="C762" s="9" t="str">
        <f t="shared" si="73"/>
        <v>UNI</v>
      </c>
      <c r="D762" s="11">
        <f t="shared" si="74"/>
        <v>0</v>
      </c>
      <c r="E762" s="9"/>
      <c r="F762" s="12" t="str">
        <f t="shared" si="75"/>
        <v/>
      </c>
      <c r="G762" s="99"/>
      <c r="H762" s="9"/>
      <c r="I762" s="34"/>
      <c r="J762" s="35"/>
      <c r="K762" s="35"/>
      <c r="L762" s="14">
        <f t="shared" si="76"/>
        <v>0</v>
      </c>
    </row>
    <row r="763" spans="1:12" x14ac:dyDescent="0.25">
      <c r="A763" s="9"/>
      <c r="B763" s="10"/>
      <c r="C763" s="9" t="str">
        <f t="shared" si="73"/>
        <v>UNI</v>
      </c>
      <c r="D763" s="11">
        <f t="shared" si="74"/>
        <v>0</v>
      </c>
      <c r="E763" s="9"/>
      <c r="F763" s="12" t="str">
        <f t="shared" si="75"/>
        <v/>
      </c>
      <c r="G763" s="99"/>
      <c r="H763" s="9"/>
      <c r="I763" s="34"/>
      <c r="J763" s="35"/>
      <c r="K763" s="35"/>
      <c r="L763" s="14">
        <f t="shared" si="76"/>
        <v>0</v>
      </c>
    </row>
    <row r="764" spans="1:12" x14ac:dyDescent="0.25">
      <c r="A764" s="9"/>
      <c r="B764" s="10"/>
      <c r="C764" s="9" t="str">
        <f t="shared" si="73"/>
        <v>UNI</v>
      </c>
      <c r="D764" s="11">
        <f t="shared" si="74"/>
        <v>0</v>
      </c>
      <c r="E764" s="9"/>
      <c r="F764" s="12" t="str">
        <f t="shared" si="75"/>
        <v/>
      </c>
      <c r="G764" s="99"/>
      <c r="H764" s="9"/>
      <c r="I764" s="34"/>
      <c r="J764" s="35"/>
      <c r="K764" s="35"/>
      <c r="L764" s="14">
        <f t="shared" si="76"/>
        <v>0</v>
      </c>
    </row>
    <row r="765" spans="1:12" x14ac:dyDescent="0.25">
      <c r="A765" s="9"/>
      <c r="B765" s="10"/>
      <c r="C765" s="9" t="str">
        <f t="shared" si="73"/>
        <v>UNI</v>
      </c>
      <c r="D765" s="11">
        <f t="shared" si="74"/>
        <v>0</v>
      </c>
      <c r="E765" s="9"/>
      <c r="F765" s="12" t="str">
        <f t="shared" si="75"/>
        <v/>
      </c>
      <c r="G765" s="99"/>
      <c r="H765" s="9"/>
      <c r="I765" s="34"/>
      <c r="J765" s="35"/>
      <c r="K765" s="35"/>
      <c r="L765" s="14">
        <f t="shared" si="76"/>
        <v>0</v>
      </c>
    </row>
    <row r="766" spans="1:12" x14ac:dyDescent="0.25">
      <c r="A766" s="9"/>
      <c r="B766" s="10"/>
      <c r="C766" s="9" t="str">
        <f t="shared" si="73"/>
        <v>UNI</v>
      </c>
      <c r="D766" s="11">
        <f t="shared" si="74"/>
        <v>0</v>
      </c>
      <c r="E766" s="9"/>
      <c r="F766" s="12" t="str">
        <f t="shared" si="75"/>
        <v/>
      </c>
      <c r="G766" s="99"/>
      <c r="H766" s="9"/>
      <c r="I766" s="34"/>
      <c r="J766" s="35"/>
      <c r="K766" s="35"/>
      <c r="L766" s="14">
        <f t="shared" si="76"/>
        <v>0</v>
      </c>
    </row>
    <row r="767" spans="1:12" x14ac:dyDescent="0.25">
      <c r="A767" s="9"/>
      <c r="B767" s="10"/>
      <c r="C767" s="9" t="str">
        <f t="shared" si="73"/>
        <v>UNI</v>
      </c>
      <c r="D767" s="11">
        <f t="shared" si="74"/>
        <v>0</v>
      </c>
      <c r="E767" s="9"/>
      <c r="F767" s="12" t="str">
        <f t="shared" si="75"/>
        <v/>
      </c>
      <c r="G767" s="99"/>
      <c r="H767" s="9"/>
      <c r="I767" s="34"/>
      <c r="J767" s="35"/>
      <c r="K767" s="35"/>
      <c r="L767" s="14">
        <f t="shared" si="76"/>
        <v>0</v>
      </c>
    </row>
    <row r="768" spans="1:12" x14ac:dyDescent="0.25">
      <c r="A768" s="9"/>
      <c r="B768" s="10"/>
      <c r="C768" s="9" t="str">
        <f t="shared" si="73"/>
        <v>UNI</v>
      </c>
      <c r="D768" s="11">
        <f t="shared" si="74"/>
        <v>0</v>
      </c>
      <c r="E768" s="9"/>
      <c r="F768" s="12" t="str">
        <f t="shared" si="75"/>
        <v/>
      </c>
      <c r="G768" s="99"/>
      <c r="H768" s="9"/>
      <c r="I768" s="34"/>
      <c r="J768" s="35"/>
      <c r="K768" s="35"/>
      <c r="L768" s="14">
        <f t="shared" si="76"/>
        <v>0</v>
      </c>
    </row>
    <row r="769" spans="1:12" x14ac:dyDescent="0.25">
      <c r="A769" s="9"/>
      <c r="B769" s="10"/>
      <c r="C769" s="9" t="str">
        <f t="shared" si="73"/>
        <v>UNI</v>
      </c>
      <c r="D769" s="11">
        <f t="shared" si="74"/>
        <v>0</v>
      </c>
      <c r="E769" s="9"/>
      <c r="F769" s="12" t="str">
        <f t="shared" si="75"/>
        <v/>
      </c>
      <c r="G769" s="99"/>
      <c r="H769" s="9"/>
      <c r="I769" s="34"/>
      <c r="J769" s="35"/>
      <c r="K769" s="35"/>
      <c r="L769" s="14">
        <f t="shared" si="76"/>
        <v>0</v>
      </c>
    </row>
    <row r="770" spans="1:12" x14ac:dyDescent="0.25">
      <c r="A770" s="9"/>
      <c r="B770" s="10"/>
      <c r="C770" s="9" t="str">
        <f t="shared" si="73"/>
        <v>UNI</v>
      </c>
      <c r="D770" s="11">
        <f t="shared" si="74"/>
        <v>0</v>
      </c>
      <c r="E770" s="9"/>
      <c r="F770" s="12" t="str">
        <f t="shared" si="75"/>
        <v/>
      </c>
      <c r="G770" s="99"/>
      <c r="H770" s="9"/>
      <c r="I770" s="34"/>
      <c r="J770" s="35"/>
      <c r="K770" s="35"/>
      <c r="L770" s="14">
        <f t="shared" si="76"/>
        <v>0</v>
      </c>
    </row>
    <row r="771" spans="1:12" x14ac:dyDescent="0.25">
      <c r="A771" s="9"/>
      <c r="B771" s="10"/>
      <c r="C771" s="9" t="str">
        <f t="shared" ref="C771:C788" si="77">IF(COUNTIF(A:A,A771)&gt;1,"DUP","UNI")</f>
        <v>UNI</v>
      </c>
      <c r="D771" s="11">
        <f t="shared" si="74"/>
        <v>0</v>
      </c>
      <c r="E771" s="9"/>
      <c r="F771" s="12" t="str">
        <f t="shared" si="75"/>
        <v/>
      </c>
      <c r="G771" s="99"/>
      <c r="H771" s="9"/>
      <c r="I771" s="34"/>
      <c r="J771" s="35"/>
      <c r="K771" s="35"/>
      <c r="L771" s="14">
        <f t="shared" si="76"/>
        <v>0</v>
      </c>
    </row>
    <row r="772" spans="1:12" x14ac:dyDescent="0.25">
      <c r="A772" s="9"/>
      <c r="B772" s="10"/>
      <c r="C772" s="9" t="str">
        <f t="shared" si="77"/>
        <v>UNI</v>
      </c>
      <c r="D772" s="11">
        <f t="shared" si="74"/>
        <v>0</v>
      </c>
      <c r="E772" s="9"/>
      <c r="F772" s="12" t="str">
        <f t="shared" si="75"/>
        <v/>
      </c>
      <c r="G772" s="99"/>
      <c r="H772" s="9"/>
      <c r="I772" s="34"/>
      <c r="J772" s="35"/>
      <c r="K772" s="35"/>
      <c r="L772" s="14">
        <f t="shared" si="76"/>
        <v>0</v>
      </c>
    </row>
    <row r="773" spans="1:12" x14ac:dyDescent="0.25">
      <c r="A773" s="9"/>
      <c r="B773" s="10"/>
      <c r="C773" s="9" t="str">
        <f t="shared" si="77"/>
        <v>UNI</v>
      </c>
      <c r="D773" s="11">
        <f t="shared" si="74"/>
        <v>0</v>
      </c>
      <c r="E773" s="9"/>
      <c r="F773" s="12" t="str">
        <f t="shared" si="75"/>
        <v/>
      </c>
      <c r="G773" s="99"/>
      <c r="H773" s="9"/>
      <c r="I773" s="34"/>
      <c r="J773" s="35"/>
      <c r="K773" s="35"/>
      <c r="L773" s="14">
        <f t="shared" si="76"/>
        <v>0</v>
      </c>
    </row>
    <row r="774" spans="1:12" x14ac:dyDescent="0.25">
      <c r="A774" s="9"/>
      <c r="B774" s="10"/>
      <c r="C774" s="9" t="str">
        <f t="shared" si="77"/>
        <v>UNI</v>
      </c>
      <c r="D774" s="11">
        <f t="shared" si="74"/>
        <v>0</v>
      </c>
      <c r="E774" s="9"/>
      <c r="F774" s="12" t="str">
        <f t="shared" si="75"/>
        <v/>
      </c>
      <c r="G774" s="99"/>
      <c r="H774" s="9"/>
      <c r="I774" s="34"/>
      <c r="J774" s="35"/>
      <c r="K774" s="35"/>
      <c r="L774" s="14">
        <f t="shared" si="76"/>
        <v>0</v>
      </c>
    </row>
    <row r="775" spans="1:12" x14ac:dyDescent="0.25">
      <c r="A775" s="9"/>
      <c r="B775" s="10"/>
      <c r="C775" s="9" t="str">
        <f t="shared" si="77"/>
        <v>UNI</v>
      </c>
      <c r="D775" s="11">
        <f t="shared" si="74"/>
        <v>0</v>
      </c>
      <c r="E775" s="9"/>
      <c r="F775" s="12" t="str">
        <f t="shared" si="75"/>
        <v/>
      </c>
      <c r="G775" s="99"/>
      <c r="H775" s="9"/>
      <c r="I775" s="34"/>
      <c r="J775" s="35"/>
      <c r="K775" s="35"/>
      <c r="L775" s="14">
        <f t="shared" si="76"/>
        <v>0</v>
      </c>
    </row>
    <row r="776" spans="1:12" x14ac:dyDescent="0.25">
      <c r="A776" s="9"/>
      <c r="B776" s="10"/>
      <c r="C776" s="9" t="str">
        <f t="shared" si="77"/>
        <v>UNI</v>
      </c>
      <c r="D776" s="11">
        <f t="shared" si="74"/>
        <v>0</v>
      </c>
      <c r="E776" s="9"/>
      <c r="F776" s="12" t="str">
        <f t="shared" si="75"/>
        <v/>
      </c>
      <c r="G776" s="99"/>
      <c r="H776" s="9"/>
      <c r="I776" s="34"/>
      <c r="J776" s="35"/>
      <c r="K776" s="35"/>
      <c r="L776" s="14">
        <f t="shared" si="76"/>
        <v>0</v>
      </c>
    </row>
    <row r="777" spans="1:12" x14ac:dyDescent="0.25">
      <c r="A777" s="9"/>
      <c r="B777" s="10"/>
      <c r="C777" s="9" t="str">
        <f t="shared" si="77"/>
        <v>UNI</v>
      </c>
      <c r="D777" s="11">
        <f t="shared" si="74"/>
        <v>0</v>
      </c>
      <c r="E777" s="9"/>
      <c r="F777" s="12" t="str">
        <f t="shared" si="75"/>
        <v/>
      </c>
      <c r="G777" s="99"/>
      <c r="H777" s="9"/>
      <c r="I777" s="34"/>
      <c r="J777" s="35"/>
      <c r="K777" s="35"/>
      <c r="L777" s="14">
        <f t="shared" si="76"/>
        <v>0</v>
      </c>
    </row>
    <row r="778" spans="1:12" x14ac:dyDescent="0.25">
      <c r="A778" s="9"/>
      <c r="B778" s="10"/>
      <c r="C778" s="9" t="str">
        <f t="shared" si="77"/>
        <v>UNI</v>
      </c>
      <c r="D778" s="11">
        <f t="shared" si="74"/>
        <v>0</v>
      </c>
      <c r="E778" s="9"/>
      <c r="F778" s="12" t="str">
        <f t="shared" si="75"/>
        <v/>
      </c>
      <c r="G778" s="99"/>
      <c r="H778" s="9"/>
      <c r="I778" s="34"/>
      <c r="J778" s="35"/>
      <c r="K778" s="35"/>
      <c r="L778" s="14">
        <f t="shared" si="76"/>
        <v>0</v>
      </c>
    </row>
    <row r="779" spans="1:12" x14ac:dyDescent="0.25">
      <c r="A779" s="9"/>
      <c r="B779" s="10"/>
      <c r="C779" s="9" t="str">
        <f t="shared" si="77"/>
        <v>UNI</v>
      </c>
      <c r="D779" s="11">
        <f t="shared" si="74"/>
        <v>0</v>
      </c>
      <c r="E779" s="9"/>
      <c r="F779" s="12" t="str">
        <f t="shared" si="75"/>
        <v/>
      </c>
      <c r="G779" s="99"/>
      <c r="H779" s="9"/>
      <c r="I779" s="34"/>
      <c r="J779" s="35"/>
      <c r="K779" s="35"/>
      <c r="L779" s="14">
        <f t="shared" si="76"/>
        <v>0</v>
      </c>
    </row>
    <row r="780" spans="1:12" x14ac:dyDescent="0.25">
      <c r="A780" s="9"/>
      <c r="B780" s="10"/>
      <c r="C780" s="9" t="str">
        <f t="shared" si="77"/>
        <v>UNI</v>
      </c>
      <c r="D780" s="11">
        <f t="shared" si="74"/>
        <v>0</v>
      </c>
      <c r="E780" s="9"/>
      <c r="F780" s="12" t="str">
        <f t="shared" si="75"/>
        <v/>
      </c>
      <c r="G780" s="99"/>
      <c r="H780" s="9"/>
      <c r="I780" s="34"/>
      <c r="J780" s="35"/>
      <c r="K780" s="35"/>
      <c r="L780" s="14">
        <f t="shared" si="76"/>
        <v>0</v>
      </c>
    </row>
    <row r="781" spans="1:12" x14ac:dyDescent="0.25">
      <c r="A781" s="9"/>
      <c r="B781" s="10"/>
      <c r="C781" s="9" t="str">
        <f t="shared" si="77"/>
        <v>UNI</v>
      </c>
      <c r="D781" s="11">
        <f t="shared" si="74"/>
        <v>0</v>
      </c>
      <c r="E781" s="9"/>
      <c r="F781" s="12" t="str">
        <f t="shared" si="75"/>
        <v/>
      </c>
      <c r="G781" s="99"/>
      <c r="H781" s="9"/>
      <c r="I781" s="34"/>
      <c r="J781" s="35"/>
      <c r="K781" s="35"/>
      <c r="L781" s="14">
        <f t="shared" si="76"/>
        <v>0</v>
      </c>
    </row>
    <row r="782" spans="1:12" x14ac:dyDescent="0.25">
      <c r="A782" s="9"/>
      <c r="B782" s="10"/>
      <c r="C782" s="9" t="str">
        <f t="shared" si="77"/>
        <v>UNI</v>
      </c>
      <c r="D782" s="11">
        <f t="shared" si="74"/>
        <v>0</v>
      </c>
      <c r="E782" s="9"/>
      <c r="F782" s="12" t="str">
        <f t="shared" si="75"/>
        <v/>
      </c>
      <c r="G782" s="99"/>
      <c r="H782" s="9"/>
      <c r="I782" s="34"/>
      <c r="J782" s="35"/>
      <c r="K782" s="35"/>
      <c r="L782" s="14">
        <f t="shared" si="76"/>
        <v>0</v>
      </c>
    </row>
    <row r="783" spans="1:12" x14ac:dyDescent="0.25">
      <c r="A783" s="9"/>
      <c r="B783" s="10"/>
      <c r="C783" s="9" t="str">
        <f t="shared" si="77"/>
        <v>UNI</v>
      </c>
      <c r="D783" s="11">
        <f t="shared" si="74"/>
        <v>0</v>
      </c>
      <c r="E783" s="9"/>
      <c r="F783" s="12" t="str">
        <f t="shared" si="75"/>
        <v/>
      </c>
      <c r="G783" s="99"/>
      <c r="H783" s="9"/>
      <c r="I783" s="34"/>
      <c r="J783" s="35"/>
      <c r="K783" s="35"/>
      <c r="L783" s="14">
        <f t="shared" si="76"/>
        <v>0</v>
      </c>
    </row>
    <row r="784" spans="1:12" x14ac:dyDescent="0.25">
      <c r="A784" s="9"/>
      <c r="B784" s="10"/>
      <c r="C784" s="9" t="str">
        <f t="shared" si="77"/>
        <v>UNI</v>
      </c>
      <c r="D784" s="11">
        <f t="shared" si="74"/>
        <v>0</v>
      </c>
      <c r="E784" s="9"/>
      <c r="F784" s="12" t="str">
        <f t="shared" si="75"/>
        <v/>
      </c>
      <c r="G784" s="99"/>
      <c r="H784" s="9"/>
      <c r="I784" s="34"/>
      <c r="J784" s="35"/>
      <c r="K784" s="35"/>
      <c r="L784" s="14">
        <f t="shared" si="76"/>
        <v>0</v>
      </c>
    </row>
    <row r="785" spans="1:12" x14ac:dyDescent="0.25">
      <c r="A785" s="9"/>
      <c r="B785" s="10"/>
      <c r="C785" s="9" t="str">
        <f t="shared" si="77"/>
        <v>UNI</v>
      </c>
      <c r="D785" s="11">
        <f t="shared" si="74"/>
        <v>0</v>
      </c>
      <c r="E785" s="9"/>
      <c r="F785" s="12" t="str">
        <f t="shared" si="75"/>
        <v/>
      </c>
      <c r="G785" s="99"/>
      <c r="H785" s="9"/>
      <c r="I785" s="34"/>
      <c r="J785" s="35"/>
      <c r="K785" s="35"/>
      <c r="L785" s="14">
        <f t="shared" si="76"/>
        <v>0</v>
      </c>
    </row>
    <row r="786" spans="1:12" x14ac:dyDescent="0.25">
      <c r="A786" s="9"/>
      <c r="B786" s="10"/>
      <c r="C786" s="9" t="str">
        <f t="shared" si="77"/>
        <v>UNI</v>
      </c>
      <c r="D786" s="11">
        <f t="shared" si="74"/>
        <v>0</v>
      </c>
      <c r="E786" s="9"/>
      <c r="F786" s="12" t="str">
        <f t="shared" si="75"/>
        <v/>
      </c>
      <c r="G786" s="99"/>
      <c r="H786" s="9"/>
      <c r="I786" s="34"/>
      <c r="J786" s="35"/>
      <c r="K786" s="35"/>
      <c r="L786" s="14">
        <f t="shared" si="76"/>
        <v>0</v>
      </c>
    </row>
    <row r="787" spans="1:12" x14ac:dyDescent="0.25">
      <c r="A787" s="9"/>
      <c r="B787" s="10"/>
      <c r="C787" s="9" t="str">
        <f t="shared" si="77"/>
        <v>UNI</v>
      </c>
      <c r="D787" s="11">
        <f t="shared" si="74"/>
        <v>0</v>
      </c>
      <c r="E787" s="9"/>
      <c r="F787" s="12" t="str">
        <f t="shared" si="75"/>
        <v/>
      </c>
      <c r="G787" s="99"/>
      <c r="H787" s="9"/>
      <c r="I787" s="34"/>
      <c r="J787" s="35"/>
      <c r="K787" s="35"/>
      <c r="L787" s="14">
        <f t="shared" si="76"/>
        <v>0</v>
      </c>
    </row>
    <row r="788" spans="1:12" x14ac:dyDescent="0.25">
      <c r="A788" s="9"/>
      <c r="B788" s="10"/>
      <c r="C788" s="9" t="str">
        <f t="shared" si="77"/>
        <v>UNI</v>
      </c>
      <c r="D788" s="11">
        <f t="shared" si="74"/>
        <v>0</v>
      </c>
      <c r="E788" s="9"/>
      <c r="F788" s="12" t="str">
        <f t="shared" si="75"/>
        <v/>
      </c>
      <c r="G788" s="99"/>
      <c r="H788" s="9"/>
      <c r="I788" s="34"/>
      <c r="J788" s="35"/>
      <c r="K788" s="35"/>
      <c r="L788" s="14">
        <f t="shared" si="76"/>
        <v>0</v>
      </c>
    </row>
  </sheetData>
  <autoFilter ref="A2:L788"/>
  <mergeCells count="1">
    <mergeCell ref="A1:L1"/>
  </mergeCells>
  <conditionalFormatting sqref="A3">
    <cfRule type="duplicateValues" dxfId="24" priority="20"/>
  </conditionalFormatting>
  <conditionalFormatting sqref="A2">
    <cfRule type="duplicateValues" dxfId="23" priority="21"/>
  </conditionalFormatting>
  <conditionalFormatting sqref="A34">
    <cfRule type="duplicateValues" dxfId="22" priority="18"/>
  </conditionalFormatting>
  <conditionalFormatting sqref="A64">
    <cfRule type="duplicateValues" dxfId="21" priority="17"/>
  </conditionalFormatting>
  <conditionalFormatting sqref="A93">
    <cfRule type="duplicateValues" dxfId="20" priority="16"/>
  </conditionalFormatting>
  <conditionalFormatting sqref="A123">
    <cfRule type="duplicateValues" dxfId="19" priority="15"/>
  </conditionalFormatting>
  <conditionalFormatting sqref="A144">
    <cfRule type="duplicateValues" dxfId="18" priority="14"/>
  </conditionalFormatting>
  <conditionalFormatting sqref="A152">
    <cfRule type="duplicateValues" dxfId="17" priority="13"/>
  </conditionalFormatting>
  <conditionalFormatting sqref="A169">
    <cfRule type="duplicateValues" dxfId="16" priority="12"/>
  </conditionalFormatting>
  <conditionalFormatting sqref="A187">
    <cfRule type="duplicateValues" dxfId="15" priority="11"/>
  </conditionalFormatting>
  <conditionalFormatting sqref="A224">
    <cfRule type="duplicateValues" dxfId="14" priority="9"/>
  </conditionalFormatting>
  <conditionalFormatting sqref="A282:A314 A4:A33 A35:A63 A65:A92 A94:A122 A124:A143 A145:A151 A153:A168 A170:A186 A188:A223 A225:A251 A253:A280 A316:A350 A352:A360 A363:A365 A374:A389 A367:A372 A391:A788">
    <cfRule type="duplicateValues" dxfId="13" priority="49"/>
  </conditionalFormatting>
  <conditionalFormatting sqref="A252">
    <cfRule type="duplicateValues" dxfId="12" priority="8"/>
  </conditionalFormatting>
  <conditionalFormatting sqref="A281">
    <cfRule type="duplicateValues" dxfId="11" priority="7"/>
  </conditionalFormatting>
  <conditionalFormatting sqref="A315">
    <cfRule type="duplicateValues" dxfId="10" priority="6"/>
  </conditionalFormatting>
  <conditionalFormatting sqref="A351">
    <cfRule type="duplicateValues" dxfId="9" priority="5"/>
  </conditionalFormatting>
  <conditionalFormatting sqref="A361:A362">
    <cfRule type="duplicateValues" dxfId="8" priority="4"/>
  </conditionalFormatting>
  <conditionalFormatting sqref="A373">
    <cfRule type="duplicateValues" dxfId="7" priority="3"/>
  </conditionalFormatting>
  <conditionalFormatting sqref="A366">
    <cfRule type="duplicateValues" dxfId="6" priority="2"/>
  </conditionalFormatting>
  <conditionalFormatting sqref="A390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B12" sqref="B12"/>
    </sheetView>
  </sheetViews>
  <sheetFormatPr defaultRowHeight="15" x14ac:dyDescent="0.25"/>
  <cols>
    <col min="1" max="1" width="23.42578125" bestFit="1" customWidth="1"/>
    <col min="3" max="3" width="19.7109375" bestFit="1" customWidth="1"/>
    <col min="4" max="4" width="12" bestFit="1" customWidth="1"/>
    <col min="6" max="6" width="15.28515625" bestFit="1" customWidth="1"/>
    <col min="7" max="7" width="12" bestFit="1" customWidth="1"/>
  </cols>
  <sheetData>
    <row r="2" spans="1:12" x14ac:dyDescent="0.25">
      <c r="B2" s="114" t="s">
        <v>1275</v>
      </c>
      <c r="C2" s="114"/>
      <c r="D2" s="114"/>
      <c r="E2" s="52"/>
      <c r="F2" s="115" t="s">
        <v>1276</v>
      </c>
      <c r="G2" s="115"/>
      <c r="H2" s="53"/>
    </row>
    <row r="3" spans="1:12" x14ac:dyDescent="0.25">
      <c r="A3" s="54" t="s">
        <v>1277</v>
      </c>
      <c r="B3" s="55">
        <v>12</v>
      </c>
      <c r="C3" s="56">
        <v>0.2</v>
      </c>
      <c r="D3" s="57">
        <f>B3/C3</f>
        <v>60</v>
      </c>
      <c r="E3" s="58"/>
      <c r="F3" s="56">
        <v>0.24740000000000001</v>
      </c>
      <c r="G3" s="57">
        <f>B3/F3</f>
        <v>48.504446240905416</v>
      </c>
      <c r="I3" s="55"/>
    </row>
    <row r="4" spans="1:12" x14ac:dyDescent="0.25">
      <c r="A4" s="54" t="s">
        <v>1278</v>
      </c>
      <c r="B4" s="59">
        <v>7</v>
      </c>
      <c r="C4" s="60">
        <v>0.157</v>
      </c>
      <c r="D4" s="57">
        <f>B4/C4</f>
        <v>44.585987261146499</v>
      </c>
      <c r="E4" s="58"/>
      <c r="F4" s="60">
        <v>0.19889999999999999</v>
      </c>
      <c r="G4" s="57">
        <f>B4/F4</f>
        <v>35.193564605329314</v>
      </c>
      <c r="I4" s="59"/>
    </row>
    <row r="5" spans="1:12" x14ac:dyDescent="0.25">
      <c r="A5" s="54" t="s">
        <v>1279</v>
      </c>
      <c r="B5" s="55">
        <v>10</v>
      </c>
      <c r="C5" s="60">
        <v>0.436</v>
      </c>
      <c r="D5" s="57">
        <f>B5/C5</f>
        <v>22.935779816513762</v>
      </c>
      <c r="E5" s="58"/>
      <c r="F5" s="60">
        <v>0.58679999999999999</v>
      </c>
      <c r="G5" s="57">
        <f>B5/F5</f>
        <v>17.041581458759374</v>
      </c>
      <c r="I5" s="55"/>
    </row>
    <row r="6" spans="1:12" x14ac:dyDescent="0.25">
      <c r="A6" s="61"/>
      <c r="B6" s="61"/>
      <c r="C6" s="61"/>
      <c r="D6" s="61"/>
      <c r="E6" s="62"/>
      <c r="F6" s="61"/>
      <c r="G6" s="61"/>
      <c r="I6" s="63">
        <f>I3+I4+I5</f>
        <v>0</v>
      </c>
    </row>
    <row r="7" spans="1:12" x14ac:dyDescent="0.25">
      <c r="A7" s="64" t="s">
        <v>1280</v>
      </c>
      <c r="B7" s="63">
        <f>B3+B4+B5</f>
        <v>29</v>
      </c>
      <c r="C7" s="65" t="s">
        <v>1281</v>
      </c>
      <c r="D7" s="64">
        <f>D3+D4+D5</f>
        <v>127.52176707766026</v>
      </c>
      <c r="E7" s="66"/>
      <c r="F7" s="65" t="s">
        <v>1281</v>
      </c>
      <c r="G7" s="64">
        <f>G3+G4+G5</f>
        <v>100.73959230499409</v>
      </c>
    </row>
    <row r="11" spans="1:12" ht="18.75" x14ac:dyDescent="0.3">
      <c r="A11" s="67" t="s">
        <v>1282</v>
      </c>
      <c r="B11">
        <v>149</v>
      </c>
      <c r="C11" s="68">
        <v>3.25</v>
      </c>
      <c r="D11" s="109">
        <f>B11/C11</f>
        <v>45.846153846153847</v>
      </c>
      <c r="E11" s="70"/>
      <c r="F11">
        <f>25*13</f>
        <v>325</v>
      </c>
      <c r="G11">
        <f>25*23</f>
        <v>575</v>
      </c>
      <c r="H11">
        <f>227+15</f>
        <v>242</v>
      </c>
      <c r="I11" s="55"/>
      <c r="K11">
        <f>156+90</f>
        <v>246</v>
      </c>
      <c r="L11">
        <v>124</v>
      </c>
    </row>
    <row r="12" spans="1:12" ht="18.75" x14ac:dyDescent="0.3">
      <c r="A12" s="67" t="s">
        <v>1278</v>
      </c>
      <c r="B12">
        <v>141</v>
      </c>
      <c r="C12" s="71">
        <v>2.5857000000000001</v>
      </c>
      <c r="D12" s="69">
        <f>B12/C12</f>
        <v>54.530688014850909</v>
      </c>
      <c r="E12" s="70"/>
      <c r="F12">
        <f>19.89*13</f>
        <v>258.57</v>
      </c>
      <c r="G12">
        <f>19.89*23</f>
        <v>457.47</v>
      </c>
      <c r="H12">
        <f>265+15</f>
        <v>280</v>
      </c>
      <c r="I12" s="59"/>
      <c r="K12">
        <v>200</v>
      </c>
      <c r="L12">
        <v>118</v>
      </c>
    </row>
    <row r="13" spans="1:12" ht="18.75" x14ac:dyDescent="0.3">
      <c r="A13" s="67" t="s">
        <v>1279</v>
      </c>
      <c r="B13">
        <v>135</v>
      </c>
      <c r="C13" s="71">
        <v>7.6284000000000001</v>
      </c>
      <c r="D13" s="69">
        <f>B13/C13</f>
        <v>17.697026899480885</v>
      </c>
      <c r="F13">
        <f>58.68*13</f>
        <v>762.84</v>
      </c>
      <c r="G13">
        <f>58.68*23</f>
        <v>1349.64</v>
      </c>
      <c r="H13">
        <f>231+20</f>
        <v>251</v>
      </c>
      <c r="I13" s="55"/>
      <c r="K13">
        <f>137+90</f>
        <v>227</v>
      </c>
      <c r="L13">
        <v>105</v>
      </c>
    </row>
    <row r="14" spans="1:12" x14ac:dyDescent="0.25">
      <c r="B14" s="69"/>
      <c r="D14" s="72"/>
      <c r="H14">
        <f>H11+H12+H13</f>
        <v>773</v>
      </c>
      <c r="I14" s="61"/>
    </row>
    <row r="15" spans="1:12" ht="18.75" x14ac:dyDescent="0.3">
      <c r="A15" s="67" t="s">
        <v>1280</v>
      </c>
      <c r="B15" s="85">
        <f>B11+B12+B13</f>
        <v>425</v>
      </c>
      <c r="C15" s="73" t="s">
        <v>1281</v>
      </c>
      <c r="D15" s="67">
        <f>D11+D12+D13</f>
        <v>118.07386876048564</v>
      </c>
      <c r="I15" s="63">
        <f>I11+I12+I13</f>
        <v>0</v>
      </c>
    </row>
    <row r="16" spans="1:12" x14ac:dyDescent="0.25">
      <c r="G16">
        <f>122+25</f>
        <v>147</v>
      </c>
    </row>
    <row r="19" spans="1:4" ht="18.75" x14ac:dyDescent="0.3">
      <c r="A19" s="67" t="s">
        <v>1282</v>
      </c>
      <c r="B19" s="74">
        <v>0</v>
      </c>
      <c r="C19" s="75">
        <v>4</v>
      </c>
      <c r="D19" s="69">
        <f>B19/C19</f>
        <v>0</v>
      </c>
    </row>
    <row r="20" spans="1:4" ht="18.75" x14ac:dyDescent="0.3">
      <c r="A20" s="67" t="s">
        <v>1278</v>
      </c>
      <c r="B20" s="74">
        <v>0</v>
      </c>
      <c r="C20" s="76">
        <v>3.14</v>
      </c>
      <c r="D20" s="69">
        <f>B20/C20</f>
        <v>0</v>
      </c>
    </row>
    <row r="21" spans="1:4" ht="18.75" x14ac:dyDescent="0.3">
      <c r="A21" s="67" t="s">
        <v>1279</v>
      </c>
      <c r="B21" s="74">
        <v>0</v>
      </c>
      <c r="C21" s="76">
        <v>8.7200000000000006</v>
      </c>
      <c r="D21" s="69">
        <f>B21/C21</f>
        <v>0</v>
      </c>
    </row>
    <row r="22" spans="1:4" x14ac:dyDescent="0.25">
      <c r="B22" s="69"/>
      <c r="D22" s="72"/>
    </row>
    <row r="23" spans="1:4" ht="18.75" x14ac:dyDescent="0.3">
      <c r="A23" s="67" t="s">
        <v>1280</v>
      </c>
      <c r="B23" s="85">
        <f>B19+B20+B21</f>
        <v>0</v>
      </c>
      <c r="C23" s="73" t="s">
        <v>1281</v>
      </c>
      <c r="D23" s="67">
        <f>D19+D20+D21</f>
        <v>0</v>
      </c>
    </row>
  </sheetData>
  <mergeCells count="2">
    <mergeCell ref="B2:D2"/>
    <mergeCell ref="F2:G2"/>
  </mergeCells>
  <conditionalFormatting sqref="G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15" sqref="E15"/>
    </sheetView>
  </sheetViews>
  <sheetFormatPr defaultRowHeight="15" x14ac:dyDescent="0.25"/>
  <cols>
    <col min="1" max="1" width="23" customWidth="1"/>
    <col min="2" max="2" width="18.85546875" customWidth="1"/>
    <col min="4" max="4" width="19.85546875" customWidth="1"/>
    <col min="5" max="5" width="15.5703125" customWidth="1"/>
    <col min="6" max="6" width="21" customWidth="1"/>
    <col min="7" max="7" width="11.140625" customWidth="1"/>
    <col min="8" max="8" width="12" customWidth="1"/>
    <col min="9" max="9" width="12.85546875" customWidth="1"/>
  </cols>
  <sheetData>
    <row r="1" spans="1:10" x14ac:dyDescent="0.25">
      <c r="A1" s="4" t="s">
        <v>14</v>
      </c>
      <c r="B1" s="5" t="s">
        <v>25</v>
      </c>
      <c r="C1" s="4" t="s">
        <v>26</v>
      </c>
      <c r="D1" s="6" t="s">
        <v>6</v>
      </c>
      <c r="E1" s="4" t="s">
        <v>27</v>
      </c>
      <c r="F1" s="7" t="s">
        <v>28</v>
      </c>
      <c r="G1" s="4" t="s">
        <v>5</v>
      </c>
      <c r="H1" s="4" t="s">
        <v>1283</v>
      </c>
      <c r="I1" s="4" t="s">
        <v>1284</v>
      </c>
      <c r="J1" s="4" t="s">
        <v>1285</v>
      </c>
    </row>
    <row r="2" spans="1:10" x14ac:dyDescent="0.25">
      <c r="A2" s="9" t="s">
        <v>1286</v>
      </c>
      <c r="B2" s="10">
        <v>44267.770138888889</v>
      </c>
      <c r="C2" s="9" t="str">
        <f>IF(COUNTIF(A:A,A2)&gt;1,"DUP","UNI")</f>
        <v>UNI</v>
      </c>
      <c r="D2" s="11">
        <f>B2</f>
        <v>44267.770138888889</v>
      </c>
      <c r="E2" s="9">
        <v>17136662</v>
      </c>
      <c r="F2" s="12" t="str">
        <f>IF(G2=313,"Fail SO",IF(G2=319,"Deliver",IF(G2=320,"Tax-Cert",IF(G2=343,"Purchase",""))))</f>
        <v>Purchase</v>
      </c>
      <c r="G2" s="1">
        <v>343</v>
      </c>
      <c r="H2" s="23">
        <v>0.51874999999999993</v>
      </c>
      <c r="I2" s="23">
        <v>0.52083333333333337</v>
      </c>
      <c r="J2" s="14">
        <f>I2-H2</f>
        <v>2.083333333333437E-3</v>
      </c>
    </row>
    <row r="3" spans="1:10" x14ac:dyDescent="0.25">
      <c r="A3" s="9" t="s">
        <v>1287</v>
      </c>
      <c r="B3" s="10">
        <v>44270.59375</v>
      </c>
      <c r="C3" s="9" t="str">
        <f t="shared" ref="C3:C21" si="0">IF(COUNTIF(A:A,A3)&gt;1,"DUP","UNI")</f>
        <v>UNI</v>
      </c>
      <c r="D3" s="11">
        <f t="shared" ref="D3:D21" si="1">B3</f>
        <v>44270.59375</v>
      </c>
      <c r="E3" s="9">
        <v>17136667</v>
      </c>
      <c r="F3" s="12" t="str">
        <f t="shared" ref="F3:F21" si="2">IF(G3=313,"Fail SO",IF(G3=319,"Deliver",IF(G3=320,"Tax-Cert",IF(G3=343,"Purchase",""))))</f>
        <v>Purchase</v>
      </c>
      <c r="G3" s="1">
        <v>343</v>
      </c>
      <c r="H3" s="1"/>
      <c r="I3" s="1"/>
      <c r="J3" s="14">
        <f t="shared" ref="J3:J21" si="3">I3-H3</f>
        <v>0</v>
      </c>
    </row>
    <row r="4" spans="1:10" x14ac:dyDescent="0.25">
      <c r="A4" s="9" t="s">
        <v>1288</v>
      </c>
      <c r="B4" s="10">
        <v>44270.648611111108</v>
      </c>
      <c r="C4" s="9" t="str">
        <f t="shared" si="0"/>
        <v>UNI</v>
      </c>
      <c r="D4" s="11">
        <f t="shared" si="1"/>
        <v>44270.648611111108</v>
      </c>
      <c r="E4" s="9">
        <v>17137800</v>
      </c>
      <c r="F4" s="12" t="str">
        <f t="shared" si="2"/>
        <v>Purchase</v>
      </c>
      <c r="G4" s="1">
        <v>343</v>
      </c>
      <c r="H4" s="1"/>
      <c r="I4" s="1"/>
      <c r="J4" s="14">
        <f t="shared" si="3"/>
        <v>0</v>
      </c>
    </row>
    <row r="5" spans="1:10" x14ac:dyDescent="0.25">
      <c r="A5" s="9" t="s">
        <v>1289</v>
      </c>
      <c r="B5" s="10">
        <v>44270.375</v>
      </c>
      <c r="C5" s="9" t="str">
        <f t="shared" si="0"/>
        <v>UNI</v>
      </c>
      <c r="D5" s="11">
        <f t="shared" si="1"/>
        <v>44270.375</v>
      </c>
      <c r="E5" s="9">
        <v>17168573</v>
      </c>
      <c r="F5" s="12" t="str">
        <f t="shared" si="2"/>
        <v>Purchase</v>
      </c>
      <c r="G5" s="1">
        <v>343</v>
      </c>
      <c r="H5" s="23">
        <v>0.5131944444444444</v>
      </c>
      <c r="I5" s="23"/>
      <c r="J5" s="14">
        <f t="shared" si="3"/>
        <v>-0.5131944444444444</v>
      </c>
    </row>
    <row r="6" spans="1:10" x14ac:dyDescent="0.25">
      <c r="A6" s="9" t="s">
        <v>1290</v>
      </c>
      <c r="B6" s="10">
        <v>44272.722222222219</v>
      </c>
      <c r="C6" s="9" t="str">
        <f t="shared" si="0"/>
        <v>UNI</v>
      </c>
      <c r="D6" s="11">
        <f t="shared" si="1"/>
        <v>44272.722222222219</v>
      </c>
      <c r="E6" s="9"/>
      <c r="F6" s="12" t="str">
        <f t="shared" si="2"/>
        <v>Purchase</v>
      </c>
      <c r="G6" s="1">
        <v>343</v>
      </c>
      <c r="H6" s="1"/>
      <c r="I6" s="1"/>
      <c r="J6" s="14">
        <f t="shared" si="3"/>
        <v>0</v>
      </c>
    </row>
    <row r="7" spans="1:10" x14ac:dyDescent="0.25">
      <c r="A7" s="9" t="s">
        <v>1291</v>
      </c>
      <c r="B7" s="10">
        <v>44272.222222222219</v>
      </c>
      <c r="C7" s="9" t="str">
        <f t="shared" si="0"/>
        <v>DUP</v>
      </c>
      <c r="D7" s="11">
        <f t="shared" si="1"/>
        <v>44272.222222222219</v>
      </c>
      <c r="E7" s="9">
        <v>17182870</v>
      </c>
      <c r="F7" s="12" t="str">
        <f t="shared" si="2"/>
        <v>Purchase</v>
      </c>
      <c r="G7" s="1">
        <v>343</v>
      </c>
      <c r="H7" s="23">
        <v>0.40902777777777777</v>
      </c>
      <c r="I7" s="23">
        <v>0.42777777777777781</v>
      </c>
      <c r="J7" s="14">
        <f t="shared" si="3"/>
        <v>1.8750000000000044E-2</v>
      </c>
    </row>
    <row r="8" spans="1:10" x14ac:dyDescent="0.25">
      <c r="A8" s="9" t="s">
        <v>1292</v>
      </c>
      <c r="B8" s="10">
        <v>44272.326388888891</v>
      </c>
      <c r="C8" s="9" t="str">
        <f t="shared" si="0"/>
        <v>DUP</v>
      </c>
      <c r="D8" s="11">
        <f t="shared" si="1"/>
        <v>44272.326388888891</v>
      </c>
      <c r="E8" s="9">
        <v>17184089</v>
      </c>
      <c r="F8" s="12" t="str">
        <f t="shared" si="2"/>
        <v>Purchase</v>
      </c>
      <c r="G8" s="1">
        <v>343</v>
      </c>
      <c r="H8" s="23">
        <v>0.4284722222222222</v>
      </c>
      <c r="I8" s="23">
        <v>0.45</v>
      </c>
      <c r="J8" s="14">
        <f t="shared" si="3"/>
        <v>2.1527777777777812E-2</v>
      </c>
    </row>
    <row r="9" spans="1:10" x14ac:dyDescent="0.25">
      <c r="A9" s="9" t="s">
        <v>1293</v>
      </c>
      <c r="B9" s="10">
        <v>44273.68472222222</v>
      </c>
      <c r="C9" s="9" t="str">
        <f t="shared" si="0"/>
        <v>DUP</v>
      </c>
      <c r="D9" s="11">
        <f t="shared" si="1"/>
        <v>44273.68472222222</v>
      </c>
      <c r="E9" s="9">
        <v>17203725</v>
      </c>
      <c r="F9" s="12" t="str">
        <f t="shared" si="2"/>
        <v>Purchase</v>
      </c>
      <c r="G9" s="1">
        <v>343</v>
      </c>
      <c r="H9" s="23">
        <v>0.42291666666666666</v>
      </c>
      <c r="I9" s="23">
        <v>0.44444444444444442</v>
      </c>
      <c r="J9" s="14">
        <f t="shared" si="3"/>
        <v>2.1527777777777757E-2</v>
      </c>
    </row>
    <row r="10" spans="1:10" x14ac:dyDescent="0.25">
      <c r="A10" s="9" t="s">
        <v>1294</v>
      </c>
      <c r="B10" s="10">
        <v>44278.527083333334</v>
      </c>
      <c r="C10" s="9" t="str">
        <f t="shared" si="0"/>
        <v>UNI</v>
      </c>
      <c r="D10" s="11">
        <f t="shared" si="1"/>
        <v>44278.527083333334</v>
      </c>
      <c r="E10" s="9">
        <v>17256249</v>
      </c>
      <c r="F10" s="12" t="str">
        <f t="shared" si="2"/>
        <v>Purchase</v>
      </c>
      <c r="G10" s="1">
        <v>343</v>
      </c>
      <c r="H10" s="23">
        <v>0.53402777777777777</v>
      </c>
      <c r="I10" s="23">
        <v>0.5541666666666667</v>
      </c>
      <c r="J10" s="14">
        <f t="shared" si="3"/>
        <v>2.0138888888888928E-2</v>
      </c>
    </row>
    <row r="11" spans="1:10" x14ac:dyDescent="0.25">
      <c r="A11" s="9" t="s">
        <v>1295</v>
      </c>
      <c r="B11" s="10">
        <v>44279.752083333333</v>
      </c>
      <c r="C11" s="9" t="str">
        <f t="shared" si="0"/>
        <v>DUP</v>
      </c>
      <c r="D11" s="11">
        <f t="shared" si="1"/>
        <v>44279.752083333333</v>
      </c>
      <c r="E11" s="9">
        <v>17279616</v>
      </c>
      <c r="F11" s="12" t="str">
        <f t="shared" si="2"/>
        <v>Purchase</v>
      </c>
      <c r="G11" s="1">
        <v>343</v>
      </c>
      <c r="H11" s="23">
        <v>0.77569444444444446</v>
      </c>
      <c r="I11" s="23">
        <v>0.78888888888888886</v>
      </c>
      <c r="J11" s="14">
        <f t="shared" si="3"/>
        <v>1.3194444444444398E-2</v>
      </c>
    </row>
    <row r="12" spans="1:10" x14ac:dyDescent="0.25">
      <c r="A12" s="9"/>
      <c r="B12" s="10"/>
      <c r="C12" s="9" t="str">
        <f t="shared" si="0"/>
        <v>UNI</v>
      </c>
      <c r="D12" s="11">
        <f t="shared" si="1"/>
        <v>0</v>
      </c>
      <c r="E12" s="9"/>
      <c r="F12" s="12" t="str">
        <f t="shared" si="2"/>
        <v/>
      </c>
      <c r="G12" s="1"/>
      <c r="H12" s="1"/>
      <c r="I12" s="1"/>
      <c r="J12" s="14">
        <f t="shared" si="3"/>
        <v>0</v>
      </c>
    </row>
    <row r="13" spans="1:10" x14ac:dyDescent="0.25">
      <c r="A13" s="9"/>
      <c r="B13" s="10"/>
      <c r="C13" s="9" t="str">
        <f t="shared" si="0"/>
        <v>UNI</v>
      </c>
      <c r="D13" s="11">
        <f t="shared" si="1"/>
        <v>0</v>
      </c>
      <c r="E13" s="9"/>
      <c r="F13" s="12" t="str">
        <f t="shared" si="2"/>
        <v/>
      </c>
      <c r="G13" s="1"/>
      <c r="H13" s="1"/>
      <c r="I13" s="1"/>
      <c r="J13" s="14">
        <f t="shared" si="3"/>
        <v>0</v>
      </c>
    </row>
    <row r="14" spans="1:10" x14ac:dyDescent="0.25">
      <c r="A14" s="9" t="s">
        <v>1762</v>
      </c>
      <c r="B14" s="10">
        <v>44334.65902777778</v>
      </c>
      <c r="C14" s="9" t="str">
        <f t="shared" si="0"/>
        <v>UNI</v>
      </c>
      <c r="D14" s="11">
        <f t="shared" si="1"/>
        <v>44334.65902777778</v>
      </c>
      <c r="E14" s="9" t="s">
        <v>1764</v>
      </c>
      <c r="F14" s="12" t="str">
        <f t="shared" si="2"/>
        <v>Deliver</v>
      </c>
      <c r="G14" s="1">
        <v>319</v>
      </c>
      <c r="H14" s="1"/>
      <c r="I14" s="1"/>
      <c r="J14" s="14">
        <f t="shared" si="3"/>
        <v>0</v>
      </c>
    </row>
    <row r="15" spans="1:10" x14ac:dyDescent="0.25">
      <c r="A15" s="9" t="s">
        <v>1763</v>
      </c>
      <c r="B15" s="10">
        <v>44334.706250000003</v>
      </c>
      <c r="C15" s="9" t="str">
        <f t="shared" si="0"/>
        <v>UNI</v>
      </c>
      <c r="D15" s="11">
        <f t="shared" si="1"/>
        <v>44334.706250000003</v>
      </c>
      <c r="E15" s="9" t="s">
        <v>1764</v>
      </c>
      <c r="F15" s="12" t="str">
        <f t="shared" si="2"/>
        <v>Deliver</v>
      </c>
      <c r="G15" s="1">
        <v>319</v>
      </c>
      <c r="H15" s="1"/>
      <c r="I15" s="1"/>
      <c r="J15" s="14">
        <f t="shared" si="3"/>
        <v>0</v>
      </c>
    </row>
    <row r="16" spans="1:10" x14ac:dyDescent="0.25">
      <c r="A16" s="9"/>
      <c r="B16" s="10"/>
      <c r="C16" s="9" t="str">
        <f t="shared" si="0"/>
        <v>UNI</v>
      </c>
      <c r="D16" s="11">
        <f t="shared" si="1"/>
        <v>0</v>
      </c>
      <c r="E16" s="9"/>
      <c r="F16" s="12" t="str">
        <f t="shared" si="2"/>
        <v/>
      </c>
      <c r="G16" s="1"/>
      <c r="H16" s="1"/>
      <c r="I16" s="1"/>
      <c r="J16" s="14">
        <f t="shared" si="3"/>
        <v>0</v>
      </c>
    </row>
    <row r="17" spans="1:10" x14ac:dyDescent="0.25">
      <c r="A17" s="9"/>
      <c r="B17" s="10"/>
      <c r="C17" s="9" t="str">
        <f t="shared" si="0"/>
        <v>UNI</v>
      </c>
      <c r="D17" s="11">
        <f t="shared" si="1"/>
        <v>0</v>
      </c>
      <c r="E17" s="9"/>
      <c r="F17" s="12" t="str">
        <f t="shared" si="2"/>
        <v/>
      </c>
      <c r="G17" s="1"/>
      <c r="H17" s="1"/>
      <c r="I17" s="1"/>
      <c r="J17" s="14">
        <f t="shared" si="3"/>
        <v>0</v>
      </c>
    </row>
    <row r="18" spans="1:10" x14ac:dyDescent="0.25">
      <c r="A18" s="9"/>
      <c r="B18" s="10"/>
      <c r="C18" s="9" t="str">
        <f t="shared" si="0"/>
        <v>UNI</v>
      </c>
      <c r="D18" s="11">
        <f t="shared" si="1"/>
        <v>0</v>
      </c>
      <c r="E18" s="9"/>
      <c r="F18" s="12" t="str">
        <f t="shared" si="2"/>
        <v/>
      </c>
      <c r="G18" s="1"/>
      <c r="H18" s="1"/>
      <c r="I18" s="1"/>
      <c r="J18" s="14">
        <f t="shared" si="3"/>
        <v>0</v>
      </c>
    </row>
    <row r="19" spans="1:10" x14ac:dyDescent="0.25">
      <c r="A19" s="9"/>
      <c r="B19" s="10"/>
      <c r="C19" s="9" t="str">
        <f t="shared" si="0"/>
        <v>UNI</v>
      </c>
      <c r="D19" s="11">
        <f t="shared" si="1"/>
        <v>0</v>
      </c>
      <c r="E19" s="9"/>
      <c r="F19" s="12" t="str">
        <f t="shared" si="2"/>
        <v/>
      </c>
      <c r="G19" s="1"/>
      <c r="H19" s="1"/>
      <c r="I19" s="1"/>
      <c r="J19" s="14">
        <f t="shared" si="3"/>
        <v>0</v>
      </c>
    </row>
    <row r="20" spans="1:10" x14ac:dyDescent="0.25">
      <c r="A20" s="9"/>
      <c r="B20" s="10"/>
      <c r="C20" s="9" t="str">
        <f t="shared" si="0"/>
        <v>UNI</v>
      </c>
      <c r="D20" s="11">
        <f t="shared" si="1"/>
        <v>0</v>
      </c>
      <c r="E20" s="9"/>
      <c r="F20" s="12" t="str">
        <f t="shared" si="2"/>
        <v/>
      </c>
      <c r="G20" s="1"/>
      <c r="H20" s="1"/>
      <c r="I20" s="1"/>
      <c r="J20" s="14">
        <f t="shared" si="3"/>
        <v>0</v>
      </c>
    </row>
    <row r="21" spans="1:10" x14ac:dyDescent="0.25">
      <c r="A21" s="9"/>
      <c r="B21" s="10"/>
      <c r="C21" s="9" t="str">
        <f t="shared" si="0"/>
        <v>UNI</v>
      </c>
      <c r="D21" s="11">
        <f t="shared" si="1"/>
        <v>0</v>
      </c>
      <c r="E21" s="9"/>
      <c r="F21" s="12" t="str">
        <f t="shared" si="2"/>
        <v/>
      </c>
      <c r="G21" s="1"/>
      <c r="H21" s="1"/>
      <c r="I21" s="1"/>
      <c r="J21" s="14">
        <f t="shared" si="3"/>
        <v>0</v>
      </c>
    </row>
    <row r="24" spans="1:10" x14ac:dyDescent="0.25">
      <c r="A24" s="9" t="s">
        <v>1291</v>
      </c>
      <c r="B24" s="9">
        <v>17182870</v>
      </c>
      <c r="C24" t="s">
        <v>1296</v>
      </c>
    </row>
    <row r="25" spans="1:10" x14ac:dyDescent="0.25">
      <c r="A25" s="9" t="s">
        <v>1292</v>
      </c>
      <c r="B25" s="9">
        <v>17184089</v>
      </c>
      <c r="C25" t="s">
        <v>1297</v>
      </c>
    </row>
    <row r="26" spans="1:10" x14ac:dyDescent="0.25">
      <c r="A26" s="9" t="s">
        <v>1293</v>
      </c>
      <c r="B26" s="9">
        <v>17203725</v>
      </c>
    </row>
    <row r="27" spans="1:10" x14ac:dyDescent="0.25">
      <c r="A27" s="9" t="s">
        <v>1295</v>
      </c>
      <c r="B27" s="9">
        <v>17279616</v>
      </c>
    </row>
  </sheetData>
  <conditionalFormatting sqref="A1:A13 A16:A21">
    <cfRule type="duplicateValues" dxfId="4" priority="5"/>
  </conditionalFormatting>
  <conditionalFormatting sqref="A24:A25">
    <cfRule type="duplicateValues" dxfId="3" priority="4"/>
  </conditionalFormatting>
  <conditionalFormatting sqref="A26">
    <cfRule type="duplicateValues" dxfId="2" priority="3"/>
  </conditionalFormatting>
  <conditionalFormatting sqref="A27">
    <cfRule type="duplicateValues" dxfId="1" priority="2"/>
  </conditionalFormatting>
  <conditionalFormatting sqref="A14:A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March</vt:lpstr>
      <vt:lpstr>April</vt:lpstr>
      <vt:lpstr>May</vt:lpstr>
      <vt:lpstr>Utilizations</vt:lpstr>
      <vt:lpstr>Purchase (TP)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2021-05-19T19:25:27Z</dcterms:modified>
</cp:coreProperties>
</file>