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chie/Documents/"/>
    </mc:Choice>
  </mc:AlternateContent>
  <xr:revisionPtr revIDLastSave="0" documentId="13_ncr:1_{08521880-74B0-2143-B49E-7AA044AF06BB}" xr6:coauthVersionLast="47" xr6:coauthVersionMax="47" xr10:uidLastSave="{00000000-0000-0000-0000-000000000000}"/>
  <bookViews>
    <workbookView xWindow="2360" yWindow="2180" windowWidth="26440" windowHeight="14480" activeTab="3" xr2:uid="{00000000-000D-0000-FFFF-FFFF00000000}"/>
  </bookViews>
  <sheets>
    <sheet name="Parent Category Chart" sheetId="9" r:id="rId1"/>
    <sheet name="Sub-Category Chart" sheetId="10" r:id="rId2"/>
    <sheet name="Yearly Line Graph" sheetId="15" r:id="rId3"/>
    <sheet name="Crowdfunding" sheetId="1" r:id="rId4"/>
    <sheet name="Goal Outcomes" sheetId="16" r:id="rId5"/>
    <sheet name="Backers Sheet" sheetId="17" r:id="rId6"/>
  </sheets>
  <definedNames>
    <definedName name="_xlnm._FilterDatabase" localSheetId="5" hidden="1">'Backers Sheet'!$G$1:$G$1</definedName>
    <definedName name="_xlnm._FilterDatabase" localSheetId="3" hidden="1">Crowdfunding!$A$1:$T$1001</definedName>
    <definedName name="_xlnm.Print_Titles" localSheetId="0">'Parent Category Chart'!$A:$A,'Parent Category Chart'!$2:$5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7" l="1"/>
  <c r="L6" i="17"/>
  <c r="K6" i="17"/>
  <c r="J6" i="17"/>
  <c r="I6" i="17"/>
  <c r="H6" i="17"/>
  <c r="M2" i="17"/>
  <c r="L2" i="17"/>
  <c r="K2" i="17"/>
  <c r="J2" i="17"/>
  <c r="I2" i="17"/>
  <c r="H2" i="17"/>
  <c r="G6" i="17"/>
  <c r="G2" i="17"/>
  <c r="G10" i="17" a="1"/>
  <c r="G10" i="17" s="1"/>
  <c r="B13" i="16" l="1"/>
  <c r="C13" i="16" l="1"/>
  <c r="D13" i="16"/>
  <c r="D12" i="16"/>
  <c r="D11" i="16"/>
  <c r="D10" i="16"/>
  <c r="D9" i="16"/>
  <c r="D8" i="16"/>
  <c r="D7" i="16"/>
  <c r="D6" i="16"/>
  <c r="D5" i="16"/>
  <c r="D4" i="16"/>
  <c r="D2" i="16"/>
  <c r="C2" i="16"/>
  <c r="C4" i="16"/>
  <c r="D3" i="16"/>
  <c r="C3" i="16"/>
  <c r="C12" i="16"/>
  <c r="C11" i="16"/>
  <c r="C10" i="16"/>
  <c r="C9" i="16"/>
  <c r="C8" i="16"/>
  <c r="C7" i="16"/>
  <c r="C6" i="16"/>
  <c r="C5" i="16"/>
  <c r="B12" i="16"/>
  <c r="B11" i="16"/>
  <c r="B10" i="16"/>
  <c r="E10" i="16" s="1"/>
  <c r="B9" i="16"/>
  <c r="E9" i="16" s="1"/>
  <c r="B8" i="16"/>
  <c r="B7" i="16"/>
  <c r="B6" i="16"/>
  <c r="B5" i="16"/>
  <c r="B4" i="16"/>
  <c r="B3" i="16"/>
  <c r="B2" i="1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14" i="1"/>
  <c r="N2" i="1"/>
  <c r="O2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2" i="1"/>
  <c r="F3" i="1"/>
  <c r="H10" i="16" l="1"/>
  <c r="E11" i="16"/>
  <c r="F11" i="16" s="1"/>
  <c r="E8" i="16"/>
  <c r="H8" i="16" s="1"/>
  <c r="H7" i="16"/>
  <c r="E7" i="16"/>
  <c r="F7" i="16" s="1"/>
  <c r="H9" i="16"/>
  <c r="G9" i="16"/>
  <c r="G10" i="16"/>
  <c r="G11" i="16"/>
  <c r="F10" i="16"/>
  <c r="E6" i="16"/>
  <c r="G6" i="16" s="1"/>
  <c r="F9" i="16"/>
  <c r="E2" i="16"/>
  <c r="G2" i="16" s="1"/>
  <c r="E5" i="16"/>
  <c r="G5" i="16" s="1"/>
  <c r="E12" i="16"/>
  <c r="H12" i="16" s="1"/>
  <c r="E4" i="16"/>
  <c r="G4" i="16" s="1"/>
  <c r="E3" i="16"/>
  <c r="E13" i="16"/>
  <c r="F13" i="16" s="1"/>
  <c r="H13" i="16"/>
  <c r="H6" i="16" l="1"/>
  <c r="G8" i="16"/>
  <c r="F8" i="16"/>
  <c r="H11" i="16"/>
  <c r="F6" i="16"/>
  <c r="G7" i="16"/>
  <c r="F2" i="16"/>
  <c r="F5" i="16"/>
  <c r="G3" i="16"/>
  <c r="F3" i="16"/>
  <c r="H4" i="16"/>
  <c r="H3" i="16"/>
  <c r="G12" i="16"/>
  <c r="H2" i="16"/>
  <c r="F12" i="16"/>
  <c r="F4" i="16"/>
  <c r="H5" i="16"/>
  <c r="G13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<sst xmlns="http://schemas.openxmlformats.org/spreadsheetml/2006/main" count="9069" uniqueCount="2129">
  <si>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</si>
  <si>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</si>
  <si>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</si>
  <si>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</si>
  <si>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</si>
  <si>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</si>
  <si>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</si>
  <si>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</si>
  <si>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</si>
  <si>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</si>
  <si>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</si>
  <si>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</si>
  <si>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</si>
  <si>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</si>
  <si>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</si>
  <si>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</si>
  <si>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</si>
  <si>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</si>
  <si>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</si>
  <si>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</si>
  <si>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</si>
  <si>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</si>
  <si>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</si>
  <si>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</si>
  <si>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</si>
  <si>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</si>
  <si>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</si>
  <si>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</si>
  <si>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</si>
  <si>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</si>
  <si>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</si>
  <si>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</si>
  <si>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</si>
  <si>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</si>
  <si>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</si>
  <si>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</si>
  <si>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</si>
  <si>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</si>
  <si>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</si>
  <si>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</si>
  <si>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</si>
  <si>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</si>
  <si>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</si>
  <si>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</si>
  <si>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</si>
  <si>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</si>
  <si>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</si>
  <si>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</si>
  <si>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</si>
  <si>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</si>
  <si>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</si>
  <si>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</si>
  <si>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</si>
  <si>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</si>
  <si>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</si>
  <si>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</si>
  <si>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</si>
  <si>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</si>
  <si>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</si>
  <si>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</si>
  <si>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</si>
  <si>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</si>
  <si>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</si>
  <si>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</si>
  <si>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</si>
  <si>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</si>
  <si>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</si>
  <si>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</si>
  <si>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</si>
  <si>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</si>
  <si>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</si>
  <si>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</si>
  <si>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</si>
  <si>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</si>
  <si>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</si>
  <si>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</si>
  <si>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</si>
  <si>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</si>
  <si>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</si>
  <si>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</si>
  <si>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</si>
  <si>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</si>
  <si>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</si>
  <si>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</si>
  <si>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</si>
  <si>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</si>
  <si>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</si>
  <si>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</si>
  <si>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</si>
  <si>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</si>
  <si>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</si>
  <si>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</si>
  <si>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</si>
  <si>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</si>
  <si>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</si>
  <si>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</si>
  <si>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</si>
  <si>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</si>
  <si>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</si>
  <si>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</si>
  <si>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</si>
  <si>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</si>
  <si>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</si>
  <si>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</si>
  <si>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</si>
  <si>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</si>
  <si>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</si>
  <si>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</si>
  <si>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</si>
  <si>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</si>
  <si>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</si>
  <si>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</si>
  <si>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</si>
  <si>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</si>
  <si>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</si>
  <si>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</si>
  <si>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</si>
  <si>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</si>
  <si>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</si>
  <si>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</si>
  <si>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</si>
  <si>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</si>
  <si>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</si>
  <si>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</si>
  <si>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</si>
  <si>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</si>
  <si>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</si>
  <si>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</si>
  <si>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</si>
  <si>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</si>
  <si>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</si>
  <si>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</si>
  <si>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</si>
  <si>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</si>
  <si>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</si>
  <si>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</si>
  <si>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</si>
  <si>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</si>
  <si>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</si>
  <si>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</si>
  <si>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</si>
  <si>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</si>
  <si>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</si>
  <si>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</si>
  <si>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</si>
  <si>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</si>
  <si>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</si>
  <si>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</si>
  <si>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</si>
  <si>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</si>
  <si>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</si>
  <si>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</si>
  <si>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</si>
  <si>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</si>
  <si>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</si>
  <si>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</si>
  <si>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</si>
  <si>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</si>
  <si>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</si>
  <si>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</si>
  <si>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</si>
  <si>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</si>
  <si>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</si>
  <si>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</si>
  <si>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</si>
  <si>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</si>
  <si>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</si>
  <si>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</si>
  <si>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</si>
  <si>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</si>
  <si>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</si>
  <si>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</si>
  <si>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</si>
  <si>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</si>
  <si>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</si>
  <si>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</si>
  <si>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</si>
  <si>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</si>
  <si>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</si>
  <si>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</si>
  <si>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</si>
  <si>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</si>
  <si>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</si>
  <si>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</si>
  <si>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</si>
  <si>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</si>
  <si>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</si>
  <si>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</si>
  <si>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</si>
  <si>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</si>
  <si>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</si>
  <si>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</si>
  <si>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</si>
  <si>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</si>
  <si>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</si>
  <si>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</si>
  <si>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</si>
  <si>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</si>
  <si>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</si>
  <si>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</si>
  <si>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</si>
  <si>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</si>
  <si>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</si>
  <si>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</si>
  <si>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</si>
  <si>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</si>
  <si>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</si>
  <si>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</si>
  <si>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</si>
  <si>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</si>
  <si>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</si>
  <si>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</si>
  <si>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</si>
  <si>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</si>
  <si>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</si>
  <si>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</si>
  <si>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</si>
  <si>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</si>
  <si>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</si>
  <si>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</si>
  <si>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</si>
  <si>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</si>
  <si>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</si>
  <si>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</si>
  <si>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</si>
  <si>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</si>
  <si>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</si>
  <si>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</si>
  <si>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</si>
  <si>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</si>
  <si>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</si>
  <si>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</si>
  <si>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</si>
  <si>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</si>
  <si>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</si>
  <si>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</si>
  <si>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</si>
  <si>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</si>
  <si>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</si>
  <si>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</si>
  <si>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</si>
  <si>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</si>
  <si>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</si>
  <si>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</si>
  <si>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</si>
  <si>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</si>
  <si>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</si>
  <si>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</si>
  <si>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</si>
  <si>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</si>
  <si>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</si>
  <si>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</si>
  <si>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</si>
  <si>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</si>
  <si>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</si>
  <si>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</si>
  <si>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</si>
  <si>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</si>
  <si>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</si>
  <si>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</si>
  <si>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</si>
  <si>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</si>
  <si>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</si>
  <si>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</si>
  <si>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</si>
  <si>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</si>
  <si>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</si>
  <si>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</si>
  <si>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</si>
  <si>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</si>
  <si>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</si>
  <si>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</si>
  <si>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</si>
  <si>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</si>
  <si>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</si>
  <si>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</si>
  <si>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</si>
  <si>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</si>
  <si>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</si>
  <si>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</si>
  <si>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</si>
  <si>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</si>
  <si>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</si>
  <si>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</si>
  <si>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</si>
  <si>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</si>
  <si>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</si>
  <si>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</si>
  <si>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</si>
  <si>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</si>
  <si>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</si>
  <si>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</si>
  <si>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</si>
  <si>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</si>
  <si>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</si>
  <si>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</si>
  <si>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</si>
  <si>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</si>
  <si>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</si>
  <si>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</si>
  <si>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</si>
  <si>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</si>
  <si>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</si>
  <si>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</si>
  <si>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</si>
  <si>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</si>
  <si>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</si>
  <si>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</si>
  <si>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</si>
  <si>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</si>
  <si>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</si>
  <si>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</si>
  <si>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</si>
  <si>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</si>
  <si>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</si>
  <si>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</si>
  <si>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</si>
  <si>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</si>
  <si>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</si>
  <si>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</si>
  <si>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</si>
  <si>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</si>
  <si>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</si>
  <si>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</si>
  <si>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</si>
  <si>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</si>
  <si>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</si>
  <si>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</si>
  <si>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</si>
  <si>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</si>
  <si>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</si>
  <si>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</si>
  <si>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</si>
  <si>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</si>
  <si>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</si>
  <si>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</si>
  <si>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</si>
  <si>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</si>
  <si>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</si>
  <si>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</si>
  <si>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</si>
  <si>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</si>
  <si>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</si>
  <si>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</si>
  <si>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</si>
  <si>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</si>
  <si>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</si>
  <si>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</si>
  <si>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</si>
  <si>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</si>
  <si>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</si>
  <si>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</si>
  <si>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</si>
  <si>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</si>
  <si>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</si>
  <si>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</si>
  <si>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</si>
  <si>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</si>
  <si>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</si>
  <si>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</si>
  <si>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</si>
  <si>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</si>
  <si>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</si>
  <si>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</si>
  <si>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</si>
  <si>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</si>
  <si>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</si>
  <si>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</si>
  <si>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</si>
  <si>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</si>
  <si>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</si>
  <si>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</si>
  <si>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</si>
  <si>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</si>
  <si>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</si>
  <si>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</si>
  <si>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</si>
  <si>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</si>
  <si>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</si>
  <si>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</si>
  <si>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</si>
  <si>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</si>
  <si>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</si>
  <si>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</si>
  <si>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</si>
  <si>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</si>
  <si>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</si>
  <si>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</si>
  <si>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</si>
  <si>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</si>
  <si>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</si>
  <si>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</si>
  <si>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</si>
  <si>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</si>
  <si>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</si>
  <si>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</si>
  <si>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</si>
  <si>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</si>
  <si>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</si>
  <si>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</si>
  <si>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</si>
  <si>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</si>
  <si>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</si>
  <si>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</si>
  <si>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</si>
  <si>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</si>
  <si>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</si>
  <si>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</si>
  <si>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</si>
  <si>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</si>
  <si>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</si>
  <si>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</si>
  <si>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</si>
  <si>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</si>
  <si>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</si>
  <si>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</si>
  <si>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</si>
  <si>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</si>
  <si>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</si>
  <si>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</si>
  <si>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</si>
  <si>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</si>
  <si>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</si>
  <si>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</si>
  <si>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</si>
  <si>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</si>
  <si>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</si>
  <si>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</si>
  <si>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</si>
  <si>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</si>
  <si>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</si>
  <si>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</si>
  <si>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</si>
  <si>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</si>
  <si>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</si>
  <si>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</si>
  <si>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</si>
  <si>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</si>
  <si>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</si>
  <si>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</si>
  <si>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</si>
  <si>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</si>
  <si>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</si>
  <si>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</si>
  <si>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</si>
  <si>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</si>
  <si>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</si>
  <si>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</si>
  <si>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</si>
  <si>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</si>
  <si>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</si>
  <si>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</si>
  <si>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</si>
  <si>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</si>
  <si>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</si>
  <si>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</si>
  <si>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</si>
  <si>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</si>
  <si>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</si>
  <si>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</si>
  <si>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</si>
  <si>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</si>
  <si>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</si>
  <si>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</si>
  <si>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</si>
  <si>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</si>
  <si>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</si>
  <si>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</si>
  <si>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</si>
  <si>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</si>
  <si>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</si>
  <si>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</si>
  <si>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</si>
  <si>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</si>
  <si>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</si>
  <si>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</si>
  <si>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</si>
  <si>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</si>
  <si>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</si>
  <si>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</si>
  <si>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</si>
  <si>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</si>
  <si>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</si>
  <si>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</si>
  <si>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</si>
  <si>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</si>
  <si>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</si>
  <si>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</si>
  <si>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</si>
  <si>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</si>
  <si>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</si>
  <si>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</si>
  <si>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</si>
  <si>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</si>
  <si>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</si>
  <si>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</si>
  <si>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</si>
  <si>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</si>
  <si>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</si>
  <si>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</si>
  <si>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</si>
  <si>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</si>
  <si>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</si>
  <si>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</si>
  <si>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</si>
  <si>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</si>
  <si>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</si>
  <si>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</si>
  <si>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</si>
  <si>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</si>
  <si>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</si>
  <si>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</si>
  <si>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</si>
  <si>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</si>
  <si>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</si>
  <si>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</si>
  <si>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</si>
  <si>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</si>
  <si>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</si>
  <si>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</si>
  <si>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</si>
  <si>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</si>
  <si>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</si>
  <si>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</si>
  <si>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</si>
  <si>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</si>
  <si>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</si>
  <si>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</si>
  <si>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</si>
  <si>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</si>
  <si>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</si>
  <si>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</si>
  <si>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</si>
  <si>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</si>
  <si>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</si>
  <si>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</si>
  <si>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</si>
  <si>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</si>
  <si>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</si>
  <si>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</si>
  <si>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</si>
  <si>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</si>
  <si>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</si>
  <si>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</si>
  <si>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</si>
  <si>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</si>
  <si>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</si>
  <si>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</si>
  <si>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</si>
  <si>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</si>
  <si>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</si>
  <si>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</si>
  <si>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</si>
  <si>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</si>
  <si>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</si>
  <si>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</si>
  <si>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</si>
  <si>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</si>
  <si>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</si>
  <si>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</si>
  <si>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</si>
  <si>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</si>
  <si>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</si>
  <si>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</si>
  <si>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</si>
  <si>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</si>
  <si>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</si>
  <si>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</si>
  <si>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</si>
  <si>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</si>
  <si>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</si>
  <si>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</si>
  <si>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</si>
  <si>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</si>
  <si>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</si>
  <si>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</si>
  <si>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</si>
  <si>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</si>
  <si>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</si>
  <si>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</si>
  <si>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</si>
  <si>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</si>
  <si>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</si>
  <si>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</si>
  <si>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</si>
  <si>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</si>
  <si>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</si>
  <si>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</si>
  <si>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</si>
  <si>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</si>
  <si>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</si>
  <si>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</si>
  <si>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</si>
  <si>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</si>
  <si>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</si>
  <si>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</si>
  <si>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</si>
  <si>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</si>
  <si>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</si>
  <si>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</si>
  <si>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</si>
  <si>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</si>
  <si>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</si>
  <si>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</si>
  <si>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</si>
  <si>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</si>
  <si>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</si>
  <si>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</si>
  <si>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</si>
  <si>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</si>
  <si>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</si>
  <si>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</si>
  <si>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</si>
  <si>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</si>
  <si>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</si>
  <si>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</si>
  <si>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</si>
  <si>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</si>
  <si>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</si>
  <si>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</si>
  <si>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</si>
  <si>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</si>
  <si>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</si>
  <si>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</si>
  <si>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</si>
  <si>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</si>
  <si>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</si>
  <si>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</si>
  <si>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</si>
  <si>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</si>
  <si>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</si>
  <si>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</si>
  <si>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</si>
  <si>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</si>
  <si>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</si>
  <si>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</si>
  <si>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</si>
  <si>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</si>
  <si>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</si>
  <si>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</si>
  <si>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</si>
  <si>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</si>
  <si>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</si>
  <si>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</si>
  <si>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</si>
  <si>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</si>
  <si>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</si>
  <si>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</si>
  <si>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</si>
  <si>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</si>
  <si>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</si>
  <si>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</si>
  <si>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</si>
  <si>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</si>
  <si>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</si>
  <si>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</si>
  <si>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</si>
  <si>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</si>
  <si>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</si>
  <si>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</si>
  <si>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</si>
  <si>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</si>
  <si>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</si>
  <si>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</si>
  <si>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</si>
  <si>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</si>
  <si>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</si>
  <si>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</si>
  <si>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</si>
  <si>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</si>
  <si>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</si>
  <si>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</si>
  <si>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</si>
  <si>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</si>
  <si>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</si>
  <si>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</si>
  <si>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</si>
  <si>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</si>
  <si>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</si>
  <si>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</si>
  <si>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</si>
  <si>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</si>
  <si>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</si>
  <si>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</si>
  <si>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</si>
  <si>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</si>
  <si>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</si>
  <si>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</si>
  <si>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</si>
  <si>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</si>
  <si>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</si>
  <si>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</si>
  <si>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</si>
  <si>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</si>
  <si>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</si>
  <si>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</si>
  <si>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</si>
  <si>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</si>
  <si>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</si>
  <si>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</si>
  <si>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</si>
  <si>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</si>
  <si>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</si>
  <si>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</si>
  <si>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</si>
  <si>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</si>
  <si>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</si>
  <si>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</si>
  <si>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</si>
  <si>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</si>
  <si>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</si>
  <si>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</si>
  <si>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</si>
  <si>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</si>
  <si>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</si>
  <si>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</si>
  <si>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</si>
  <si>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</si>
  <si>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</si>
  <si>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</si>
  <si>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</si>
  <si>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</si>
  <si>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</si>
  <si>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</si>
  <si>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</si>
  <si>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</si>
  <si>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</si>
  <si>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</si>
  <si>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</si>
  <si>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</si>
  <si>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</si>
  <si>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</si>
  <si>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</si>
  <si>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</si>
  <si>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</si>
  <si>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</si>
  <si>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</si>
  <si>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</si>
  <si>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</si>
  <si>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</si>
  <si>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</si>
  <si>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</si>
  <si>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</si>
  <si>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</si>
  <si>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</si>
  <si>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</si>
  <si>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</si>
  <si>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</si>
  <si>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</si>
  <si>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</si>
  <si>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</si>
  <si>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</si>
  <si>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</si>
  <si>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</si>
  <si>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</si>
  <si>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</si>
  <si>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</si>
  <si>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</si>
  <si>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</si>
  <si>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</si>
  <si>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</si>
  <si>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</si>
  <si>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</si>
  <si>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</si>
  <si>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</si>
  <si>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</si>
  <si>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</si>
  <si>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</si>
  <si>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</si>
  <si>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</si>
  <si>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</si>
  <si>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</si>
  <si>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</si>
  <si>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</si>
  <si>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</si>
  <si>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</si>
  <si>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</si>
  <si>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</si>
  <si>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</si>
  <si>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</si>
  <si>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</si>
  <si>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</si>
  <si>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</si>
  <si>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</si>
  <si>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</si>
  <si>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</si>
  <si>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</si>
  <si>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</si>
  <si>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</si>
  <si>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</si>
  <si>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</si>
  <si>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</si>
  <si>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</si>
  <si>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</si>
  <si>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</si>
  <si>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</si>
  <si>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</si>
  <si>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</si>
  <si>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</si>
  <si>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</si>
  <si>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</si>
  <si>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</si>
  <si>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</si>
  <si>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</si>
  <si>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</si>
  <si>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</si>
  <si>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</si>
  <si>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</si>
  <si>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</si>
  <si>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</si>
  <si>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</si>
  <si>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</si>
  <si>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</si>
  <si>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</si>
  <si>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</si>
  <si>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</si>
  <si>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</si>
  <si>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</si>
  <si>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</si>
  <si>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</si>
  <si>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</si>
  <si>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</si>
  <si>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</si>
  <si>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</si>
  <si>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</si>
  <si>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</si>
  <si>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</si>
  <si>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</si>
  <si>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</si>
  <si>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</si>
  <si>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</si>
  <si>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</si>
  <si>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</si>
  <si>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</si>
  <si>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</si>
  <si>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</si>
  <si>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</si>
  <si>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</si>
  <si>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</si>
  <si>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</si>
  <si>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</si>
  <si>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</si>
  <si>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</si>
  <si>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</si>
  <si>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</si>
  <si>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</si>
  <si>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</si>
  <si>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</si>
  <si>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</si>
  <si>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</si>
  <si>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</si>
  <si>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</si>
  <si>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</si>
  <si>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</si>
  <si>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</si>
  <si>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</si>
  <si>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</si>
  <si>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</si>
  <si>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</si>
  <si>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</si>
  <si>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</si>
  <si>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</si>
  <si>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</si>
  <si>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</si>
  <si>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</si>
  <si>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</si>
  <si>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</si>
  <si>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</si>
  <si>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</si>
  <si>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</si>
  <si>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</si>
  <si>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</si>
  <si>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</si>
  <si>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</si>
  <si>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</si>
  <si>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</si>
  <si>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</si>
  <si>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</si>
  <si>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</si>
  <si>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</si>
  <si>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</si>
  <si>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</si>
  <si>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</si>
  <si>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</si>
  <si>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</si>
  <si>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</si>
  <si>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</si>
  <si>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</si>
  <si>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</si>
  <si>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</si>
  <si>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</si>
  <si>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</si>
  <si>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</si>
  <si>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</si>
  <si>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</si>
  <si>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</si>
  <si>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</si>
  <si>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</si>
  <si>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</si>
  <si>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</si>
  <si>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</si>
  <si>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</si>
  <si>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</si>
  <si>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</si>
  <si>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</si>
  <si>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</si>
  <si>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</si>
  <si>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</si>
  <si>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</si>
  <si>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</si>
  <si>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</si>
  <si>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</si>
  <si>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</si>
  <si>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</si>
  <si>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</si>
  <si>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</si>
  <si>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</si>
  <si>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</si>
  <si>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</si>
  <si>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</si>
  <si>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</si>
  <si>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</si>
  <si>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</si>
  <si>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</si>
  <si>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</si>
  <si>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</si>
  <si>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</si>
  <si>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</si>
  <si>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</si>
  <si>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</si>
  <si>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</si>
  <si>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</si>
  <si>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</si>
  <si>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</si>
  <si>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</si>
  <si>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</si>
  <si>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</si>
  <si>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</si>
  <si>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</si>
  <si>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</si>
  <si>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</si>
  <si>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</si>
  <si>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</si>
  <si>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</si>
  <si>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</si>
  <si>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</si>
  <si>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</si>
  <si>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</si>
  <si>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</si>
  <si>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</si>
  <si>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</si>
  <si>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</si>
  <si>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</si>
  <si>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</si>
  <si>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</si>
  <si>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</si>
  <si>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</si>
  <si>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</si>
  <si>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</si>
  <si>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</si>
  <si>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</si>
  <si>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</si>
  <si>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</si>
  <si>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</si>
  <si>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</si>
  <si>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</si>
  <si>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</si>
  <si>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</si>
  <si>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</si>
  <si>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</si>
  <si>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</si>
  <si>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</si>
  <si>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</si>
  <si>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</si>
  <si>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</si>
  <si>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</si>
  <si>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</si>
  <si>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</si>
  <si>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</si>
  <si>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</si>
  <si>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</si>
  <si>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</si>
  <si>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</si>
  <si>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</si>
  <si>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</si>
  <si>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</si>
  <si>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</si>
  <si>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</si>
  <si>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</si>
  <si>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</si>
  <si>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</si>
  <si>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</si>
  <si>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</si>
  <si>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</si>
  <si>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</si>
  <si>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</si>
  <si>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</si>
  <si>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</si>
  <si>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</si>
  <si>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</si>
  <si>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</si>
  <si>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</si>
  <si>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</si>
  <si>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</si>
  <si>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</si>
  <si>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</si>
  <si>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</si>
  <si>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</si>
  <si>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</si>
  <si>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</si>
  <si>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</si>
  <si>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</si>
  <si>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</si>
  <si>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</si>
  <si>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</si>
  <si>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</si>
  <si>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</si>
  <si>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</si>
  <si>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</si>
  <si>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</si>
  <si>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</si>
  <si>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</si>
  <si>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</si>
  <si>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</si>
  <si>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</si>
  <si>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</si>
  <si>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</si>
  <si>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</si>
  <si>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</si>
  <si>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</si>
  <si>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</si>
  <si>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</si>
  <si>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</si>
  <si>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</si>
  <si>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</si>
  <si>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</si>
  <si>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</si>
  <si>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</si>
  <si>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</si>
  <si>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</si>
  <si>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</si>
  <si>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</si>
  <si>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</si>
  <si>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</si>
  <si>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</si>
  <si>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</si>
  <si>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</si>
  <si>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</si>
  <si>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</si>
  <si>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</si>
  <si>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</si>
  <si>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</si>
  <si>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</si>
  <si>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</si>
  <si>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</si>
  <si>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</si>
  <si>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</si>
  <si>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</si>
  <si>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</si>
  <si>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</si>
  <si>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</si>
  <si>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</si>
  <si>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</si>
  <si>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</si>
  <si>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</si>
  <si>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</si>
  <si>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</si>
  <si>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</si>
  <si>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</si>
  <si>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</si>
  <si>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</si>
  <si>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</si>
  <si>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</si>
  <si>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</si>
  <si>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</si>
  <si>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</si>
  <si>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</si>
  <si>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</si>
  <si>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</si>
  <si>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</si>
  <si>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</si>
  <si>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</si>
  <si>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</si>
  <si>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</si>
  <si>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</si>
  <si>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</si>
  <si>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</si>
  <si>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</si>
  <si>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</si>
  <si>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</si>
  <si>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</si>
  <si>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</si>
  <si>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</si>
  <si>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</si>
  <si>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</si>
  <si>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</si>
  <si>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</si>
  <si>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</si>
  <si>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</si>
  <si>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</si>
  <si>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</si>
  <si>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</si>
  <si>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</si>
  <si>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</si>
  <si>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</si>
  <si>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</si>
  <si>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</si>
  <si>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</si>
  <si>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</si>
  <si>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</si>
  <si>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</si>
  <si>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</si>
  <si>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</si>
  <si>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</si>
  <si>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</si>
  <si>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</si>
  <si>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</si>
  <si>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</si>
  <si>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</si>
  <si>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</si>
  <si>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</si>
  <si>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</si>
  <si>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</si>
  <si>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</si>
  <si>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</si>
  <si>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</si>
  <si>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</si>
  <si>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</si>
  <si>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</si>
  <si>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</si>
  <si>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</si>
  <si>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</si>
  <si>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</si>
  <si>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</si>
  <si>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</si>
  <si>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</si>
  <si>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</si>
  <si>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</si>
  <si>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</si>
  <si>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</si>
  <si>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</si>
  <si>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</si>
  <si>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</si>
  <si>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</si>
  <si>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</si>
  <si>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</si>
  <si>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</si>
  <si>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</si>
  <si>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</si>
  <si>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</si>
  <si>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</si>
  <si>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</si>
  <si>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</si>
  <si>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</si>
  <si>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</si>
  <si>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</si>
  <si>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</si>
  <si>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</si>
  <si>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</si>
  <si>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</si>
  <si>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</si>
  <si>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</si>
  <si>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</si>
  <si>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</si>
  <si>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</si>
  <si>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</si>
  <si>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</si>
  <si>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</si>
  <si>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</si>
  <si>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</si>
  <si>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</si>
  <si>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</si>
  <si>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</si>
  <si>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</si>
  <si>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</si>
  <si>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</si>
  <si>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</si>
  <si>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</si>
  <si>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</si>
  <si>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</si>
  <si>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</si>
  <si>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</si>
  <si>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</si>
  <si>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</si>
  <si>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</si>
  <si>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</si>
  <si>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</si>
  <si>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</si>
  <si>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</si>
  <si>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</si>
  <si>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</si>
  <si>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</si>
  <si>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</si>
  <si>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</si>
  <si>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</si>
  <si>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</si>
  <si>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</si>
  <si>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</si>
  <si>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</si>
  <si>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</si>
  <si>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</si>
  <si>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</si>
  <si>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</si>
  <si>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</si>
  <si>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</si>
  <si>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</si>
  <si>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</si>
  <si>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</si>
  <si>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</si>
  <si>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</si>
  <si>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</si>
  <si>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</si>
  <si>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</si>
  <si>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</si>
  <si>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</si>
  <si>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</si>
  <si>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</si>
  <si>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</si>
  <si>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</si>
  <si>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</si>
  <si>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</si>
  <si>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</si>
  <si>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</si>
  <si>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</si>
  <si>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</si>
  <si>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</si>
  <si>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</si>
  <si>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</si>
  <si>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</si>
  <si>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</si>
  <si>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</si>
  <si>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</si>
  <si>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</si>
  <si>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</si>
  <si>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</si>
  <si>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</si>
  <si>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</si>
  <si>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</si>
  <si>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</si>
  <si>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</si>
  <si>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</si>
  <si>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</si>
  <si>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</si>
  <si>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</si>
  <si>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</si>
  <si>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</si>
  <si>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</si>
  <si>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</si>
  <si>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</si>
  <si>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</si>
  <si>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</si>
  <si>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</si>
  <si>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</si>
  <si>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</si>
  <si>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</si>
  <si>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</si>
  <si>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</si>
  <si>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</si>
  <si>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</si>
  <si>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</si>
  <si>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</si>
  <si>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</si>
  <si>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</si>
  <si>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</si>
  <si>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</si>
  <si>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</si>
  <si>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</si>
  <si>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</si>
  <si>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</si>
  <si>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</si>
  <si>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</si>
  <si>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</si>
  <si>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</si>
  <si>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</si>
  <si>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</si>
  <si>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</si>
  <si>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</si>
  <si>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</si>
  <si>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</si>
  <si>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</si>
  <si>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</si>
  <si>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</si>
  <si>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</si>
  <si>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</si>
  <si>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</si>
  <si>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</si>
  <si>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</si>
  <si>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</si>
  <si>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</si>
  <si>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</si>
  <si>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</si>
  <si>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</si>
  <si>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</si>
  <si>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</si>
  <si>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</si>
  <si>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</si>
  <si>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</si>
  <si>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</si>
  <si>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</si>
  <si>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</si>
  <si>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</si>
  <si>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</si>
  <si>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</si>
  <si>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</si>
  <si>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</si>
  <si>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</si>
  <si>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</si>
  <si>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</si>
  <si>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</si>
  <si>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</si>
  <si>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</si>
  <si>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</si>
  <si>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</si>
  <si>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</si>
  <si>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</si>
  <si>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</si>
  <si>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</si>
  <si>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</si>
  <si>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</si>
  <si>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</si>
  <si>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</si>
  <si>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</si>
  <si>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</si>
  <si>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</si>
  <si>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</si>
  <si>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</si>
  <si>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</si>
  <si>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</si>
  <si>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</si>
  <si>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</si>
  <si>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</si>
  <si>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</si>
  <si>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</si>
  <si>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</si>
  <si>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</si>
  <si>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</si>
  <si>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</si>
  <si>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</si>
  <si>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</si>
  <si>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</si>
  <si>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</si>
  <si>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</si>
  <si>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</si>
  <si>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</si>
  <si>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</si>
  <si>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</si>
  <si>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</si>
  <si>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</si>
  <si>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</si>
  <si>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</si>
  <si>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</si>
  <si>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</si>
  <si>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</si>
  <si>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</si>
  <si>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</si>
  <si>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</si>
  <si>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</si>
  <si>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</si>
  <si>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</si>
  <si>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</si>
  <si>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</si>
  <si>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</si>
  <si>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</si>
  <si>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</si>
  <si>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</si>
  <si>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</si>
  <si>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</si>
  <si>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</si>
  <si>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</si>
  <si>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</si>
  <si>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</si>
  <si>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</si>
  <si>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</si>
  <si>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</si>
  <si>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</si>
  <si>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</si>
  <si>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</si>
  <si>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</si>
  <si>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</si>
  <si>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</si>
  <si>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</si>
  <si>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</si>
  <si>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</si>
  <si>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</si>
  <si>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</si>
  <si>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</si>
  <si>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</si>
  <si>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</si>
  <si>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</si>
  <si>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</si>
  <si>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</si>
  <si>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</si>
  <si>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</si>
  <si>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</si>
  <si>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</si>
  <si>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</si>
  <si>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</si>
  <si>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</si>
  <si>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</si>
  <si>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</si>
  <si>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</si>
  <si>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</si>
  <si>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</si>
  <si>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</si>
  <si>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</si>
  <si>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</si>
  <si>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</si>
  <si>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</si>
  <si>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</si>
  <si>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</si>
  <si>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</si>
  <si>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</si>
  <si>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</si>
  <si>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</si>
  <si>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</si>
  <si>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</si>
  <si>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</si>
  <si>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</si>
  <si>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</si>
  <si>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</si>
  <si>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</si>
  <si>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</si>
  <si>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</si>
  <si>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</si>
  <si>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</si>
  <si>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</si>
  <si>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</si>
  <si>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</si>
  <si>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</si>
  <si>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</si>
  <si>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</si>
  <si>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</si>
  <si>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</si>
  <si>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</si>
  <si>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</si>
  <si>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</si>
  <si>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</si>
  <si>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</si>
  <si>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</si>
  <si>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</si>
  <si>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</si>
  <si>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</si>
  <si>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</si>
  <si>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</si>
  <si>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</si>
  <si>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</si>
  <si>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</si>
  <si>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</si>
  <si>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</si>
  <si>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</si>
  <si>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</si>
  <si>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</si>
  <si>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</si>
  <si>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</si>
  <si>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</si>
  <si>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</si>
  <si>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</si>
  <si>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</si>
  <si>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</si>
  <si>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</si>
  <si>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</si>
  <si>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</si>
  <si>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</si>
  <si>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</si>
  <si>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</si>
  <si>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</si>
  <si>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</si>
  <si>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</si>
  <si>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</si>
  <si>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</si>
  <si>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</si>
  <si>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</si>
  <si>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</si>
  <si>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</si>
  <si>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</si>
  <si>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</si>
  <si>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</si>
  <si>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</si>
  <si>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</si>
  <si>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</si>
  <si>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</si>
  <si>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</si>
  <si>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</si>
  <si>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</si>
  <si>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</si>
  <si>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</si>
  <si>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</si>
  <si>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</si>
  <si>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</si>
  <si>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</si>
  <si>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</si>
  <si>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</si>
  <si>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</si>
  <si>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</si>
  <si>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</si>
  <si>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</si>
  <si>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</si>
  <si>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</si>
  <si>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</si>
  <si>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</si>
  <si>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</si>
  <si>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</si>
  <si>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</si>
  <si>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</si>
  <si>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</si>
  <si>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</si>
  <si>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</si>
  <si>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</si>
  <si>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</si>
  <si>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</si>
  <si>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</si>
  <si>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</si>
  <si>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</si>
  <si>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</si>
  <si>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</si>
  <si>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</si>
  <si>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</si>
  <si>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</si>
  <si>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</si>
  <si>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</si>
  <si>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</si>
  <si>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</si>
  <si>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</si>
  <si>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</si>
  <si>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</si>
  <si>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</si>
  <si>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</si>
  <si>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</si>
  <si>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</si>
  <si>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</si>
  <si>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</si>
  <si>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</si>
  <si>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</si>
  <si>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</si>
  <si>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</si>
  <si>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</si>
  <si>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</si>
  <si>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</si>
  <si>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</si>
  <si>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</si>
  <si>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</si>
  <si>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</si>
  <si>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</si>
  <si>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</si>
  <si>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</si>
  <si>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</si>
  <si>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</si>
  <si>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</si>
  <si>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</si>
  <si>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</si>
  <si>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</si>
  <si>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</si>
  <si>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</si>
  <si>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</si>
  <si>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</si>
  <si>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</si>
  <si>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</si>
  <si>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</si>
  <si>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</si>
  <si>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</si>
  <si>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</si>
  <si>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</si>
  <si>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</si>
  <si>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</si>
  <si>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</si>
  <si>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</si>
  <si>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</si>
  <si>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</si>
  <si>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</si>
  <si>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</si>
  <si>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</si>
  <si>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</si>
  <si>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</si>
  <si>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</si>
  <si>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</si>
  <si>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</si>
  <si>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</si>
  <si>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</si>
  <si>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</si>
  <si>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</si>
  <si>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</si>
  <si>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</si>
  <si>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</si>
  <si>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</si>
  <si>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</si>
  <si>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</si>
  <si>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</si>
  <si>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</si>
  <si>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</si>
  <si>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</si>
  <si>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</si>
  <si>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</si>
  <si>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</si>
  <si>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</si>
  <si>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</si>
  <si>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</si>
  <si>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</si>
  <si>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</si>
  <si>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</si>
  <si>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</si>
  <si>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</si>
  <si>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</si>
  <si>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</si>
  <si>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</si>
  <si>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</si>
  <si>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</si>
  <si>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</si>
  <si>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</si>
  <si>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</si>
  <si>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</si>
  <si>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</si>
  <si>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</si>
  <si>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</si>
  <si>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</si>
  <si>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</si>
  <si>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</si>
  <si>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</si>
  <si>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</si>
  <si>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</si>
  <si>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</si>
  <si>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</si>
  <si>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</si>
  <si>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</si>
  <si>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</si>
  <si>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</si>
  <si>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</si>
  <si>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</si>
  <si>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</si>
  <si>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</si>
  <si>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</si>
  <si>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</si>
  <si>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</si>
  <si>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</si>
  <si>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</si>
  <si>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</si>
  <si>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</si>
  <si>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</si>
  <si>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</si>
  <si>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</si>
  <si>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</si>
  <si>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</si>
  <si>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</si>
  <si>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</si>
  <si>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</si>
  <si>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</si>
  <si>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</si>
  <si>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</si>
  <si>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</si>
  <si>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</si>
  <si>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</si>
  <si>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</si>
  <si>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</si>
  <si>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</si>
  <si>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</si>
  <si>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</si>
  <si>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</si>
  <si>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</si>
  <si>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</si>
  <si>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</si>
  <si>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</si>
  <si>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</si>
  <si>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</si>
  <si>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</si>
  <si>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</si>
  <si>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</si>
  <si>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</si>
  <si>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</si>
  <si>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</si>
  <si>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</si>
  <si>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</si>
  <si>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</si>
  <si>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</si>
  <si>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</si>
  <si>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</si>
  <si>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</si>
  <si>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</si>
  <si>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</si>
  <si>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</si>
  <si>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</si>
  <si>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</si>
  <si>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</si>
  <si>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</si>
  <si>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</si>
  <si>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</si>
  <si>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</si>
  <si>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</si>
  <si>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</si>
  <si>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</si>
  <si>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</si>
  <si>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</si>
  <si>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</si>
  <si>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</si>
  <si>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</si>
  <si>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</si>
  <si>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</si>
  <si>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</si>
  <si>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</si>
  <si>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</si>
  <si>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</si>
  <si>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</si>
  <si>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</si>
  <si>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</si>
  <si>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</si>
  <si>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</si>
  <si>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</si>
  <si>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</si>
  <si>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</si>
  <si>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</si>
  <si>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</si>
  <si>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</si>
  <si>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</si>
  <si>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</si>
  <si>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</si>
  <si>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</si>
  <si>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</si>
  <si>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</si>
  <si>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</si>
  <si>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</si>
  <si>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</si>
  <si>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</si>
  <si>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</si>
  <si>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</si>
  <si>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</si>
  <si>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</si>
  <si>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</si>
  <si>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</si>
  <si>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</si>
  <si>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</si>
  <si>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</si>
  <si>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</si>
  <si>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</si>
  <si>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</si>
  <si>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</si>
  <si>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</si>
  <si>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</si>
  <si>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</si>
  <si>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</si>
  <si>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</si>
  <si>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</si>
  <si>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</si>
  <si>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</si>
  <si>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</si>
  <si>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</si>
  <si>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</si>
  <si>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</si>
  <si>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</si>
  <si>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</si>
  <si>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</si>
  <si>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</si>
  <si>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</si>
  <si>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</si>
  <si>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</si>
  <si>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</si>
  <si>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</si>
  <si>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</si>
  <si>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</si>
  <si>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</si>
  <si>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</si>
  <si>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</si>
  <si>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</si>
  <si>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</si>
  <si>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</si>
  <si>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</si>
  <si>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</si>
  <si>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</si>
  <si>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</si>
  <si>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</si>
  <si>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</si>
  <si>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</si>
  <si>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</si>
  <si>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</si>
  <si>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</si>
  <si>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</si>
  <si>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</si>
  <si>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</si>
  <si>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</si>
  <si>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</si>
  <si>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</si>
  <si>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</si>
  <si>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</si>
  <si>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</si>
  <si>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</si>
  <si>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</si>
  <si>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</si>
  <si>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</si>
  <si>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</si>
  <si>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</si>
  <si>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</si>
  <si>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</si>
  <si>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</si>
  <si>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</si>
  <si>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</si>
  <si>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</si>
  <si>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</si>
  <si>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</si>
  <si>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</si>
  <si>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</si>
  <si>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</si>
  <si>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</si>
  <si>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</si>
  <si>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</si>
  <si>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</si>
  <si>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</si>
  <si>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</si>
  <si>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</si>
  <si>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</si>
  <si>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</si>
  <si>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</si>
  <si>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</si>
  <si>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</si>
  <si>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</si>
  <si>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</si>
  <si>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</si>
  <si>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</si>
  <si>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</si>
  <si>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</si>
  <si>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</si>
  <si>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</si>
  <si>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</si>
  <si>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</si>
  <si>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</si>
  <si>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</si>
  <si>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</si>
  <si>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</si>
  <si>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</si>
  <si>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</si>
  <si>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</si>
  <si>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</si>
  <si>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</si>
  <si>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</si>
  <si>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</si>
  <si>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</si>
  <si>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</si>
  <si>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</si>
  <si>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</si>
  <si>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</si>
  <si>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</si>
  <si>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</si>
  <si>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</si>
  <si>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</si>
  <si>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</si>
  <si>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</si>
  <si>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</si>
  <si>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</si>
  <si>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</si>
  <si>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</si>
  <si>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</si>
  <si>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</si>
  <si>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</si>
  <si>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</si>
  <si>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</si>
  <si>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</si>
  <si>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</si>
  <si>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</si>
  <si>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</si>
  <si>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</si>
  <si>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</si>
  <si>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</si>
  <si>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</si>
  <si>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</si>
  <si>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</si>
  <si>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</si>
  <si>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</si>
  <si>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</si>
  <si>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</si>
  <si>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</si>
  <si>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</si>
  <si>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</si>
  <si>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</si>
  <si>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</si>
  <si>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</si>
  <si>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</si>
  <si>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</si>
  <si>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</si>
  <si>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</si>
  <si>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</si>
  <si>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</si>
  <si>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</si>
  <si>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</si>
  <si>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</si>
  <si>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</si>
  <si>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</si>
  <si>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</si>
  <si>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</si>
  <si>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</si>
  <si>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</si>
  <si>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</si>
  <si>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</si>
  <si>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</si>
  <si>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</si>
  <si>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</si>
  <si>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</si>
  <si>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</si>
  <si>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</si>
  <si>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</si>
  <si>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</si>
  <si>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</si>
  <si>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</si>
  <si>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</si>
  <si>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</si>
  <si>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</si>
  <si>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</si>
  <si>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</si>
  <si>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</si>
  <si>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</si>
  <si>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</si>
  <si>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</si>
  <si>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</si>
  <si>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</si>
  <si>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</si>
  <si>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</si>
  <si>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</si>
  <si>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</si>
  <si>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</si>
  <si>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</si>
  <si>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</si>
  <si>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</si>
  <si>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</si>
  <si>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</si>
  <si>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</si>
  <si>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</si>
  <si>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</si>
  <si>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</si>
  <si>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</si>
  <si>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</si>
  <si>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</si>
  <si>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</si>
  <si>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</si>
  <si>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</si>
  <si>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</si>
  <si>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</si>
  <si>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</si>
  <si>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</si>
  <si>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</si>
  <si>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</si>
  <si>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</si>
  <si>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</si>
  <si>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</si>
  <si>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</si>
  <si>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</si>
  <si>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</si>
  <si>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</si>
  <si>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</si>
  <si>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</si>
  <si>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</si>
  <si>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</si>
  <si>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</si>
  <si>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</si>
  <si>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</si>
  <si>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</si>
  <si>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</si>
  <si>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</si>
  <si>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</si>
  <si>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</si>
  <si>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</si>
  <si>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</si>
  <si>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</si>
  <si>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</si>
  <si>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</si>
  <si>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</si>
  <si>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</si>
  <si>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</si>
  <si>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</si>
  <si>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</si>
  <si>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</si>
  <si>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</si>
  <si>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</si>
  <si>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</si>
  <si>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</si>
  <si>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</si>
  <si>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</si>
  <si>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</si>
  <si>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</si>
  <si>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</si>
  <si>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</si>
  <si>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</si>
  <si>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</si>
  <si>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</si>
  <si>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</si>
  <si>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</si>
  <si>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</si>
  <si>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</si>
  <si>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</si>
  <si>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</si>
  <si>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</si>
  <si>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</si>
  <si>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</si>
  <si>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</si>
  <si>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</si>
  <si>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</si>
  <si>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</si>
  <si>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</si>
  <si>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</si>
  <si>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</si>
  <si>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</si>
  <si>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</si>
  <si>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</si>
  <si>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</si>
  <si>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</si>
  <si>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</si>
  <si>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</si>
  <si>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</si>
  <si>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</si>
  <si>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</si>
  <si>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</si>
  <si>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</si>
  <si>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</si>
  <si>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</si>
  <si>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</si>
  <si>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</si>
  <si>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</si>
  <si>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</si>
  <si>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</si>
  <si>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</si>
  <si>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</si>
  <si>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</si>
  <si>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</si>
  <si>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</si>
  <si>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</si>
  <si>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</si>
  <si>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</si>
  <si>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</si>
  <si>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</si>
  <si>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</si>
  <si>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</si>
  <si>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</si>
  <si>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</si>
  <si>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</si>
  <si>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</si>
  <si>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</si>
  <si>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</si>
  <si>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</si>
  <si>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</si>
  <si>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</si>
  <si>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</si>
  <si>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</si>
  <si>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</si>
  <si>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</si>
  <si>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</si>
  <si>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</si>
  <si>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</si>
  <si>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</si>
  <si>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</si>
  <si>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</si>
  <si>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</si>
  <si>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</si>
  <si>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</si>
  <si>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</si>
  <si>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</si>
  <si>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</si>
  <si>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</si>
  <si>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</si>
  <si>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</si>
  <si>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</si>
  <si>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</si>
  <si>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</si>
  <si>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</si>
  <si>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</si>
  <si>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</si>
  <si>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</si>
  <si>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</si>
  <si>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</si>
  <si>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</si>
  <si>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</si>
  <si>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</si>
  <si>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</si>
  <si>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</si>
  <si>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(All)</t>
  </si>
  <si>
    <t>Sum of id</t>
  </si>
  <si>
    <t>Row Labels</t>
  </si>
  <si>
    <t>Count of outcome</t>
  </si>
  <si>
    <t>(Multiple Items)</t>
  </si>
  <si>
    <t>Data Created Conversion</t>
  </si>
  <si>
    <t>Data Ended Conversion</t>
  </si>
  <si>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</si>
  <si>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</si>
  <si>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</si>
  <si>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</si>
  <si>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</si>
  <si>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</si>
  <si>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</si>
  <si>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</si>
  <si>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</si>
  <si>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</si>
  <si>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</si>
  <si>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</si>
  <si>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</si>
  <si>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</si>
  <si>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Parent Category</t>
  </si>
  <si>
    <t>Sub-Category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</si>
  <si>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</si>
  <si>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</si>
  <si>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</si>
  <si>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</si>
  <si>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</si>
  <si>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</si>
  <si>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</si>
  <si>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</si>
  <si>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&lt;1000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</si>
  <si>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</si>
  <si>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</si>
  <si>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</si>
  <si>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</si>
  <si>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</si>
  <si>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</si>
  <si>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</si>
  <si>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</si>
  <si>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0000 to 44999</t>
  </si>
  <si>
    <t>45000 to 49999</t>
  </si>
  <si>
    <t>Greater than or equal to 50000</t>
  </si>
  <si>
    <t>Outcome</t>
  </si>
  <si>
    <t>backers count</t>
  </si>
  <si>
    <t>success</t>
  </si>
  <si>
    <t>Backers Count</t>
  </si>
  <si>
    <t>Total Backers</t>
  </si>
  <si>
    <t>Total Successful Backers</t>
  </si>
  <si>
    <t>Total Failed Backers</t>
  </si>
  <si>
    <t>Mean Successful Backers</t>
  </si>
  <si>
    <t>Median Successful Backers</t>
  </si>
  <si>
    <t>Maximum Number of Successful Backers</t>
  </si>
  <si>
    <t>Standard Deviation of Succsessful Backers</t>
  </si>
  <si>
    <t>Variation of Succsessful Backers</t>
  </si>
  <si>
    <t>Mean Unsuccessful Backers</t>
  </si>
  <si>
    <t>Median Unsuccessful Backers</t>
  </si>
  <si>
    <t>Minimum Number Of Successful Backers</t>
  </si>
  <si>
    <t>Minimum Number Of Unsuccessful Backers</t>
  </si>
  <si>
    <t>Maximum Number of Unsuccessful Backers</t>
  </si>
  <si>
    <t>Variation of Unsuccsessful Backers</t>
  </si>
  <si>
    <t>Standard Deviation of Unsuccsessful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</si>
</sst>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17" fillId="34" borderId="0" xfId="0" applyFont="1" applyFill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/>
    <xf numFmtId="9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9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 patternType="lightTrellis"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 patternType="lightTrellis">
          <fgColor theme="1"/>
          <bgColor rgb="FFFF0000"/>
        </patternFill>
      </fill>
    </dxf>
    <dxf>
      <font>
        <b/>
        <i val="0"/>
      </font>
      <fill>
        <patternFill patternType="lightTrellis"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 patternType="lightTrellis">
          <fgColor theme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 patternType="lightTrellis">
          <fgColor theme="1"/>
          <bgColor rgb="FFFF0000"/>
        </patternFill>
      </fill>
    </dxf>
    <dxf>
      <font>
        <b/>
        <i val="0"/>
      </font>
      <fill>
        <patternFill patternType="lightTrellis"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CrowdfundingBook.xlsx]Parent Category Chart!PivotTable3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Chart'!$B$6:$B$15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D-2A41-BB93-6F937C12C4FD}"/>
            </c:ext>
          </c:extLst>
        </c:ser>
        <c:ser>
          <c:idx val="1"/>
          <c:order val="1"/>
          <c:tx>
            <c:strRef>
              <c:f>'Parent Category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Chart'!$C$6:$C$15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8D-2A41-BB93-6F937C12C4FD}"/>
            </c:ext>
          </c:extLst>
        </c:ser>
        <c:ser>
          <c:idx val="2"/>
          <c:order val="2"/>
          <c:tx>
            <c:strRef>
              <c:f>'Parent Category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Chart'!$D$6:$D$15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8D-2A41-BB93-6F937C12C4FD}"/>
            </c:ext>
          </c:extLst>
        </c:ser>
        <c:ser>
          <c:idx val="3"/>
          <c:order val="3"/>
          <c:tx>
            <c:strRef>
              <c:f>'Parent Category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Chart'!$E$6:$E$15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8D-2A41-BB93-6F937C12C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6036448"/>
        <c:axId val="1641739360"/>
      </c:barChart>
      <c:catAx>
        <c:axId val="17860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739360"/>
        <c:crosses val="autoZero"/>
        <c:auto val="1"/>
        <c:lblAlgn val="ctr"/>
        <c:lblOffset val="100"/>
        <c:noMultiLvlLbl val="0"/>
      </c:catAx>
      <c:valAx>
        <c:axId val="16417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0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CrowdfundingBook.xlsx]Sub-Category Chart!PivotTable4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Chart'!$B$5:$B$29</c:f>
              <c:numCache>
                <c:formatCode>General</c:formatCode>
                <c:ptCount val="24"/>
                <c:pt idx="0">
                  <c:v>748</c:v>
                </c:pt>
                <c:pt idx="2">
                  <c:v>3681</c:v>
                </c:pt>
                <c:pt idx="3">
                  <c:v>814</c:v>
                </c:pt>
                <c:pt idx="5">
                  <c:v>206</c:v>
                </c:pt>
                <c:pt idx="6">
                  <c:v>1978</c:v>
                </c:pt>
                <c:pt idx="7">
                  <c:v>1247</c:v>
                </c:pt>
                <c:pt idx="8">
                  <c:v>577</c:v>
                </c:pt>
                <c:pt idx="11">
                  <c:v>736</c:v>
                </c:pt>
                <c:pt idx="12">
                  <c:v>2962</c:v>
                </c:pt>
                <c:pt idx="13">
                  <c:v>10921</c:v>
                </c:pt>
                <c:pt idx="15">
                  <c:v>2749</c:v>
                </c:pt>
                <c:pt idx="17">
                  <c:v>492</c:v>
                </c:pt>
                <c:pt idx="18">
                  <c:v>1594</c:v>
                </c:pt>
                <c:pt idx="20">
                  <c:v>270</c:v>
                </c:pt>
                <c:pt idx="22">
                  <c:v>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E-D44A-A2B9-446D6CC407BF}"/>
            </c:ext>
          </c:extLst>
        </c:ser>
        <c:ser>
          <c:idx val="1"/>
          <c:order val="1"/>
          <c:tx>
            <c:strRef>
              <c:f>'Sub-Category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Chart'!$C$5:$C$29</c:f>
              <c:numCache>
                <c:formatCode>General</c:formatCode>
                <c:ptCount val="24"/>
                <c:pt idx="0">
                  <c:v>4326</c:v>
                </c:pt>
                <c:pt idx="2">
                  <c:v>9776</c:v>
                </c:pt>
                <c:pt idx="3">
                  <c:v>6912</c:v>
                </c:pt>
                <c:pt idx="4">
                  <c:v>2619</c:v>
                </c:pt>
                <c:pt idx="5">
                  <c:v>2722</c:v>
                </c:pt>
                <c:pt idx="6">
                  <c:v>10220</c:v>
                </c:pt>
                <c:pt idx="7">
                  <c:v>8711</c:v>
                </c:pt>
                <c:pt idx="8">
                  <c:v>2795</c:v>
                </c:pt>
                <c:pt idx="9">
                  <c:v>1216</c:v>
                </c:pt>
                <c:pt idx="10">
                  <c:v>4595</c:v>
                </c:pt>
                <c:pt idx="11">
                  <c:v>3510</c:v>
                </c:pt>
                <c:pt idx="12">
                  <c:v>7124</c:v>
                </c:pt>
                <c:pt idx="13">
                  <c:v>65459</c:v>
                </c:pt>
                <c:pt idx="14">
                  <c:v>2987</c:v>
                </c:pt>
                <c:pt idx="15">
                  <c:v>14222</c:v>
                </c:pt>
                <c:pt idx="16">
                  <c:v>5267</c:v>
                </c:pt>
                <c:pt idx="17">
                  <c:v>2467</c:v>
                </c:pt>
                <c:pt idx="18">
                  <c:v>1265</c:v>
                </c:pt>
                <c:pt idx="19">
                  <c:v>4115</c:v>
                </c:pt>
                <c:pt idx="20">
                  <c:v>8726</c:v>
                </c:pt>
                <c:pt idx="21">
                  <c:v>5950</c:v>
                </c:pt>
                <c:pt idx="22">
                  <c:v>6443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F3E-D44A-A2B9-446D6CC407BF}"/>
            </c:ext>
          </c:extLst>
        </c:ser>
        <c:ser>
          <c:idx val="2"/>
          <c:order val="2"/>
          <c:tx>
            <c:strRef>
              <c:f>'Sub-Category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Chart'!$D$5:$D$29</c:f>
              <c:numCache>
                <c:formatCode>General</c:formatCode>
                <c:ptCount val="24"/>
                <c:pt idx="0">
                  <c:v>1201</c:v>
                </c:pt>
                <c:pt idx="2">
                  <c:v>209</c:v>
                </c:pt>
                <c:pt idx="3">
                  <c:v>639</c:v>
                </c:pt>
                <c:pt idx="10">
                  <c:v>410</c:v>
                </c:pt>
                <c:pt idx="11">
                  <c:v>903</c:v>
                </c:pt>
                <c:pt idx="12">
                  <c:v>271</c:v>
                </c:pt>
                <c:pt idx="13">
                  <c:v>640</c:v>
                </c:pt>
                <c:pt idx="17">
                  <c:v>917</c:v>
                </c:pt>
                <c:pt idx="20">
                  <c:v>860</c:v>
                </c:pt>
                <c:pt idx="21">
                  <c:v>355</c:v>
                </c:pt>
                <c:pt idx="22">
                  <c:v>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F3E-D44A-A2B9-446D6CC407BF}"/>
            </c:ext>
          </c:extLst>
        </c:ser>
        <c:ser>
          <c:idx val="3"/>
          <c:order val="3"/>
          <c:tx>
            <c:strRef>
              <c:f>'Sub-Category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Chart'!$E$5:$E$29</c:f>
              <c:numCache>
                <c:formatCode>General</c:formatCode>
                <c:ptCount val="24"/>
                <c:pt idx="0">
                  <c:v>9622</c:v>
                </c:pt>
                <c:pt idx="1">
                  <c:v>2405</c:v>
                </c:pt>
                <c:pt idx="2">
                  <c:v>16418</c:v>
                </c:pt>
                <c:pt idx="3">
                  <c:v>11210</c:v>
                </c:pt>
                <c:pt idx="4">
                  <c:v>5727</c:v>
                </c:pt>
                <c:pt idx="5">
                  <c:v>4094</c:v>
                </c:pt>
                <c:pt idx="6">
                  <c:v>13229</c:v>
                </c:pt>
                <c:pt idx="7">
                  <c:v>11226</c:v>
                </c:pt>
                <c:pt idx="8">
                  <c:v>5428</c:v>
                </c:pt>
                <c:pt idx="9">
                  <c:v>1655</c:v>
                </c:pt>
                <c:pt idx="10">
                  <c:v>824</c:v>
                </c:pt>
                <c:pt idx="11">
                  <c:v>7198</c:v>
                </c:pt>
                <c:pt idx="12">
                  <c:v>12226</c:v>
                </c:pt>
                <c:pt idx="13">
                  <c:v>93360</c:v>
                </c:pt>
                <c:pt idx="14">
                  <c:v>1785</c:v>
                </c:pt>
                <c:pt idx="15">
                  <c:v>24487</c:v>
                </c:pt>
                <c:pt idx="16">
                  <c:v>2701</c:v>
                </c:pt>
                <c:pt idx="17">
                  <c:v>4555</c:v>
                </c:pt>
                <c:pt idx="18">
                  <c:v>5946</c:v>
                </c:pt>
                <c:pt idx="19">
                  <c:v>7981</c:v>
                </c:pt>
                <c:pt idx="20">
                  <c:v>6062</c:v>
                </c:pt>
                <c:pt idx="21">
                  <c:v>11098</c:v>
                </c:pt>
                <c:pt idx="22">
                  <c:v>19444</c:v>
                </c:pt>
                <c:pt idx="23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F3E-D44A-A2B9-446D6CC40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7434912"/>
        <c:axId val="1637446800"/>
      </c:barChart>
      <c:catAx>
        <c:axId val="163743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446800"/>
        <c:crosses val="autoZero"/>
        <c:auto val="1"/>
        <c:lblAlgn val="ctr"/>
        <c:lblOffset val="100"/>
        <c:noMultiLvlLbl val="0"/>
      </c:catAx>
      <c:valAx>
        <c:axId val="16374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4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CrowdfundingBook.xlsx]Yearly Line Graph!PivotTable9</c:name>
    <c:fmtId val="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Line Graph'!$B$5:$B$6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'Yearly 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Line Graph'!$B$7:$B$19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1-6043-8090-55D6D9CEF3D9}"/>
            </c:ext>
          </c:extLst>
        </c:ser>
        <c:ser>
          <c:idx val="1"/>
          <c:order val="1"/>
          <c:tx>
            <c:strRef>
              <c:f>'Yearly Line Graph'!$C$5:$C$6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'Yearly 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Line Graph'!$C$7:$C$19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1-6043-8090-55D6D9CEF3D9}"/>
            </c:ext>
          </c:extLst>
        </c:ser>
        <c:ser>
          <c:idx val="2"/>
          <c:order val="2"/>
          <c:tx>
            <c:strRef>
              <c:f>'Yearly Line Graph'!$D$5:$D$6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'Yearly 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Line Graph'!$D$7:$D$19</c:f>
              <c:numCache>
                <c:formatCode>General</c:formatCode>
                <c:ptCount val="12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1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11-6043-8090-55D6D9CEF3D9}"/>
            </c:ext>
          </c:extLst>
        </c:ser>
        <c:ser>
          <c:idx val="3"/>
          <c:order val="3"/>
          <c:tx>
            <c:strRef>
              <c:f>'Yearly Line Graph'!$E$5:$E$6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'Yearly 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Line Graph'!$E$7:$E$19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11-6043-8090-55D6D9CEF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028496"/>
        <c:axId val="848576960"/>
      </c:lineChart>
      <c:catAx>
        <c:axId val="194602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76960"/>
        <c:crosses val="autoZero"/>
        <c:auto val="1"/>
        <c:lblAlgn val="ctr"/>
        <c:lblOffset val="100"/>
        <c:noMultiLvlLbl val="0"/>
      </c:catAx>
      <c:valAx>
        <c:axId val="84857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02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12700</xdr:rowOff>
    </xdr:from>
    <xdr:to>
      <xdr:col>15</xdr:col>
      <xdr:colOff>152400</xdr:colOff>
      <xdr:row>23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4AA2F7-29B9-D3DC-8D3E-791B57F4B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</xdr:row>
      <xdr:rowOff>101600</xdr:rowOff>
    </xdr:from>
    <xdr:to>
      <xdr:col>15</xdr:col>
      <xdr:colOff>368300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BC759-79C1-65E0-625E-6859392BE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177800</xdr:rowOff>
    </xdr:from>
    <xdr:to>
      <xdr:col>20</xdr:col>
      <xdr:colOff>114300</xdr:colOff>
      <xdr:row>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7FBE62-9174-10DF-2848-FA9CC91E4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29.77127824074" createdVersion="8" refreshedVersion="8" minRefreshableVersion="3" recordCount="1001" xr:uid="{D82ECC0E-BF0E-8941-878C-F6F37C894868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 pivotCacheId="157918899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29.982293055553" createdVersion="8" refreshedVersion="8" minRefreshableVersion="3" recordCount="1001" xr:uid="{F31E2B6B-B1AB-0745-AEAE-77707A4542FD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a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</cacheField>
    <cacheField name="Data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2"/>
    </cacheField>
    <cacheField name="Months (Data Ended Conversion)" numFmtId="0" databaseField="0">
      <fieldGroup base="19">
        <rangePr groupBy="months" startDate="2010-01-09T06:00:00" endDate="2020-02-10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 (Data Ended Conversion)" numFmtId="0" databaseField="0">
      <fieldGroup base="19">
        <rangePr groupBy="quarters" startDate="2010-01-09T06:00:00" endDate="2020-02-10T06:00:00"/>
        <groupItems count="6">
          <s v="&lt;09/01/2010"/>
          <s v="Qtr1"/>
          <s v="Qtr2"/>
          <s v="Qtr3"/>
          <s v="Qtr4"/>
          <s v="&gt;10/02/2020"/>
        </groupItems>
      </fieldGroup>
    </cacheField>
    <cacheField name="Years (Data Ended Conversion)" numFmtId="0" databaseField="0">
      <fieldGroup base="19">
        <rangePr groupBy="years" startDate="2010-01-09T06:00:00" endDate="2020-02-10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x v="0"/>
    <n v="14501592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"/>
    <s v="US"/>
    <s v="USD"/>
    <x v="1"/>
    <n v="14085972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"/>
    <x v="1"/>
    <n v="1425"/>
    <n v="100.02"/>
    <s v="AU"/>
    <s v="AUD"/>
    <x v="2"/>
    <n v="13848408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9"/>
    <x v="0"/>
    <n v="24"/>
    <n v="103.21"/>
    <s v="US"/>
    <s v="USD"/>
    <x v="3"/>
    <n v="1568955600"/>
    <b v="0"/>
    <b v="0"/>
    <s v="music/rock"/>
    <x v="1"/>
    <s v="rock"/>
    <x v="3"/>
    <x v="3"/>
  </r>
  <r>
    <n v="4"/>
    <s v="Larson-Little"/>
    <s v="Proactive foreground core"/>
    <n v="7600"/>
    <n v="5265"/>
    <n v="69"/>
    <x v="0"/>
    <n v="53"/>
    <n v="99.34"/>
    <s v="US"/>
    <s v="USD"/>
    <x v="4"/>
    <n v="1548309600"/>
    <b v="0"/>
    <b v="0"/>
    <s v="theater/plays"/>
    <x v="3"/>
    <s v="plays"/>
    <x v="4"/>
    <x v="4"/>
  </r>
  <r>
    <n v="5"/>
    <s v="Harris Group"/>
    <s v="Open-source optimizing database"/>
    <n v="7600"/>
    <n v="13195"/>
    <n v="174"/>
    <x v="1"/>
    <n v="174"/>
    <n v="75.83"/>
    <s v="DK"/>
    <s v="DKK"/>
    <x v="5"/>
    <n v="1347080400"/>
    <b v="0"/>
    <b v="0"/>
    <s v="theater/plays"/>
    <x v="3"/>
    <s v="plays"/>
    <x v="5"/>
    <x v="5"/>
  </r>
  <r>
    <n v="6"/>
    <s v="Ortiz, Coleman and Mitchell"/>
    <s v="Operative upward-trending algorithm"/>
    <n v="5200"/>
    <n v="1090"/>
    <n v="21"/>
    <x v="0"/>
    <n v="18"/>
    <n v="60.56"/>
    <s v="GB"/>
    <s v="GBP"/>
    <x v="6"/>
    <n v="1505365200"/>
    <b v="0"/>
    <b v="0"/>
    <s v="film &amp; video/documentary"/>
    <x v="4"/>
    <s v="documentary"/>
    <x v="6"/>
    <x v="6"/>
  </r>
  <r>
    <n v="7"/>
    <s v="Carter-Guzman"/>
    <s v="Centralized cohesive challenge"/>
    <n v="4500"/>
    <n v="14741"/>
    <n v="328"/>
    <x v="1"/>
    <n v="227"/>
    <n v="64.94"/>
    <s v="DK"/>
    <s v="DKK"/>
    <x v="7"/>
    <n v="1439614800"/>
    <b v="0"/>
    <b v="0"/>
    <s v="theater/plays"/>
    <x v="3"/>
    <s v="plays"/>
    <x v="7"/>
    <x v="7"/>
  </r>
  <r>
    <n v="8"/>
    <s v="Nunez-Richards"/>
    <s v="Exclusive attitude-oriented intranet"/>
    <n v="110100"/>
    <n v="21946"/>
    <n v="20"/>
    <x v="2"/>
    <n v="708"/>
    <n v="31"/>
    <s v="DK"/>
    <s v="DKK"/>
    <x v="8"/>
    <n v="1281502800"/>
    <b v="0"/>
    <b v="0"/>
    <s v="theater/plays"/>
    <x v="3"/>
    <s v="plays"/>
    <x v="8"/>
    <x v="8"/>
  </r>
  <r>
    <n v="9"/>
    <s v="Rangel, Holt and Jones"/>
    <s v="Open-source fresh-thinking model"/>
    <n v="6200"/>
    <n v="3208"/>
    <n v="52"/>
    <x v="0"/>
    <n v="44"/>
    <n v="72.91"/>
    <s v="US"/>
    <s v="USD"/>
    <x v="9"/>
    <n v="1383804000"/>
    <b v="0"/>
    <b v="0"/>
    <s v="music/electric music"/>
    <x v="1"/>
    <s v="electric music"/>
    <x v="9"/>
    <x v="9"/>
  </r>
  <r>
    <n v="10"/>
    <s v="Green Ltd"/>
    <s v="Monitored empowering installation"/>
    <n v="5200"/>
    <n v="13838"/>
    <n v="266"/>
    <x v="1"/>
    <n v="220"/>
    <n v="62.9"/>
    <s v="US"/>
    <s v="USD"/>
    <x v="10"/>
    <n v="1285909200"/>
    <b v="0"/>
    <b v="0"/>
    <s v="film &amp; video/drama"/>
    <x v="4"/>
    <s v="drama"/>
    <x v="10"/>
    <x v="10"/>
  </r>
  <r>
    <n v="11"/>
    <s v="Perez, Johnson and Gardner"/>
    <s v="Grass-roots zero administration system engine"/>
    <n v="6300"/>
    <n v="3030"/>
    <n v="48"/>
    <x v="0"/>
    <n v="27"/>
    <n v="112.22"/>
    <s v="US"/>
    <s v="USD"/>
    <x v="11"/>
    <n v="1285563600"/>
    <b v="0"/>
    <b v="1"/>
    <s v="theater/plays"/>
    <x v="3"/>
    <s v="plays"/>
    <x v="11"/>
    <x v="11"/>
  </r>
  <r>
    <n v="12"/>
    <s v="Kim Ltd"/>
    <s v="Assimilated hybrid intranet"/>
    <n v="6300"/>
    <n v="5629"/>
    <n v="89"/>
    <x v="0"/>
    <n v="55"/>
    <n v="102.35"/>
    <s v="US"/>
    <s v="USD"/>
    <x v="12"/>
    <n v="1572411600"/>
    <b v="0"/>
    <b v="0"/>
    <s v="film &amp; video/drama"/>
    <x v="4"/>
    <s v="drama"/>
    <x v="12"/>
    <x v="12"/>
  </r>
  <r>
    <n v="13"/>
    <s v="Walker, Taylor and Coleman"/>
    <s v="Multi-tiered directional open architecture"/>
    <n v="4200"/>
    <n v="10295"/>
    <n v="245"/>
    <x v="1"/>
    <n v="98"/>
    <n v="105.05"/>
    <s v="US"/>
    <s v="USD"/>
    <x v="13"/>
    <n v="1466658000"/>
    <b v="0"/>
    <b v="0"/>
    <s v="music/indie rock"/>
    <x v="1"/>
    <s v="indie rock"/>
    <x v="13"/>
    <x v="13"/>
  </r>
  <r>
    <n v="14"/>
    <s v="Rodriguez, Rose and Stewart"/>
    <s v="Cloned directional synergy"/>
    <n v="28200"/>
    <n v="18829"/>
    <n v="67"/>
    <x v="0"/>
    <n v="200"/>
    <n v="94.15"/>
    <s v="US"/>
    <s v="USD"/>
    <x v="14"/>
    <n v="1333342800"/>
    <b v="0"/>
    <b v="0"/>
    <s v="music/indie rock"/>
    <x v="1"/>
    <s v="indie rock"/>
    <x v="14"/>
    <x v="14"/>
  </r>
  <r>
    <n v="15"/>
    <s v="Wright, Hunt and Rowe"/>
    <s v="Extended eco-centric pricing structure"/>
    <n v="81200"/>
    <n v="38414"/>
    <n v="47"/>
    <x v="0"/>
    <n v="452"/>
    <n v="84.99"/>
    <s v="US"/>
    <s v="USD"/>
    <x v="15"/>
    <n v="1576303200"/>
    <b v="0"/>
    <b v="0"/>
    <s v="technology/wearables"/>
    <x v="2"/>
    <s v="wearables"/>
    <x v="15"/>
    <x v="15"/>
  </r>
  <r>
    <n v="16"/>
    <s v="Hines Inc"/>
    <s v="Cross-platform systemic adapter"/>
    <n v="1700"/>
    <n v="11041"/>
    <n v="649"/>
    <x v="1"/>
    <n v="100"/>
    <n v="110.41"/>
    <s v="US"/>
    <s v="USD"/>
    <x v="16"/>
    <n v="1392271200"/>
    <b v="0"/>
    <b v="0"/>
    <s v="publishing/nonfiction"/>
    <x v="5"/>
    <s v="nonfiction"/>
    <x v="16"/>
    <x v="16"/>
  </r>
  <r>
    <n v="17"/>
    <s v="Cochran-Nguyen"/>
    <s v="Seamless 4thgeneration methodology"/>
    <n v="84600"/>
    <n v="134845"/>
    <n v="159"/>
    <x v="1"/>
    <n v="1249"/>
    <n v="107.96"/>
    <s v="US"/>
    <s v="USD"/>
    <x v="17"/>
    <n v="1294898400"/>
    <b v="0"/>
    <b v="0"/>
    <s v="film &amp; video/animation"/>
    <x v="4"/>
    <s v="animation"/>
    <x v="17"/>
    <x v="17"/>
  </r>
  <r>
    <n v="18"/>
    <s v="Johnson-Gould"/>
    <s v="Exclusive needs-based adapter"/>
    <n v="9100"/>
    <n v="6089"/>
    <n v="67"/>
    <x v="3"/>
    <n v="135"/>
    <n v="45.1"/>
    <s v="US"/>
    <s v="USD"/>
    <x v="18"/>
    <n v="1537074000"/>
    <b v="0"/>
    <b v="0"/>
    <s v="theater/plays"/>
    <x v="3"/>
    <s v="plays"/>
    <x v="18"/>
    <x v="18"/>
  </r>
  <r>
    <n v="19"/>
    <s v="Perez-Hess"/>
    <s v="Down-sized cohesive archive"/>
    <n v="62500"/>
    <n v="30331"/>
    <n v="49"/>
    <x v="0"/>
    <n v="674"/>
    <n v="45"/>
    <s v="US"/>
    <s v="USD"/>
    <x v="19"/>
    <n v="1553490000"/>
    <b v="0"/>
    <b v="1"/>
    <s v="theater/plays"/>
    <x v="3"/>
    <s v="plays"/>
    <x v="19"/>
    <x v="19"/>
  </r>
  <r>
    <n v="20"/>
    <s v="Reeves, Thompson and Richardson"/>
    <s v="Proactive composite alliance"/>
    <n v="131800"/>
    <n v="147936"/>
    <n v="112"/>
    <x v="1"/>
    <n v="1396"/>
    <n v="105.97"/>
    <s v="US"/>
    <s v="USD"/>
    <x v="20"/>
    <n v="1406523600"/>
    <b v="0"/>
    <b v="0"/>
    <s v="film &amp; video/drama"/>
    <x v="4"/>
    <s v="drama"/>
    <x v="20"/>
    <x v="20"/>
  </r>
  <r>
    <n v="21"/>
    <s v="Simmons-Reynolds"/>
    <s v="Re-engineered intangible definition"/>
    <n v="94000"/>
    <n v="38533"/>
    <n v="41"/>
    <x v="0"/>
    <n v="558"/>
    <n v="69.06"/>
    <s v="US"/>
    <s v="USD"/>
    <x v="21"/>
    <n v="1316322000"/>
    <b v="0"/>
    <b v="0"/>
    <s v="theater/plays"/>
    <x v="3"/>
    <s v="plays"/>
    <x v="21"/>
    <x v="21"/>
  </r>
  <r>
    <n v="22"/>
    <s v="Collier Inc"/>
    <s v="Enhanced dynamic definition"/>
    <n v="59100"/>
    <n v="75690"/>
    <n v="128"/>
    <x v="1"/>
    <n v="890"/>
    <n v="85.04"/>
    <s v="US"/>
    <s v="USD"/>
    <x v="22"/>
    <n v="1524027600"/>
    <b v="0"/>
    <b v="0"/>
    <s v="theater/plays"/>
    <x v="3"/>
    <s v="plays"/>
    <x v="22"/>
    <x v="22"/>
  </r>
  <r>
    <n v="23"/>
    <s v="Gray-Jenkins"/>
    <s v="Devolved next generation adapter"/>
    <n v="4500"/>
    <n v="14942"/>
    <n v="332"/>
    <x v="1"/>
    <n v="142"/>
    <n v="105.23"/>
    <s v="GB"/>
    <s v="GBP"/>
    <x v="23"/>
    <n v="1554699600"/>
    <b v="0"/>
    <b v="0"/>
    <s v="film &amp; video/documentary"/>
    <x v="4"/>
    <s v="documentary"/>
    <x v="23"/>
    <x v="23"/>
  </r>
  <r>
    <n v="24"/>
    <s v="Scott, Wilson and Martin"/>
    <s v="Cross-platform intermediate frame"/>
    <n v="92400"/>
    <n v="104257"/>
    <n v="113"/>
    <x v="1"/>
    <n v="2673"/>
    <n v="39"/>
    <s v="US"/>
    <s v="USD"/>
    <x v="24"/>
    <n v="1403499600"/>
    <b v="0"/>
    <b v="0"/>
    <s v="technology/wearables"/>
    <x v="2"/>
    <s v="wearables"/>
    <x v="24"/>
    <x v="24"/>
  </r>
  <r>
    <n v="25"/>
    <s v="Caldwell, Velazquez and Wilson"/>
    <s v="Monitored impactful analyzer"/>
    <n v="5500"/>
    <n v="11904"/>
    <n v="216"/>
    <x v="1"/>
    <n v="163"/>
    <n v="73.03"/>
    <s v="US"/>
    <s v="USD"/>
    <x v="25"/>
    <n v="1307422800"/>
    <b v="0"/>
    <b v="1"/>
    <s v="games/video games"/>
    <x v="6"/>
    <s v="video games"/>
    <x v="25"/>
    <x v="25"/>
  </r>
  <r>
    <n v="26"/>
    <s v="Spencer-Bates"/>
    <s v="Optional responsive customer loyalty"/>
    <n v="107500"/>
    <n v="51814"/>
    <n v="48"/>
    <x v="3"/>
    <n v="1480"/>
    <n v="35.01"/>
    <s v="US"/>
    <s v="USD"/>
    <x v="26"/>
    <n v="1535346000"/>
    <b v="0"/>
    <b v="0"/>
    <s v="theater/plays"/>
    <x v="3"/>
    <s v="plays"/>
    <x v="26"/>
    <x v="26"/>
  </r>
  <r>
    <n v="27"/>
    <s v="Best, Carr and Williams"/>
    <s v="Diverse transitional migration"/>
    <n v="2000"/>
    <n v="1599"/>
    <n v="80"/>
    <x v="0"/>
    <n v="15"/>
    <n v="106.6"/>
    <s v="US"/>
    <s v="USD"/>
    <x v="27"/>
    <n v="1444539600"/>
    <b v="0"/>
    <b v="0"/>
    <s v="music/rock"/>
    <x v="1"/>
    <s v="rock"/>
    <x v="27"/>
    <x v="27"/>
  </r>
  <r>
    <n v="28"/>
    <s v="Campbell, Brown and Powell"/>
    <s v="Synchronized global task-force"/>
    <n v="130800"/>
    <n v="137635"/>
    <n v="105"/>
    <x v="1"/>
    <n v="2220"/>
    <n v="62"/>
    <s v="US"/>
    <s v="USD"/>
    <x v="28"/>
    <n v="1267682400"/>
    <b v="0"/>
    <b v="1"/>
    <s v="theater/plays"/>
    <x v="3"/>
    <s v="plays"/>
    <x v="28"/>
    <x v="28"/>
  </r>
  <r>
    <n v="29"/>
    <s v="Johnson, Parker and Haynes"/>
    <s v="Focused 6thgeneration forecast"/>
    <n v="45900"/>
    <n v="150965"/>
    <n v="329"/>
    <x v="1"/>
    <n v="1606"/>
    <n v="94"/>
    <s v="CH"/>
    <s v="CHF"/>
    <x v="29"/>
    <n v="1535518800"/>
    <b v="0"/>
    <b v="0"/>
    <s v="film &amp; video/shorts"/>
    <x v="4"/>
    <s v="shorts"/>
    <x v="29"/>
    <x v="29"/>
  </r>
  <r>
    <n v="30"/>
    <s v="Clark-Cooke"/>
    <s v="Down-sized analyzing challenge"/>
    <n v="9000"/>
    <n v="14455"/>
    <n v="161"/>
    <x v="1"/>
    <n v="129"/>
    <n v="112.05"/>
    <s v="US"/>
    <s v="USD"/>
    <x v="30"/>
    <n v="1559106000"/>
    <b v="0"/>
    <b v="0"/>
    <s v="film &amp; video/animation"/>
    <x v="4"/>
    <s v="animation"/>
    <x v="30"/>
    <x v="30"/>
  </r>
  <r>
    <n v="31"/>
    <s v="Schroeder Ltd"/>
    <s v="Progressive needs-based focus group"/>
    <n v="3500"/>
    <n v="10850"/>
    <n v="310"/>
    <x v="1"/>
    <n v="226"/>
    <n v="48.01"/>
    <s v="GB"/>
    <s v="GBP"/>
    <x v="31"/>
    <n v="1454392800"/>
    <b v="0"/>
    <b v="0"/>
    <s v="games/video games"/>
    <x v="6"/>
    <s v="video games"/>
    <x v="31"/>
    <x v="31"/>
  </r>
  <r>
    <n v="32"/>
    <s v="Jackson PLC"/>
    <s v="Ergonomic 6thgeneration success"/>
    <n v="101000"/>
    <n v="87676"/>
    <n v="87"/>
    <x v="0"/>
    <n v="2307"/>
    <n v="38"/>
    <s v="IT"/>
    <s v="EUR"/>
    <x v="32"/>
    <n v="1517896800"/>
    <b v="0"/>
    <b v="0"/>
    <s v="film &amp; video/documentary"/>
    <x v="4"/>
    <s v="documentary"/>
    <x v="32"/>
    <x v="32"/>
  </r>
  <r>
    <n v="33"/>
    <s v="Blair, Collins and Carter"/>
    <s v="Exclusive interactive approach"/>
    <n v="50200"/>
    <n v="189666"/>
    <n v="378"/>
    <x v="1"/>
    <n v="5419"/>
    <n v="35"/>
    <s v="US"/>
    <s v="USD"/>
    <x v="33"/>
    <n v="1415685600"/>
    <b v="0"/>
    <b v="0"/>
    <s v="theater/plays"/>
    <x v="3"/>
    <s v="plays"/>
    <x v="33"/>
    <x v="33"/>
  </r>
  <r>
    <n v="34"/>
    <s v="Maldonado and Sons"/>
    <s v="Reverse-engineered asynchronous archive"/>
    <n v="9300"/>
    <n v="14025"/>
    <n v="151"/>
    <x v="1"/>
    <n v="165"/>
    <n v="85"/>
    <s v="US"/>
    <s v="USD"/>
    <x v="34"/>
    <n v="1490677200"/>
    <b v="0"/>
    <b v="0"/>
    <s v="film &amp; video/documentary"/>
    <x v="4"/>
    <s v="documentary"/>
    <x v="34"/>
    <x v="34"/>
  </r>
  <r>
    <n v="35"/>
    <s v="Mitchell and Sons"/>
    <s v="Synergized intangible challenge"/>
    <n v="125500"/>
    <n v="188628"/>
    <n v="150"/>
    <x v="1"/>
    <n v="1965"/>
    <n v="95.99"/>
    <s v="DK"/>
    <s v="DKK"/>
    <x v="35"/>
    <n v="1551506400"/>
    <b v="0"/>
    <b v="1"/>
    <s v="film &amp; video/drama"/>
    <x v="4"/>
    <s v="drama"/>
    <x v="35"/>
    <x v="35"/>
  </r>
  <r>
    <n v="36"/>
    <s v="Jackson-Lewis"/>
    <s v="Monitored multi-state encryption"/>
    <n v="700"/>
    <n v="1101"/>
    <n v="157"/>
    <x v="1"/>
    <n v="16"/>
    <n v="68.81"/>
    <s v="US"/>
    <s v="USD"/>
    <x v="36"/>
    <n v="1300856400"/>
    <b v="0"/>
    <b v="0"/>
    <s v="theater/plays"/>
    <x v="3"/>
    <s v="plays"/>
    <x v="36"/>
    <x v="36"/>
  </r>
  <r>
    <n v="37"/>
    <s v="Black, Armstrong and Anderson"/>
    <s v="Profound attitude-oriented functionalities"/>
    <n v="8100"/>
    <n v="11339"/>
    <n v="140"/>
    <x v="1"/>
    <n v="107"/>
    <n v="105.97"/>
    <s v="US"/>
    <s v="USD"/>
    <x v="37"/>
    <n v="1573192800"/>
    <b v="0"/>
    <b v="1"/>
    <s v="publishing/fiction"/>
    <x v="5"/>
    <s v="fiction"/>
    <x v="37"/>
    <x v="37"/>
  </r>
  <r>
    <n v="38"/>
    <s v="Maldonado-Gonzalez"/>
    <s v="Digitized client-driven database"/>
    <n v="3100"/>
    <n v="10085"/>
    <n v="325"/>
    <x v="1"/>
    <n v="134"/>
    <n v="75.260000000000005"/>
    <s v="US"/>
    <s v="USD"/>
    <x v="38"/>
    <n v="1287810000"/>
    <b v="0"/>
    <b v="0"/>
    <s v="photography/photography books"/>
    <x v="7"/>
    <s v="photography books"/>
    <x v="38"/>
    <x v="38"/>
  </r>
  <r>
    <n v="39"/>
    <s v="Kim-Rice"/>
    <s v="Organized bi-directional function"/>
    <n v="9900"/>
    <n v="5027"/>
    <n v="51"/>
    <x v="0"/>
    <n v="88"/>
    <n v="57.13"/>
    <s v="DK"/>
    <s v="DKK"/>
    <x v="39"/>
    <n v="1362978000"/>
    <b v="0"/>
    <b v="0"/>
    <s v="theater/plays"/>
    <x v="3"/>
    <s v="plays"/>
    <x v="39"/>
    <x v="39"/>
  </r>
  <r>
    <n v="40"/>
    <s v="Garcia, Garcia and Lopez"/>
    <s v="Reduced stable middleware"/>
    <n v="8800"/>
    <n v="14878"/>
    <n v="169"/>
    <x v="1"/>
    <n v="198"/>
    <n v="75.14"/>
    <s v="US"/>
    <s v="USD"/>
    <x v="40"/>
    <n v="1277355600"/>
    <b v="0"/>
    <b v="1"/>
    <s v="technology/wearables"/>
    <x v="2"/>
    <s v="wearables"/>
    <x v="40"/>
    <x v="40"/>
  </r>
  <r>
    <n v="41"/>
    <s v="Watts Group"/>
    <s v="Universal 5thgeneration neural-net"/>
    <n v="5600"/>
    <n v="11924"/>
    <n v="213"/>
    <x v="1"/>
    <n v="111"/>
    <n v="107.42"/>
    <s v="IT"/>
    <s v="EUR"/>
    <x v="41"/>
    <n v="1348981200"/>
    <b v="0"/>
    <b v="1"/>
    <s v="music/rock"/>
    <x v="1"/>
    <s v="rock"/>
    <x v="41"/>
    <x v="41"/>
  </r>
  <r>
    <n v="42"/>
    <s v="Werner-Bryant"/>
    <s v="Virtual uniform frame"/>
    <n v="1800"/>
    <n v="7991"/>
    <n v="444"/>
    <x v="1"/>
    <n v="222"/>
    <n v="36"/>
    <s v="US"/>
    <s v="USD"/>
    <x v="42"/>
    <n v="1310533200"/>
    <b v="0"/>
    <b v="0"/>
    <s v="food/food trucks"/>
    <x v="0"/>
    <s v="food trucks"/>
    <x v="42"/>
    <x v="42"/>
  </r>
  <r>
    <n v="43"/>
    <s v="Schmitt-Mendoza"/>
    <s v="Profound explicit paradigm"/>
    <n v="90200"/>
    <n v="167717"/>
    <n v="186"/>
    <x v="1"/>
    <n v="6212"/>
    <n v="27"/>
    <s v="US"/>
    <s v="USD"/>
    <x v="43"/>
    <n v="1407560400"/>
    <b v="0"/>
    <b v="0"/>
    <s v="publishing/radio &amp; podcasts"/>
    <x v="5"/>
    <s v="radio &amp; podcasts"/>
    <x v="43"/>
    <x v="43"/>
  </r>
  <r>
    <n v="44"/>
    <s v="Reid-Mccullough"/>
    <s v="Visionary real-time groupware"/>
    <n v="1600"/>
    <n v="10541"/>
    <n v="659"/>
    <x v="1"/>
    <n v="98"/>
    <n v="107.56"/>
    <s v="DK"/>
    <s v="DKK"/>
    <x v="44"/>
    <n v="1552885200"/>
    <b v="0"/>
    <b v="0"/>
    <s v="publishing/fiction"/>
    <x v="5"/>
    <s v="fiction"/>
    <x v="44"/>
    <x v="44"/>
  </r>
  <r>
    <n v="45"/>
    <s v="Woods-Clark"/>
    <s v="Networked tertiary Graphical User Interface"/>
    <n v="9500"/>
    <n v="4530"/>
    <n v="48"/>
    <x v="0"/>
    <n v="48"/>
    <n v="94.38"/>
    <s v="US"/>
    <s v="USD"/>
    <x v="45"/>
    <n v="1479362400"/>
    <b v="0"/>
    <b v="1"/>
    <s v="theater/plays"/>
    <x v="3"/>
    <s v="plays"/>
    <x v="45"/>
    <x v="45"/>
  </r>
  <r>
    <n v="46"/>
    <s v="Vaughn, Hunt and Caldwell"/>
    <s v="Virtual grid-enabled task-force"/>
    <n v="3700"/>
    <n v="4247"/>
    <n v="115"/>
    <x v="1"/>
    <n v="92"/>
    <n v="46.16"/>
    <s v="US"/>
    <s v="USD"/>
    <x v="46"/>
    <n v="1280552400"/>
    <b v="0"/>
    <b v="0"/>
    <s v="music/rock"/>
    <x v="1"/>
    <s v="rock"/>
    <x v="46"/>
    <x v="46"/>
  </r>
  <r>
    <n v="47"/>
    <s v="Bennett and Sons"/>
    <s v="Function-based multi-state software"/>
    <n v="1500"/>
    <n v="7129"/>
    <n v="475"/>
    <x v="1"/>
    <n v="149"/>
    <n v="47.85"/>
    <s v="US"/>
    <s v="USD"/>
    <x v="47"/>
    <n v="1398661200"/>
    <b v="0"/>
    <b v="0"/>
    <s v="theater/plays"/>
    <x v="3"/>
    <s v="plays"/>
    <x v="47"/>
    <x v="47"/>
  </r>
  <r>
    <n v="48"/>
    <s v="Lamb Inc"/>
    <s v="Optimized leadingedge concept"/>
    <n v="33300"/>
    <n v="128862"/>
    <n v="387"/>
    <x v="1"/>
    <n v="2431"/>
    <n v="53.01"/>
    <s v="US"/>
    <s v="USD"/>
    <x v="48"/>
    <n v="1436245200"/>
    <b v="0"/>
    <b v="0"/>
    <s v="theater/plays"/>
    <x v="3"/>
    <s v="plays"/>
    <x v="48"/>
    <x v="48"/>
  </r>
  <r>
    <n v="49"/>
    <s v="Casey-Kelly"/>
    <s v="Sharable holistic interface"/>
    <n v="7200"/>
    <n v="13653"/>
    <n v="190"/>
    <x v="1"/>
    <n v="303"/>
    <n v="45.06"/>
    <s v="US"/>
    <s v="USD"/>
    <x v="49"/>
    <n v="1575439200"/>
    <b v="0"/>
    <b v="0"/>
    <s v="music/rock"/>
    <x v="1"/>
    <s v="rock"/>
    <x v="49"/>
    <x v="49"/>
  </r>
  <r>
    <n v="50"/>
    <s v="Jones, Taylor and Moore"/>
    <s v="Down-sized system-worthy secured line"/>
    <n v="100"/>
    <n v="2"/>
    <n v="2"/>
    <x v="0"/>
    <n v="1"/>
    <n v="2"/>
    <s v="IT"/>
    <s v="EUR"/>
    <x v="50"/>
    <n v="1377752400"/>
    <b v="0"/>
    <b v="0"/>
    <s v="music/metal"/>
    <x v="1"/>
    <s v="metal"/>
    <x v="50"/>
    <x v="50"/>
  </r>
  <r>
    <n v="51"/>
    <s v="Bradshaw, Gill and Donovan"/>
    <s v="Inverse secondary infrastructure"/>
    <n v="158100"/>
    <n v="145243"/>
    <n v="92"/>
    <x v="0"/>
    <n v="1467"/>
    <n v="99.01"/>
    <s v="GB"/>
    <s v="GBP"/>
    <x v="51"/>
    <n v="1334206800"/>
    <b v="0"/>
    <b v="1"/>
    <s v="technology/wearables"/>
    <x v="2"/>
    <s v="wearables"/>
    <x v="51"/>
    <x v="51"/>
  </r>
  <r>
    <n v="52"/>
    <s v="Hernandez, Rodriguez and Clark"/>
    <s v="Organic foreground leverage"/>
    <n v="7200"/>
    <n v="2459"/>
    <n v="34"/>
    <x v="0"/>
    <n v="75"/>
    <n v="32.79"/>
    <s v="US"/>
    <s v="USD"/>
    <x v="52"/>
    <n v="1284872400"/>
    <b v="0"/>
    <b v="0"/>
    <s v="theater/plays"/>
    <x v="3"/>
    <s v="plays"/>
    <x v="52"/>
    <x v="52"/>
  </r>
  <r>
    <n v="53"/>
    <s v="Smith-Jones"/>
    <s v="Reverse-engineered static concept"/>
    <n v="8800"/>
    <n v="12356"/>
    <n v="140"/>
    <x v="1"/>
    <n v="209"/>
    <n v="59.12"/>
    <s v="US"/>
    <s v="USD"/>
    <x v="53"/>
    <n v="1403931600"/>
    <b v="0"/>
    <b v="0"/>
    <s v="film &amp; video/drama"/>
    <x v="4"/>
    <s v="drama"/>
    <x v="53"/>
    <x v="53"/>
  </r>
  <r>
    <n v="54"/>
    <s v="Roy PLC"/>
    <s v="Multi-channeled neutral customer loyalty"/>
    <n v="6000"/>
    <n v="5392"/>
    <n v="90"/>
    <x v="0"/>
    <n v="120"/>
    <n v="44.93"/>
    <s v="US"/>
    <s v="USD"/>
    <x v="54"/>
    <n v="1521262800"/>
    <b v="0"/>
    <b v="0"/>
    <s v="technology/wearables"/>
    <x v="2"/>
    <s v="wearables"/>
    <x v="54"/>
    <x v="54"/>
  </r>
  <r>
    <n v="55"/>
    <s v="Wright, Brooks and Villarreal"/>
    <s v="Reverse-engineered bifurcated strategy"/>
    <n v="6600"/>
    <n v="11746"/>
    <n v="178"/>
    <x v="1"/>
    <n v="131"/>
    <n v="89.66"/>
    <s v="US"/>
    <s v="USD"/>
    <x v="55"/>
    <n v="1533358800"/>
    <b v="0"/>
    <b v="0"/>
    <s v="music/jazz"/>
    <x v="1"/>
    <s v="jazz"/>
    <x v="55"/>
    <x v="55"/>
  </r>
  <r>
    <n v="56"/>
    <s v="Flores, Miller and Johnson"/>
    <s v="Horizontal context-sensitive knowledge user"/>
    <n v="8000"/>
    <n v="11493"/>
    <n v="144"/>
    <x v="1"/>
    <n v="164"/>
    <n v="70.08"/>
    <s v="US"/>
    <s v="USD"/>
    <x v="56"/>
    <n v="1421474400"/>
    <b v="0"/>
    <b v="0"/>
    <s v="technology/wearables"/>
    <x v="2"/>
    <s v="wearables"/>
    <x v="56"/>
    <x v="56"/>
  </r>
  <r>
    <n v="57"/>
    <s v="Bridges, Freeman and Kim"/>
    <s v="Cross-group multi-state task-force"/>
    <n v="2900"/>
    <n v="6243"/>
    <n v="215"/>
    <x v="1"/>
    <n v="201"/>
    <n v="31.06"/>
    <s v="US"/>
    <s v="USD"/>
    <x v="57"/>
    <n v="1505278800"/>
    <b v="0"/>
    <b v="0"/>
    <s v="games/video games"/>
    <x v="6"/>
    <s v="video games"/>
    <x v="57"/>
    <x v="57"/>
  </r>
  <r>
    <n v="58"/>
    <s v="Anderson-Perez"/>
    <s v="Expanded 3rdgeneration strategy"/>
    <n v="2700"/>
    <n v="6132"/>
    <n v="227"/>
    <x v="1"/>
    <n v="211"/>
    <n v="29.06"/>
    <s v="US"/>
    <s v="USD"/>
    <x v="58"/>
    <n v="1443934800"/>
    <b v="0"/>
    <b v="0"/>
    <s v="theater/plays"/>
    <x v="3"/>
    <s v="plays"/>
    <x v="58"/>
    <x v="58"/>
  </r>
  <r>
    <n v="59"/>
    <s v="Wright, Fox and Marks"/>
    <s v="Assimilated real-time support"/>
    <n v="1400"/>
    <n v="3851"/>
    <n v="275"/>
    <x v="1"/>
    <n v="128"/>
    <n v="30.09"/>
    <s v="US"/>
    <s v="USD"/>
    <x v="59"/>
    <n v="1498539600"/>
    <b v="0"/>
    <b v="1"/>
    <s v="theater/plays"/>
    <x v="3"/>
    <s v="plays"/>
    <x v="59"/>
    <x v="59"/>
  </r>
  <r>
    <n v="60"/>
    <s v="Crawford-Peters"/>
    <s v="User-centric regional database"/>
    <n v="94200"/>
    <n v="135997"/>
    <n v="144"/>
    <x v="1"/>
    <n v="1600"/>
    <n v="85"/>
    <s v="CA"/>
    <s v="CAD"/>
    <x v="60"/>
    <n v="1342760400"/>
    <b v="0"/>
    <b v="0"/>
    <s v="theater/plays"/>
    <x v="3"/>
    <s v="plays"/>
    <x v="60"/>
    <x v="60"/>
  </r>
  <r>
    <n v="61"/>
    <s v="Romero-Hoffman"/>
    <s v="Open-source zero administration complexity"/>
    <n v="199200"/>
    <n v="184750"/>
    <n v="93"/>
    <x v="0"/>
    <n v="2253"/>
    <n v="82"/>
    <s v="CA"/>
    <s v="CAD"/>
    <x v="61"/>
    <n v="1301720400"/>
    <b v="0"/>
    <b v="0"/>
    <s v="theater/plays"/>
    <x v="3"/>
    <s v="plays"/>
    <x v="61"/>
    <x v="61"/>
  </r>
  <r>
    <n v="62"/>
    <s v="Sparks-West"/>
    <s v="Organized incremental standardization"/>
    <n v="2000"/>
    <n v="14452"/>
    <n v="723"/>
    <x v="1"/>
    <n v="249"/>
    <n v="58.04"/>
    <s v="US"/>
    <s v="USD"/>
    <x v="62"/>
    <n v="1433566800"/>
    <b v="0"/>
    <b v="0"/>
    <s v="technology/web"/>
    <x v="2"/>
    <s v="web"/>
    <x v="62"/>
    <x v="62"/>
  </r>
  <r>
    <n v="63"/>
    <s v="Baker, Morgan and Brown"/>
    <s v="Assimilated didactic open system"/>
    <n v="4700"/>
    <n v="557"/>
    <n v="12"/>
    <x v="0"/>
    <n v="5"/>
    <n v="111.4"/>
    <s v="US"/>
    <s v="USD"/>
    <x v="63"/>
    <n v="1493874000"/>
    <b v="0"/>
    <b v="0"/>
    <s v="theater/plays"/>
    <x v="3"/>
    <s v="plays"/>
    <x v="63"/>
    <x v="63"/>
  </r>
  <r>
    <n v="64"/>
    <s v="Mosley-Gilbert"/>
    <s v="Vision-oriented logistical intranet"/>
    <n v="2800"/>
    <n v="2734"/>
    <n v="98"/>
    <x v="0"/>
    <n v="38"/>
    <n v="71.95"/>
    <s v="US"/>
    <s v="USD"/>
    <x v="64"/>
    <n v="1531803600"/>
    <b v="0"/>
    <b v="1"/>
    <s v="technology/web"/>
    <x v="2"/>
    <s v="web"/>
    <x v="64"/>
    <x v="64"/>
  </r>
  <r>
    <n v="65"/>
    <s v="Berry-Boyer"/>
    <s v="Mandatory incremental projection"/>
    <n v="6100"/>
    <n v="14405"/>
    <n v="236"/>
    <x v="1"/>
    <n v="236"/>
    <n v="61.04"/>
    <s v="US"/>
    <s v="USD"/>
    <x v="65"/>
    <n v="1296712800"/>
    <b v="0"/>
    <b v="0"/>
    <s v="theater/plays"/>
    <x v="3"/>
    <s v="plays"/>
    <x v="65"/>
    <x v="65"/>
  </r>
  <r>
    <n v="66"/>
    <s v="Sanders-Allen"/>
    <s v="Grass-roots needs-based encryption"/>
    <n v="2900"/>
    <n v="1307"/>
    <n v="45"/>
    <x v="0"/>
    <n v="12"/>
    <n v="108.92"/>
    <s v="US"/>
    <s v="USD"/>
    <x v="66"/>
    <n v="1428901200"/>
    <b v="0"/>
    <b v="1"/>
    <s v="theater/plays"/>
    <x v="3"/>
    <s v="plays"/>
    <x v="66"/>
    <x v="66"/>
  </r>
  <r>
    <n v="67"/>
    <s v="Lopez Inc"/>
    <s v="Team-oriented 6thgeneration middleware"/>
    <n v="72600"/>
    <n v="117892"/>
    <n v="162"/>
    <x v="1"/>
    <n v="4065"/>
    <n v="29"/>
    <s v="GB"/>
    <s v="GBP"/>
    <x v="67"/>
    <n v="1264831200"/>
    <b v="0"/>
    <b v="1"/>
    <s v="technology/wearables"/>
    <x v="2"/>
    <s v="wearables"/>
    <x v="67"/>
    <x v="67"/>
  </r>
  <r>
    <n v="68"/>
    <s v="Moreno-Turner"/>
    <s v="Inverse multi-tasking installation"/>
    <n v="5700"/>
    <n v="14508"/>
    <n v="255"/>
    <x v="1"/>
    <n v="246"/>
    <n v="58.98"/>
    <s v="IT"/>
    <s v="EUR"/>
    <x v="68"/>
    <n v="1505192400"/>
    <b v="0"/>
    <b v="1"/>
    <s v="theater/plays"/>
    <x v="3"/>
    <s v="plays"/>
    <x v="68"/>
    <x v="68"/>
  </r>
  <r>
    <n v="69"/>
    <s v="Jones-Watson"/>
    <s v="Switchable disintermediate moderator"/>
    <n v="7900"/>
    <n v="1901"/>
    <n v="24"/>
    <x v="3"/>
    <n v="17"/>
    <n v="111.82"/>
    <s v="US"/>
    <s v="USD"/>
    <x v="69"/>
    <n v="1295676000"/>
    <b v="0"/>
    <b v="0"/>
    <s v="theater/plays"/>
    <x v="3"/>
    <s v="plays"/>
    <x v="69"/>
    <x v="69"/>
  </r>
  <r>
    <n v="70"/>
    <s v="Barker Inc"/>
    <s v="Re-engineered 24/7 task-force"/>
    <n v="128000"/>
    <n v="158389"/>
    <n v="124"/>
    <x v="1"/>
    <n v="2475"/>
    <n v="64"/>
    <s v="IT"/>
    <s v="EUR"/>
    <x v="70"/>
    <n v="1292911200"/>
    <b v="0"/>
    <b v="1"/>
    <s v="theater/plays"/>
    <x v="3"/>
    <s v="plays"/>
    <x v="70"/>
    <x v="70"/>
  </r>
  <r>
    <n v="71"/>
    <s v="Tate, Bass and House"/>
    <s v="Organic object-oriented budgetary management"/>
    <n v="6000"/>
    <n v="6484"/>
    <n v="108"/>
    <x v="1"/>
    <n v="76"/>
    <n v="85.32"/>
    <s v="US"/>
    <s v="USD"/>
    <x v="71"/>
    <n v="1575439200"/>
    <b v="0"/>
    <b v="0"/>
    <s v="theater/plays"/>
    <x v="3"/>
    <s v="plays"/>
    <x v="71"/>
    <x v="49"/>
  </r>
  <r>
    <n v="72"/>
    <s v="Hampton, Lewis and Ray"/>
    <s v="Seamless coherent parallelism"/>
    <n v="600"/>
    <n v="4022"/>
    <n v="670"/>
    <x v="1"/>
    <n v="54"/>
    <n v="74.48"/>
    <s v="US"/>
    <s v="USD"/>
    <x v="72"/>
    <n v="1438837200"/>
    <b v="0"/>
    <b v="0"/>
    <s v="film &amp; video/animation"/>
    <x v="4"/>
    <s v="animation"/>
    <x v="72"/>
    <x v="71"/>
  </r>
  <r>
    <n v="73"/>
    <s v="Collins-Goodman"/>
    <s v="Cross-platform even-keeled initiative"/>
    <n v="1400"/>
    <n v="9253"/>
    <n v="661"/>
    <x v="1"/>
    <n v="88"/>
    <n v="105.15"/>
    <s v="US"/>
    <s v="USD"/>
    <x v="73"/>
    <n v="1480485600"/>
    <b v="0"/>
    <b v="0"/>
    <s v="music/jazz"/>
    <x v="1"/>
    <s v="jazz"/>
    <x v="73"/>
    <x v="72"/>
  </r>
  <r>
    <n v="74"/>
    <s v="Davis-Michael"/>
    <s v="Progressive tertiary framework"/>
    <n v="3900"/>
    <n v="4776"/>
    <n v="122"/>
    <x v="1"/>
    <n v="85"/>
    <n v="56.19"/>
    <s v="GB"/>
    <s v="GBP"/>
    <x v="74"/>
    <n v="1459141200"/>
    <b v="0"/>
    <b v="0"/>
    <s v="music/metal"/>
    <x v="1"/>
    <s v="metal"/>
    <x v="74"/>
    <x v="73"/>
  </r>
  <r>
    <n v="75"/>
    <s v="White, Torres and Bishop"/>
    <s v="Multi-layered dynamic protocol"/>
    <n v="9700"/>
    <n v="14606"/>
    <n v="151"/>
    <x v="1"/>
    <n v="170"/>
    <n v="85.92"/>
    <s v="US"/>
    <s v="USD"/>
    <x v="75"/>
    <n v="1532322000"/>
    <b v="0"/>
    <b v="0"/>
    <s v="photography/photography books"/>
    <x v="7"/>
    <s v="photography books"/>
    <x v="75"/>
    <x v="74"/>
  </r>
  <r>
    <n v="76"/>
    <s v="Martin, Conway and Larsen"/>
    <s v="Horizontal next generation function"/>
    <n v="122900"/>
    <n v="95993"/>
    <n v="78"/>
    <x v="0"/>
    <n v="1684"/>
    <n v="57"/>
    <s v="US"/>
    <s v="USD"/>
    <x v="76"/>
    <n v="1426222800"/>
    <b v="1"/>
    <b v="1"/>
    <s v="theater/plays"/>
    <x v="3"/>
    <s v="plays"/>
    <x v="76"/>
    <x v="75"/>
  </r>
  <r>
    <n v="77"/>
    <s v="Acevedo-Huffman"/>
    <s v="Pre-emptive impactful model"/>
    <n v="9500"/>
    <n v="4460"/>
    <n v="47"/>
    <x v="0"/>
    <n v="56"/>
    <n v="79.64"/>
    <s v="US"/>
    <s v="USD"/>
    <x v="77"/>
    <n v="1286773200"/>
    <b v="0"/>
    <b v="1"/>
    <s v="film &amp; video/animation"/>
    <x v="4"/>
    <s v="animation"/>
    <x v="77"/>
    <x v="76"/>
  </r>
  <r>
    <n v="78"/>
    <s v="Montgomery, Larson and Spencer"/>
    <s v="User-centric bifurcated knowledge user"/>
    <n v="4500"/>
    <n v="13536"/>
    <n v="301"/>
    <x v="1"/>
    <n v="330"/>
    <n v="41.02"/>
    <s v="US"/>
    <s v="USD"/>
    <x v="78"/>
    <n v="1523941200"/>
    <b v="0"/>
    <b v="0"/>
    <s v="publishing/translations"/>
    <x v="5"/>
    <s v="translations"/>
    <x v="78"/>
    <x v="77"/>
  </r>
  <r>
    <n v="79"/>
    <s v="Soto LLC"/>
    <s v="Triple-buffered reciprocal project"/>
    <n v="57800"/>
    <n v="40228"/>
    <n v="70"/>
    <x v="0"/>
    <n v="838"/>
    <n v="48"/>
    <s v="US"/>
    <s v="USD"/>
    <x v="79"/>
    <n v="1529557200"/>
    <b v="0"/>
    <b v="0"/>
    <s v="theater/plays"/>
    <x v="3"/>
    <s v="plays"/>
    <x v="79"/>
    <x v="78"/>
  </r>
  <r>
    <n v="80"/>
    <s v="Sutton, Barrett and Tucker"/>
    <s v="Cross-platform needs-based approach"/>
    <n v="1100"/>
    <n v="7012"/>
    <n v="637"/>
    <x v="1"/>
    <n v="127"/>
    <n v="55.21"/>
    <s v="US"/>
    <s v="USD"/>
    <x v="80"/>
    <n v="1506574800"/>
    <b v="0"/>
    <b v="0"/>
    <s v="games/video games"/>
    <x v="6"/>
    <s v="video games"/>
    <x v="80"/>
    <x v="79"/>
  </r>
  <r>
    <n v="81"/>
    <s v="Gomez, Bailey and Flores"/>
    <s v="User-friendly static contingency"/>
    <n v="16800"/>
    <n v="37857"/>
    <n v="225"/>
    <x v="1"/>
    <n v="411"/>
    <n v="92.11"/>
    <s v="US"/>
    <s v="USD"/>
    <x v="81"/>
    <n v="1513576800"/>
    <b v="0"/>
    <b v="0"/>
    <s v="music/rock"/>
    <x v="1"/>
    <s v="rock"/>
    <x v="81"/>
    <x v="80"/>
  </r>
  <r>
    <n v="82"/>
    <s v="Porter-George"/>
    <s v="Reactive content-based framework"/>
    <n v="1000"/>
    <n v="14973"/>
    <n v="1497"/>
    <x v="1"/>
    <n v="180"/>
    <n v="83.18"/>
    <s v="GB"/>
    <s v="GBP"/>
    <x v="82"/>
    <n v="1548309600"/>
    <b v="0"/>
    <b v="1"/>
    <s v="games/video games"/>
    <x v="6"/>
    <s v="video games"/>
    <x v="82"/>
    <x v="4"/>
  </r>
  <r>
    <n v="83"/>
    <s v="Fitzgerald PLC"/>
    <s v="Realigned user-facing concept"/>
    <n v="106400"/>
    <n v="39996"/>
    <n v="38"/>
    <x v="0"/>
    <n v="1000"/>
    <n v="40"/>
    <s v="US"/>
    <s v="USD"/>
    <x v="83"/>
    <n v="1471582800"/>
    <b v="0"/>
    <b v="0"/>
    <s v="music/electric music"/>
    <x v="1"/>
    <s v="electric music"/>
    <x v="83"/>
    <x v="81"/>
  </r>
  <r>
    <n v="84"/>
    <s v="Cisneros-Burton"/>
    <s v="Public-key zero tolerance orchestration"/>
    <n v="31400"/>
    <n v="41564"/>
    <n v="132"/>
    <x v="1"/>
    <n v="374"/>
    <n v="111.13"/>
    <s v="US"/>
    <s v="USD"/>
    <x v="84"/>
    <n v="1344315600"/>
    <b v="0"/>
    <b v="0"/>
    <s v="technology/wearables"/>
    <x v="2"/>
    <s v="wearables"/>
    <x v="84"/>
    <x v="82"/>
  </r>
  <r>
    <n v="85"/>
    <s v="Hill, Lawson and Wilkinson"/>
    <s v="Multi-tiered eco-centric architecture"/>
    <n v="4900"/>
    <n v="6430"/>
    <n v="131"/>
    <x v="1"/>
    <n v="71"/>
    <n v="90.56"/>
    <s v="AU"/>
    <s v="AUD"/>
    <x v="85"/>
    <n v="1316408400"/>
    <b v="0"/>
    <b v="0"/>
    <s v="music/indie rock"/>
    <x v="1"/>
    <s v="indie rock"/>
    <x v="85"/>
    <x v="83"/>
  </r>
  <r>
    <n v="86"/>
    <s v="Davis-Smith"/>
    <s v="Organic motivating firmware"/>
    <n v="7400"/>
    <n v="12405"/>
    <n v="168"/>
    <x v="1"/>
    <n v="203"/>
    <n v="61.11"/>
    <s v="US"/>
    <s v="USD"/>
    <x v="86"/>
    <n v="1431838800"/>
    <b v="1"/>
    <b v="0"/>
    <s v="theater/plays"/>
    <x v="3"/>
    <s v="plays"/>
    <x v="86"/>
    <x v="84"/>
  </r>
  <r>
    <n v="87"/>
    <s v="Farrell and Sons"/>
    <s v="Synergized 4thgeneration conglomeration"/>
    <n v="198500"/>
    <n v="123040"/>
    <n v="62"/>
    <x v="0"/>
    <n v="1482"/>
    <n v="83.02"/>
    <s v="AU"/>
    <s v="AUD"/>
    <x v="87"/>
    <n v="1300510800"/>
    <b v="0"/>
    <b v="1"/>
    <s v="music/rock"/>
    <x v="1"/>
    <s v="rock"/>
    <x v="87"/>
    <x v="85"/>
  </r>
  <r>
    <n v="88"/>
    <s v="Clark Group"/>
    <s v="Grass-roots fault-tolerant policy"/>
    <n v="4800"/>
    <n v="12516"/>
    <n v="261"/>
    <x v="1"/>
    <n v="113"/>
    <n v="110.76"/>
    <s v="US"/>
    <s v="USD"/>
    <x v="88"/>
    <n v="1431061200"/>
    <b v="0"/>
    <b v="0"/>
    <s v="publishing/translations"/>
    <x v="5"/>
    <s v="translations"/>
    <x v="88"/>
    <x v="86"/>
  </r>
  <r>
    <n v="89"/>
    <s v="White, Singleton and Zimmerman"/>
    <s v="Monitored scalable knowledgebase"/>
    <n v="3400"/>
    <n v="8588"/>
    <n v="253"/>
    <x v="1"/>
    <n v="96"/>
    <n v="89.46"/>
    <s v="US"/>
    <s v="USD"/>
    <x v="89"/>
    <n v="1271480400"/>
    <b v="0"/>
    <b v="0"/>
    <s v="theater/plays"/>
    <x v="3"/>
    <s v="plays"/>
    <x v="89"/>
    <x v="87"/>
  </r>
  <r>
    <n v="90"/>
    <s v="Kramer Group"/>
    <s v="Synergistic explicit parallelism"/>
    <n v="7800"/>
    <n v="6132"/>
    <n v="79"/>
    <x v="0"/>
    <n v="106"/>
    <n v="57.85"/>
    <s v="US"/>
    <s v="USD"/>
    <x v="90"/>
    <n v="1456380000"/>
    <b v="0"/>
    <b v="1"/>
    <s v="theater/plays"/>
    <x v="3"/>
    <s v="plays"/>
    <x v="90"/>
    <x v="88"/>
  </r>
  <r>
    <n v="91"/>
    <s v="Frazier, Patrick and Smith"/>
    <s v="Enhanced systemic analyzer"/>
    <n v="154300"/>
    <n v="74688"/>
    <n v="48"/>
    <x v="0"/>
    <n v="679"/>
    <n v="110"/>
    <s v="IT"/>
    <s v="EUR"/>
    <x v="91"/>
    <n v="1472878800"/>
    <b v="0"/>
    <b v="0"/>
    <s v="publishing/translations"/>
    <x v="5"/>
    <s v="translations"/>
    <x v="91"/>
    <x v="89"/>
  </r>
  <r>
    <n v="92"/>
    <s v="Santos, Bell and Lloyd"/>
    <s v="Object-based analyzing knowledge user"/>
    <n v="20000"/>
    <n v="51775"/>
    <n v="259"/>
    <x v="1"/>
    <n v="498"/>
    <n v="103.97"/>
    <s v="CH"/>
    <s v="CHF"/>
    <x v="92"/>
    <n v="1277355600"/>
    <b v="0"/>
    <b v="1"/>
    <s v="games/video games"/>
    <x v="6"/>
    <s v="video games"/>
    <x v="92"/>
    <x v="40"/>
  </r>
  <r>
    <n v="93"/>
    <s v="Hall and Sons"/>
    <s v="Pre-emptive radical architecture"/>
    <n v="108800"/>
    <n v="65877"/>
    <n v="61"/>
    <x v="3"/>
    <n v="610"/>
    <n v="108"/>
    <s v="US"/>
    <s v="USD"/>
    <x v="93"/>
    <n v="1351054800"/>
    <b v="0"/>
    <b v="1"/>
    <s v="theater/plays"/>
    <x v="3"/>
    <s v="plays"/>
    <x v="93"/>
    <x v="90"/>
  </r>
  <r>
    <n v="94"/>
    <s v="Hanson Inc"/>
    <s v="Grass-roots web-enabled contingency"/>
    <n v="2900"/>
    <n v="8807"/>
    <n v="304"/>
    <x v="1"/>
    <n v="180"/>
    <n v="48.93"/>
    <s v="GB"/>
    <s v="GBP"/>
    <x v="94"/>
    <n v="1555563600"/>
    <b v="0"/>
    <b v="0"/>
    <s v="technology/web"/>
    <x v="2"/>
    <s v="web"/>
    <x v="94"/>
    <x v="91"/>
  </r>
  <r>
    <n v="95"/>
    <s v="Sanchez LLC"/>
    <s v="Stand-alone system-worthy standardization"/>
    <n v="900"/>
    <n v="1017"/>
    <n v="113"/>
    <x v="1"/>
    <n v="27"/>
    <n v="37.67"/>
    <s v="US"/>
    <s v="USD"/>
    <x v="95"/>
    <n v="1571634000"/>
    <b v="0"/>
    <b v="0"/>
    <s v="film &amp; video/documentary"/>
    <x v="4"/>
    <s v="documentary"/>
    <x v="95"/>
    <x v="92"/>
  </r>
  <r>
    <n v="96"/>
    <s v="Howard Ltd"/>
    <s v="Down-sized systematic policy"/>
    <n v="69700"/>
    <n v="151513"/>
    <n v="217"/>
    <x v="1"/>
    <n v="2331"/>
    <n v="65"/>
    <s v="US"/>
    <s v="USD"/>
    <x v="96"/>
    <n v="1300856400"/>
    <b v="0"/>
    <b v="0"/>
    <s v="theater/plays"/>
    <x v="3"/>
    <s v="plays"/>
    <x v="96"/>
    <x v="36"/>
  </r>
  <r>
    <n v="97"/>
    <s v="Stewart LLC"/>
    <s v="Cloned bi-directional architecture"/>
    <n v="1300"/>
    <n v="12047"/>
    <n v="927"/>
    <x v="1"/>
    <n v="113"/>
    <n v="106.61"/>
    <s v="US"/>
    <s v="USD"/>
    <x v="48"/>
    <n v="1439874000"/>
    <b v="0"/>
    <b v="0"/>
    <s v="food/food trucks"/>
    <x v="0"/>
    <s v="food trucks"/>
    <x v="48"/>
    <x v="93"/>
  </r>
  <r>
    <n v="98"/>
    <s v="Arias, Allen and Miller"/>
    <s v="Seamless transitional portal"/>
    <n v="97800"/>
    <n v="32951"/>
    <n v="34"/>
    <x v="0"/>
    <n v="1220"/>
    <n v="27.01"/>
    <s v="AU"/>
    <s v="AUD"/>
    <x v="97"/>
    <n v="1438318800"/>
    <b v="0"/>
    <b v="0"/>
    <s v="games/video games"/>
    <x v="6"/>
    <s v="video games"/>
    <x v="97"/>
    <x v="94"/>
  </r>
  <r>
    <n v="99"/>
    <s v="Baker-Morris"/>
    <s v="Fully-configurable motivating approach"/>
    <n v="7600"/>
    <n v="14951"/>
    <n v="197"/>
    <x v="1"/>
    <n v="164"/>
    <n v="91.16"/>
    <s v="US"/>
    <s v="USD"/>
    <x v="98"/>
    <n v="1419400800"/>
    <b v="0"/>
    <b v="0"/>
    <s v="theater/plays"/>
    <x v="3"/>
    <s v="plays"/>
    <x v="98"/>
    <x v="95"/>
  </r>
  <r>
    <n v="100"/>
    <s v="Tucker, Fox and Green"/>
    <s v="Upgradable fault-tolerant approach"/>
    <n v="100"/>
    <n v="1"/>
    <n v="1"/>
    <x v="0"/>
    <n v="1"/>
    <n v="1"/>
    <s v="US"/>
    <s v="USD"/>
    <x v="99"/>
    <n v="1320555600"/>
    <b v="0"/>
    <b v="0"/>
    <s v="theater/plays"/>
    <x v="3"/>
    <s v="plays"/>
    <x v="99"/>
    <x v="96"/>
  </r>
  <r>
    <n v="101"/>
    <s v="Douglas LLC"/>
    <s v="Reduced heuristic moratorium"/>
    <n v="900"/>
    <n v="9193"/>
    <n v="1021"/>
    <x v="1"/>
    <n v="164"/>
    <n v="56.05"/>
    <s v="US"/>
    <s v="USD"/>
    <x v="100"/>
    <n v="1425103200"/>
    <b v="0"/>
    <b v="1"/>
    <s v="music/electric music"/>
    <x v="1"/>
    <s v="electric music"/>
    <x v="100"/>
    <x v="97"/>
  </r>
  <r>
    <n v="102"/>
    <s v="Garcia Inc"/>
    <s v="Front-line web-enabled model"/>
    <n v="3700"/>
    <n v="10422"/>
    <n v="282"/>
    <x v="1"/>
    <n v="336"/>
    <n v="31.02"/>
    <s v="US"/>
    <s v="USD"/>
    <x v="101"/>
    <n v="1526878800"/>
    <b v="0"/>
    <b v="1"/>
    <s v="technology/wearables"/>
    <x v="2"/>
    <s v="wearables"/>
    <x v="101"/>
    <x v="98"/>
  </r>
  <r>
    <n v="103"/>
    <s v="Frye, Hunt and Powell"/>
    <s v="Polarized incremental emulation"/>
    <n v="10000"/>
    <n v="2461"/>
    <n v="25"/>
    <x v="0"/>
    <n v="37"/>
    <n v="66.510000000000005"/>
    <s v="IT"/>
    <s v="EUR"/>
    <x v="102"/>
    <n v="1288674000"/>
    <b v="0"/>
    <b v="0"/>
    <s v="music/electric music"/>
    <x v="1"/>
    <s v="electric music"/>
    <x v="102"/>
    <x v="99"/>
  </r>
  <r>
    <n v="104"/>
    <s v="Smith, Wells and Nguyen"/>
    <s v="Self-enabling grid-enabled initiative"/>
    <n v="119200"/>
    <n v="170623"/>
    <n v="143"/>
    <x v="1"/>
    <n v="1917"/>
    <n v="89.01"/>
    <s v="US"/>
    <s v="USD"/>
    <x v="103"/>
    <n v="1495602000"/>
    <b v="0"/>
    <b v="0"/>
    <s v="music/indie rock"/>
    <x v="1"/>
    <s v="indie rock"/>
    <x v="103"/>
    <x v="100"/>
  </r>
  <r>
    <n v="105"/>
    <s v="Charles-Johnson"/>
    <s v="Total fresh-thinking system engine"/>
    <n v="6800"/>
    <n v="9829"/>
    <n v="145"/>
    <x v="1"/>
    <n v="95"/>
    <n v="103.46"/>
    <s v="US"/>
    <s v="USD"/>
    <x v="104"/>
    <n v="1366434000"/>
    <b v="0"/>
    <b v="0"/>
    <s v="technology/web"/>
    <x v="2"/>
    <s v="web"/>
    <x v="104"/>
    <x v="101"/>
  </r>
  <r>
    <n v="106"/>
    <s v="Brandt, Carter and Wood"/>
    <s v="Ameliorated clear-thinking circuit"/>
    <n v="3900"/>
    <n v="14006"/>
    <n v="359"/>
    <x v="1"/>
    <n v="147"/>
    <n v="95.28"/>
    <s v="US"/>
    <s v="USD"/>
    <x v="105"/>
    <n v="1568350800"/>
    <b v="0"/>
    <b v="0"/>
    <s v="theater/plays"/>
    <x v="3"/>
    <s v="plays"/>
    <x v="105"/>
    <x v="102"/>
  </r>
  <r>
    <n v="107"/>
    <s v="Tucker, Schmidt and Reid"/>
    <s v="Multi-layered encompassing installation"/>
    <n v="3500"/>
    <n v="6527"/>
    <n v="186"/>
    <x v="1"/>
    <n v="86"/>
    <n v="75.900000000000006"/>
    <s v="US"/>
    <s v="USD"/>
    <x v="106"/>
    <n v="1525928400"/>
    <b v="0"/>
    <b v="1"/>
    <s v="theater/plays"/>
    <x v="3"/>
    <s v="plays"/>
    <x v="106"/>
    <x v="103"/>
  </r>
  <r>
    <n v="108"/>
    <s v="Decker Inc"/>
    <s v="Universal encompassing implementation"/>
    <n v="1500"/>
    <n v="8929"/>
    <n v="595"/>
    <x v="1"/>
    <n v="83"/>
    <n v="107.58"/>
    <s v="US"/>
    <s v="USD"/>
    <x v="107"/>
    <n v="1336885200"/>
    <b v="0"/>
    <b v="0"/>
    <s v="film &amp; video/documentary"/>
    <x v="4"/>
    <s v="documentary"/>
    <x v="107"/>
    <x v="104"/>
  </r>
  <r>
    <n v="109"/>
    <s v="Romero and Sons"/>
    <s v="Object-based client-server application"/>
    <n v="5200"/>
    <n v="3079"/>
    <n v="59"/>
    <x v="0"/>
    <n v="60"/>
    <n v="51.32"/>
    <s v="US"/>
    <s v="USD"/>
    <x v="108"/>
    <n v="1389679200"/>
    <b v="0"/>
    <b v="0"/>
    <s v="film &amp; video/television"/>
    <x v="4"/>
    <s v="television"/>
    <x v="108"/>
    <x v="105"/>
  </r>
  <r>
    <n v="110"/>
    <s v="Castillo-Carey"/>
    <s v="Cross-platform solution-oriented process improvement"/>
    <n v="142400"/>
    <n v="21307"/>
    <n v="15"/>
    <x v="0"/>
    <n v="296"/>
    <n v="71.98"/>
    <s v="US"/>
    <s v="USD"/>
    <x v="109"/>
    <n v="1538283600"/>
    <b v="0"/>
    <b v="0"/>
    <s v="food/food trucks"/>
    <x v="0"/>
    <s v="food trucks"/>
    <x v="109"/>
    <x v="106"/>
  </r>
  <r>
    <n v="111"/>
    <s v="Hart-Briggs"/>
    <s v="Re-engineered user-facing approach"/>
    <n v="61400"/>
    <n v="73653"/>
    <n v="120"/>
    <x v="1"/>
    <n v="676"/>
    <n v="108.95"/>
    <s v="US"/>
    <s v="USD"/>
    <x v="110"/>
    <n v="1348808400"/>
    <b v="0"/>
    <b v="0"/>
    <s v="publishing/radio &amp; podcasts"/>
    <x v="5"/>
    <s v="radio &amp; podcasts"/>
    <x v="110"/>
    <x v="107"/>
  </r>
  <r>
    <n v="112"/>
    <s v="Jones-Meyer"/>
    <s v="Re-engineered client-driven hub"/>
    <n v="4700"/>
    <n v="12635"/>
    <n v="269"/>
    <x v="1"/>
    <n v="361"/>
    <n v="35"/>
    <s v="AU"/>
    <s v="AUD"/>
    <x v="111"/>
    <n v="1410152400"/>
    <b v="0"/>
    <b v="0"/>
    <s v="technology/web"/>
    <x v="2"/>
    <s v="web"/>
    <x v="111"/>
    <x v="108"/>
  </r>
  <r>
    <n v="113"/>
    <s v="Wright, Hartman and Yu"/>
    <s v="User-friendly tertiary array"/>
    <n v="3300"/>
    <n v="12437"/>
    <n v="377"/>
    <x v="1"/>
    <n v="131"/>
    <n v="94.94"/>
    <s v="US"/>
    <s v="USD"/>
    <x v="112"/>
    <n v="1505797200"/>
    <b v="0"/>
    <b v="0"/>
    <s v="food/food trucks"/>
    <x v="0"/>
    <s v="food trucks"/>
    <x v="112"/>
    <x v="109"/>
  </r>
  <r>
    <n v="114"/>
    <s v="Harper-Davis"/>
    <s v="Robust heuristic encoding"/>
    <n v="1900"/>
    <n v="13816"/>
    <n v="727"/>
    <x v="1"/>
    <n v="126"/>
    <n v="109.65"/>
    <s v="US"/>
    <s v="USD"/>
    <x v="113"/>
    <n v="1554872400"/>
    <b v="0"/>
    <b v="1"/>
    <s v="technology/wearables"/>
    <x v="2"/>
    <s v="wearables"/>
    <x v="113"/>
    <x v="110"/>
  </r>
  <r>
    <n v="115"/>
    <s v="Barrett PLC"/>
    <s v="Team-oriented clear-thinking capacity"/>
    <n v="166700"/>
    <n v="145382"/>
    <n v="87"/>
    <x v="0"/>
    <n v="3304"/>
    <n v="44"/>
    <s v="IT"/>
    <s v="EUR"/>
    <x v="114"/>
    <n v="1513922400"/>
    <b v="0"/>
    <b v="0"/>
    <s v="publishing/fiction"/>
    <x v="5"/>
    <s v="fiction"/>
    <x v="114"/>
    <x v="111"/>
  </r>
  <r>
    <n v="116"/>
    <s v="David-Clark"/>
    <s v="De-engineered motivating standardization"/>
    <n v="7200"/>
    <n v="6336"/>
    <n v="88"/>
    <x v="0"/>
    <n v="73"/>
    <n v="86.79"/>
    <s v="US"/>
    <s v="USD"/>
    <x v="115"/>
    <n v="1442638800"/>
    <b v="0"/>
    <b v="0"/>
    <s v="theater/plays"/>
    <x v="3"/>
    <s v="plays"/>
    <x v="115"/>
    <x v="112"/>
  </r>
  <r>
    <n v="117"/>
    <s v="Chaney-Dennis"/>
    <s v="Business-focused 24hour groupware"/>
    <n v="4900"/>
    <n v="8523"/>
    <n v="174"/>
    <x v="1"/>
    <n v="275"/>
    <n v="30.99"/>
    <s v="US"/>
    <s v="USD"/>
    <x v="116"/>
    <n v="1317186000"/>
    <b v="0"/>
    <b v="0"/>
    <s v="film &amp; video/television"/>
    <x v="4"/>
    <s v="television"/>
    <x v="116"/>
    <x v="113"/>
  </r>
  <r>
    <n v="118"/>
    <s v="Robinson, Lopez and Christensen"/>
    <s v="Organic next generation protocol"/>
    <n v="5400"/>
    <n v="6351"/>
    <n v="118"/>
    <x v="1"/>
    <n v="67"/>
    <n v="94.79"/>
    <s v="US"/>
    <s v="USD"/>
    <x v="117"/>
    <n v="1391234400"/>
    <b v="0"/>
    <b v="0"/>
    <s v="photography/photography books"/>
    <x v="7"/>
    <s v="photography books"/>
    <x v="117"/>
    <x v="114"/>
  </r>
  <r>
    <n v="119"/>
    <s v="Clark and Sons"/>
    <s v="Reverse-engineered full-range Internet solution"/>
    <n v="5000"/>
    <n v="10748"/>
    <n v="215"/>
    <x v="1"/>
    <n v="154"/>
    <n v="69.790000000000006"/>
    <s v="US"/>
    <s v="USD"/>
    <x v="118"/>
    <n v="1404363600"/>
    <b v="0"/>
    <b v="1"/>
    <s v="film &amp; video/documentary"/>
    <x v="4"/>
    <s v="documentary"/>
    <x v="118"/>
    <x v="115"/>
  </r>
  <r>
    <n v="120"/>
    <s v="Vega Group"/>
    <s v="Synchronized regional synergy"/>
    <n v="75100"/>
    <n v="112272"/>
    <n v="149"/>
    <x v="1"/>
    <n v="1782"/>
    <n v="63"/>
    <s v="US"/>
    <s v="USD"/>
    <x v="119"/>
    <n v="1429592400"/>
    <b v="0"/>
    <b v="1"/>
    <s v="games/mobile games"/>
    <x v="6"/>
    <s v="mobile games"/>
    <x v="119"/>
    <x v="116"/>
  </r>
  <r>
    <n v="121"/>
    <s v="Brown-Brown"/>
    <s v="Multi-lateral homogeneous success"/>
    <n v="45300"/>
    <n v="99361"/>
    <n v="219"/>
    <x v="1"/>
    <n v="903"/>
    <n v="110.03"/>
    <s v="US"/>
    <s v="USD"/>
    <x v="33"/>
    <n v="1413608400"/>
    <b v="0"/>
    <b v="0"/>
    <s v="games/video games"/>
    <x v="6"/>
    <s v="video games"/>
    <x v="33"/>
    <x v="117"/>
  </r>
  <r>
    <n v="122"/>
    <s v="Taylor PLC"/>
    <s v="Seamless zero-defect solution"/>
    <n v="136800"/>
    <n v="88055"/>
    <n v="64"/>
    <x v="0"/>
    <n v="3387"/>
    <n v="26"/>
    <s v="US"/>
    <s v="USD"/>
    <x v="120"/>
    <n v="1419400800"/>
    <b v="0"/>
    <b v="0"/>
    <s v="publishing/fiction"/>
    <x v="5"/>
    <s v="fiction"/>
    <x v="120"/>
    <x v="95"/>
  </r>
  <r>
    <n v="123"/>
    <s v="Edwards-Lewis"/>
    <s v="Enhanced scalable concept"/>
    <n v="177700"/>
    <n v="33092"/>
    <n v="19"/>
    <x v="0"/>
    <n v="662"/>
    <n v="49.99"/>
    <s v="CA"/>
    <s v="CAD"/>
    <x v="121"/>
    <n v="1448604000"/>
    <b v="1"/>
    <b v="0"/>
    <s v="theater/plays"/>
    <x v="3"/>
    <s v="plays"/>
    <x v="121"/>
    <x v="118"/>
  </r>
  <r>
    <n v="124"/>
    <s v="Stanton, Neal and Rodriguez"/>
    <s v="Polarized uniform software"/>
    <n v="2600"/>
    <n v="9562"/>
    <n v="368"/>
    <x v="1"/>
    <n v="94"/>
    <n v="101.72"/>
    <s v="IT"/>
    <s v="EUR"/>
    <x v="122"/>
    <n v="1562302800"/>
    <b v="0"/>
    <b v="0"/>
    <s v="photography/photography books"/>
    <x v="7"/>
    <s v="photography books"/>
    <x v="122"/>
    <x v="119"/>
  </r>
  <r>
    <n v="125"/>
    <s v="Pratt LLC"/>
    <s v="Stand-alone web-enabled moderator"/>
    <n v="5300"/>
    <n v="8475"/>
    <n v="160"/>
    <x v="1"/>
    <n v="180"/>
    <n v="47.08"/>
    <s v="US"/>
    <s v="USD"/>
    <x v="123"/>
    <n v="1537678800"/>
    <b v="0"/>
    <b v="0"/>
    <s v="theater/plays"/>
    <x v="3"/>
    <s v="plays"/>
    <x v="123"/>
    <x v="120"/>
  </r>
  <r>
    <n v="126"/>
    <s v="Gross PLC"/>
    <s v="Proactive methodical benchmark"/>
    <n v="180200"/>
    <n v="69617"/>
    <n v="39"/>
    <x v="0"/>
    <n v="774"/>
    <n v="89.94"/>
    <s v="US"/>
    <s v="USD"/>
    <x v="124"/>
    <n v="1473570000"/>
    <b v="0"/>
    <b v="1"/>
    <s v="theater/plays"/>
    <x v="3"/>
    <s v="plays"/>
    <x v="124"/>
    <x v="121"/>
  </r>
  <r>
    <n v="127"/>
    <s v="Martinez, Gomez and Dalton"/>
    <s v="Team-oriented 6thgeneration matrix"/>
    <n v="103200"/>
    <n v="53067"/>
    <n v="51"/>
    <x v="0"/>
    <n v="672"/>
    <n v="78.97"/>
    <s v="CA"/>
    <s v="CAD"/>
    <x v="125"/>
    <n v="1273899600"/>
    <b v="0"/>
    <b v="0"/>
    <s v="theater/plays"/>
    <x v="3"/>
    <s v="plays"/>
    <x v="125"/>
    <x v="122"/>
  </r>
  <r>
    <n v="128"/>
    <s v="Allen-Curtis"/>
    <s v="Phased human-resource core"/>
    <n v="70600"/>
    <n v="42596"/>
    <n v="60"/>
    <x v="3"/>
    <n v="532"/>
    <n v="80.069999999999993"/>
    <s v="US"/>
    <s v="USD"/>
    <x v="126"/>
    <n v="1284008400"/>
    <b v="0"/>
    <b v="0"/>
    <s v="music/rock"/>
    <x v="1"/>
    <s v="rock"/>
    <x v="126"/>
    <x v="123"/>
  </r>
  <r>
    <n v="129"/>
    <s v="Morgan-Martinez"/>
    <s v="Mandatory tertiary implementation"/>
    <n v="148500"/>
    <n v="4756"/>
    <n v="3"/>
    <x v="3"/>
    <n v="55"/>
    <n v="86.47"/>
    <s v="AU"/>
    <s v="AUD"/>
    <x v="127"/>
    <n v="1425103200"/>
    <b v="0"/>
    <b v="0"/>
    <s v="food/food trucks"/>
    <x v="0"/>
    <s v="food trucks"/>
    <x v="127"/>
    <x v="97"/>
  </r>
  <r>
    <n v="130"/>
    <s v="Luna, Anderson and Fox"/>
    <s v="Secured directional encryption"/>
    <n v="9600"/>
    <n v="14925"/>
    <n v="155"/>
    <x v="1"/>
    <n v="533"/>
    <n v="28"/>
    <s v="DK"/>
    <s v="DKK"/>
    <x v="128"/>
    <n v="1320991200"/>
    <b v="0"/>
    <b v="0"/>
    <s v="film &amp; video/drama"/>
    <x v="4"/>
    <s v="drama"/>
    <x v="128"/>
    <x v="124"/>
  </r>
  <r>
    <n v="131"/>
    <s v="Fleming, Zhang and Henderson"/>
    <s v="Distributed 5thgeneration implementation"/>
    <n v="164700"/>
    <n v="166116"/>
    <n v="101"/>
    <x v="1"/>
    <n v="2443"/>
    <n v="68"/>
    <s v="GB"/>
    <s v="GBP"/>
    <x v="129"/>
    <n v="1386828000"/>
    <b v="0"/>
    <b v="0"/>
    <s v="technology/web"/>
    <x v="2"/>
    <s v="web"/>
    <x v="129"/>
    <x v="125"/>
  </r>
  <r>
    <n v="132"/>
    <s v="Flowers and Sons"/>
    <s v="Virtual static core"/>
    <n v="3300"/>
    <n v="3834"/>
    <n v="116"/>
    <x v="1"/>
    <n v="89"/>
    <n v="43.08"/>
    <s v="US"/>
    <s v="USD"/>
    <x v="130"/>
    <n v="1517119200"/>
    <b v="0"/>
    <b v="1"/>
    <s v="theater/plays"/>
    <x v="3"/>
    <s v="plays"/>
    <x v="130"/>
    <x v="126"/>
  </r>
  <r>
    <n v="133"/>
    <s v="Gates PLC"/>
    <s v="Secured content-based product"/>
    <n v="4500"/>
    <n v="13985"/>
    <n v="311"/>
    <x v="1"/>
    <n v="159"/>
    <n v="87.96"/>
    <s v="US"/>
    <s v="USD"/>
    <x v="131"/>
    <n v="1315026000"/>
    <b v="0"/>
    <b v="0"/>
    <s v="music/world music"/>
    <x v="1"/>
    <s v="world music"/>
    <x v="131"/>
    <x v="127"/>
  </r>
  <r>
    <n v="134"/>
    <s v="Caldwell LLC"/>
    <s v="Secured executive concept"/>
    <n v="99500"/>
    <n v="89288"/>
    <n v="90"/>
    <x v="0"/>
    <n v="940"/>
    <n v="94.99"/>
    <s v="CH"/>
    <s v="CHF"/>
    <x v="132"/>
    <n v="1312693200"/>
    <b v="0"/>
    <b v="1"/>
    <s v="film &amp; video/documentary"/>
    <x v="4"/>
    <s v="documentary"/>
    <x v="132"/>
    <x v="128"/>
  </r>
  <r>
    <n v="135"/>
    <s v="Le, Burton and Evans"/>
    <s v="Balanced zero-defect software"/>
    <n v="7700"/>
    <n v="5488"/>
    <n v="71"/>
    <x v="0"/>
    <n v="117"/>
    <n v="46.91"/>
    <s v="US"/>
    <s v="USD"/>
    <x v="133"/>
    <n v="1363064400"/>
    <b v="0"/>
    <b v="1"/>
    <s v="theater/plays"/>
    <x v="3"/>
    <s v="plays"/>
    <x v="133"/>
    <x v="129"/>
  </r>
  <r>
    <n v="136"/>
    <s v="Briggs PLC"/>
    <s v="Distributed context-sensitive flexibility"/>
    <n v="82800"/>
    <n v="2721"/>
    <n v="3"/>
    <x v="3"/>
    <n v="58"/>
    <n v="46.91"/>
    <s v="US"/>
    <s v="USD"/>
    <x v="134"/>
    <n v="1403154000"/>
    <b v="0"/>
    <b v="1"/>
    <s v="film &amp; video/drama"/>
    <x v="4"/>
    <s v="drama"/>
    <x v="134"/>
    <x v="130"/>
  </r>
  <r>
    <n v="137"/>
    <s v="Hudson-Nguyen"/>
    <s v="Down-sized disintermediate support"/>
    <n v="1800"/>
    <n v="4712"/>
    <n v="262"/>
    <x v="1"/>
    <n v="50"/>
    <n v="94.24"/>
    <s v="US"/>
    <s v="USD"/>
    <x v="135"/>
    <n v="1286859600"/>
    <b v="0"/>
    <b v="0"/>
    <s v="publishing/nonfiction"/>
    <x v="5"/>
    <s v="nonfiction"/>
    <x v="135"/>
    <x v="131"/>
  </r>
  <r>
    <n v="138"/>
    <s v="Hogan Ltd"/>
    <s v="Stand-alone mission-critical moratorium"/>
    <n v="9600"/>
    <n v="9216"/>
    <n v="96"/>
    <x v="0"/>
    <n v="115"/>
    <n v="80.14"/>
    <s v="US"/>
    <s v="USD"/>
    <x v="136"/>
    <n v="1349326800"/>
    <b v="0"/>
    <b v="0"/>
    <s v="games/mobile games"/>
    <x v="6"/>
    <s v="mobile games"/>
    <x v="136"/>
    <x v="132"/>
  </r>
  <r>
    <n v="139"/>
    <s v="Hamilton, Wright and Chavez"/>
    <s v="Down-sized empowering protocol"/>
    <n v="92100"/>
    <n v="19246"/>
    <n v="21"/>
    <x v="0"/>
    <n v="326"/>
    <n v="59.04"/>
    <s v="US"/>
    <s v="USD"/>
    <x v="137"/>
    <n v="1430974800"/>
    <b v="0"/>
    <b v="1"/>
    <s v="technology/wearables"/>
    <x v="2"/>
    <s v="wearables"/>
    <x v="137"/>
    <x v="133"/>
  </r>
  <r>
    <n v="140"/>
    <s v="Bautista-Cross"/>
    <s v="Fully-configurable coherent Internet solution"/>
    <n v="5500"/>
    <n v="12274"/>
    <n v="223"/>
    <x v="1"/>
    <n v="186"/>
    <n v="65.989999999999995"/>
    <s v="US"/>
    <s v="USD"/>
    <x v="138"/>
    <n v="1519970400"/>
    <b v="0"/>
    <b v="0"/>
    <s v="film &amp; video/documentary"/>
    <x v="4"/>
    <s v="documentary"/>
    <x v="138"/>
    <x v="134"/>
  </r>
  <r>
    <n v="141"/>
    <s v="Jackson LLC"/>
    <s v="Distributed motivating algorithm"/>
    <n v="64300"/>
    <n v="65323"/>
    <n v="102"/>
    <x v="1"/>
    <n v="1071"/>
    <n v="60.99"/>
    <s v="US"/>
    <s v="USD"/>
    <x v="139"/>
    <n v="1434603600"/>
    <b v="0"/>
    <b v="0"/>
    <s v="technology/web"/>
    <x v="2"/>
    <s v="web"/>
    <x v="139"/>
    <x v="135"/>
  </r>
  <r>
    <n v="142"/>
    <s v="Figueroa Ltd"/>
    <s v="Expanded solution-oriented benchmark"/>
    <n v="5000"/>
    <n v="11502"/>
    <n v="230"/>
    <x v="1"/>
    <n v="117"/>
    <n v="98.31"/>
    <s v="US"/>
    <s v="USD"/>
    <x v="107"/>
    <n v="1337230800"/>
    <b v="0"/>
    <b v="0"/>
    <s v="technology/web"/>
    <x v="2"/>
    <s v="web"/>
    <x v="107"/>
    <x v="136"/>
  </r>
  <r>
    <n v="143"/>
    <s v="Avila-Jones"/>
    <s v="Implemented discrete secured line"/>
    <n v="5400"/>
    <n v="7322"/>
    <n v="136"/>
    <x v="1"/>
    <n v="70"/>
    <n v="104.6"/>
    <s v="US"/>
    <s v="USD"/>
    <x v="140"/>
    <n v="1279429200"/>
    <b v="0"/>
    <b v="0"/>
    <s v="music/indie rock"/>
    <x v="1"/>
    <s v="indie rock"/>
    <x v="140"/>
    <x v="137"/>
  </r>
  <r>
    <n v="144"/>
    <s v="Martin, Lopez and Hunter"/>
    <s v="Multi-lateral actuating installation"/>
    <n v="9000"/>
    <n v="11619"/>
    <n v="129"/>
    <x v="1"/>
    <n v="135"/>
    <n v="86.07"/>
    <s v="US"/>
    <s v="USD"/>
    <x v="141"/>
    <n v="1561438800"/>
    <b v="0"/>
    <b v="0"/>
    <s v="theater/plays"/>
    <x v="3"/>
    <s v="plays"/>
    <x v="141"/>
    <x v="138"/>
  </r>
  <r>
    <n v="145"/>
    <s v="Fields-Moore"/>
    <s v="Secured reciprocal array"/>
    <n v="25000"/>
    <n v="59128"/>
    <n v="237"/>
    <x v="1"/>
    <n v="768"/>
    <n v="76.989999999999995"/>
    <s v="CH"/>
    <s v="CHF"/>
    <x v="142"/>
    <n v="1410498000"/>
    <b v="0"/>
    <b v="0"/>
    <s v="technology/wearables"/>
    <x v="2"/>
    <s v="wearables"/>
    <x v="142"/>
    <x v="139"/>
  </r>
  <r>
    <n v="146"/>
    <s v="Harris-Golden"/>
    <s v="Optional bandwidth-monitored middleware"/>
    <n v="8800"/>
    <n v="1518"/>
    <n v="17"/>
    <x v="3"/>
    <n v="51"/>
    <n v="29.76"/>
    <s v="US"/>
    <s v="USD"/>
    <x v="143"/>
    <n v="1322460000"/>
    <b v="0"/>
    <b v="0"/>
    <s v="theater/plays"/>
    <x v="3"/>
    <s v="plays"/>
    <x v="143"/>
    <x v="140"/>
  </r>
  <r>
    <n v="147"/>
    <s v="Moss, Norman and Dunlap"/>
    <s v="Upgradable upward-trending workforce"/>
    <n v="8300"/>
    <n v="9337"/>
    <n v="112"/>
    <x v="1"/>
    <n v="199"/>
    <n v="46.92"/>
    <s v="US"/>
    <s v="USD"/>
    <x v="144"/>
    <n v="1466312400"/>
    <b v="0"/>
    <b v="1"/>
    <s v="theater/plays"/>
    <x v="3"/>
    <s v="plays"/>
    <x v="144"/>
    <x v="141"/>
  </r>
  <r>
    <n v="148"/>
    <s v="White, Larson and Wright"/>
    <s v="Upgradable hybrid capability"/>
    <n v="9300"/>
    <n v="11255"/>
    <n v="121"/>
    <x v="1"/>
    <n v="107"/>
    <n v="105.19"/>
    <s v="US"/>
    <s v="USD"/>
    <x v="145"/>
    <n v="1501736400"/>
    <b v="0"/>
    <b v="0"/>
    <s v="technology/wearables"/>
    <x v="2"/>
    <s v="wearables"/>
    <x v="145"/>
    <x v="142"/>
  </r>
  <r>
    <n v="149"/>
    <s v="Payne, Oliver and Burch"/>
    <s v="Managed fresh-thinking flexibility"/>
    <n v="6200"/>
    <n v="13632"/>
    <n v="220"/>
    <x v="1"/>
    <n v="195"/>
    <n v="69.91"/>
    <s v="US"/>
    <s v="USD"/>
    <x v="146"/>
    <n v="1361512800"/>
    <b v="0"/>
    <b v="0"/>
    <s v="music/indie rock"/>
    <x v="1"/>
    <s v="indie rock"/>
    <x v="146"/>
    <x v="143"/>
  </r>
  <r>
    <n v="150"/>
    <s v="Brown, Palmer and Pace"/>
    <s v="Networked stable workforce"/>
    <n v="100"/>
    <n v="1"/>
    <n v="1"/>
    <x v="0"/>
    <n v="1"/>
    <n v="1"/>
    <s v="US"/>
    <s v="USD"/>
    <x v="147"/>
    <n v="1545026400"/>
    <b v="0"/>
    <b v="0"/>
    <s v="music/rock"/>
    <x v="1"/>
    <s v="rock"/>
    <x v="147"/>
    <x v="144"/>
  </r>
  <r>
    <n v="151"/>
    <s v="Parker LLC"/>
    <s v="Customizable intermediate extranet"/>
    <n v="137200"/>
    <n v="88037"/>
    <n v="64"/>
    <x v="0"/>
    <n v="1467"/>
    <n v="60.01"/>
    <s v="US"/>
    <s v="USD"/>
    <x v="148"/>
    <n v="1406696400"/>
    <b v="0"/>
    <b v="0"/>
    <s v="music/electric music"/>
    <x v="1"/>
    <s v="electric music"/>
    <x v="148"/>
    <x v="145"/>
  </r>
  <r>
    <n v="152"/>
    <s v="Bowen, Mcdonald and Hall"/>
    <s v="User-centric fault-tolerant task-force"/>
    <n v="41500"/>
    <n v="175573"/>
    <n v="423"/>
    <x v="1"/>
    <n v="3376"/>
    <n v="52.01"/>
    <s v="US"/>
    <s v="USD"/>
    <x v="149"/>
    <n v="1487916000"/>
    <b v="0"/>
    <b v="0"/>
    <s v="music/indie rock"/>
    <x v="1"/>
    <s v="indie rock"/>
    <x v="149"/>
    <x v="146"/>
  </r>
  <r>
    <n v="153"/>
    <s v="Whitehead, Bell and Hughes"/>
    <s v="Multi-tiered radical definition"/>
    <n v="189400"/>
    <n v="176112"/>
    <n v="93"/>
    <x v="0"/>
    <n v="5681"/>
    <n v="31"/>
    <s v="US"/>
    <s v="USD"/>
    <x v="150"/>
    <n v="1351141200"/>
    <b v="0"/>
    <b v="0"/>
    <s v="theater/plays"/>
    <x v="3"/>
    <s v="plays"/>
    <x v="150"/>
    <x v="147"/>
  </r>
  <r>
    <n v="154"/>
    <s v="Rodriguez-Brown"/>
    <s v="Devolved foreground benchmark"/>
    <n v="171300"/>
    <n v="100650"/>
    <n v="59"/>
    <x v="0"/>
    <n v="1059"/>
    <n v="95.04"/>
    <s v="US"/>
    <s v="USD"/>
    <x v="151"/>
    <n v="1465016400"/>
    <b v="0"/>
    <b v="1"/>
    <s v="music/indie rock"/>
    <x v="1"/>
    <s v="indie rock"/>
    <x v="151"/>
    <x v="148"/>
  </r>
  <r>
    <n v="155"/>
    <s v="Hall-Schaefer"/>
    <s v="Distributed eco-centric methodology"/>
    <n v="139500"/>
    <n v="90706"/>
    <n v="65"/>
    <x v="0"/>
    <n v="1194"/>
    <n v="75.97"/>
    <s v="US"/>
    <s v="USD"/>
    <x v="152"/>
    <n v="1270789200"/>
    <b v="0"/>
    <b v="0"/>
    <s v="theater/plays"/>
    <x v="3"/>
    <s v="plays"/>
    <x v="152"/>
    <x v="149"/>
  </r>
  <r>
    <n v="156"/>
    <s v="Meza-Rogers"/>
    <s v="Streamlined encompassing encryption"/>
    <n v="36400"/>
    <n v="26914"/>
    <n v="74"/>
    <x v="3"/>
    <n v="379"/>
    <n v="71.010000000000005"/>
    <s v="AU"/>
    <s v="AUD"/>
    <x v="153"/>
    <n v="1572325200"/>
    <b v="0"/>
    <b v="0"/>
    <s v="music/rock"/>
    <x v="1"/>
    <s v="rock"/>
    <x v="153"/>
    <x v="150"/>
  </r>
  <r>
    <n v="157"/>
    <s v="Curtis-Curtis"/>
    <s v="User-friendly reciprocal initiative"/>
    <n v="4200"/>
    <n v="2212"/>
    <n v="53"/>
    <x v="0"/>
    <n v="30"/>
    <n v="73.73"/>
    <s v="AU"/>
    <s v="AUD"/>
    <x v="154"/>
    <n v="1389420000"/>
    <b v="0"/>
    <b v="0"/>
    <s v="photography/photography books"/>
    <x v="7"/>
    <s v="photography books"/>
    <x v="154"/>
    <x v="151"/>
  </r>
  <r>
    <n v="158"/>
    <s v="Carlson Inc"/>
    <s v="Ergonomic fresh-thinking installation"/>
    <n v="2100"/>
    <n v="4640"/>
    <n v="221"/>
    <x v="1"/>
    <n v="41"/>
    <n v="113.17"/>
    <s v="US"/>
    <s v="USD"/>
    <x v="155"/>
    <n v="1449640800"/>
    <b v="0"/>
    <b v="0"/>
    <s v="music/rock"/>
    <x v="1"/>
    <s v="rock"/>
    <x v="155"/>
    <x v="152"/>
  </r>
  <r>
    <n v="159"/>
    <s v="Clarke, Anderson and Lee"/>
    <s v="Robust explicit hardware"/>
    <n v="191200"/>
    <n v="191222"/>
    <n v="100"/>
    <x v="1"/>
    <n v="1821"/>
    <n v="105.01"/>
    <s v="US"/>
    <s v="USD"/>
    <x v="156"/>
    <n v="1555218000"/>
    <b v="0"/>
    <b v="1"/>
    <s v="theater/plays"/>
    <x v="3"/>
    <s v="plays"/>
    <x v="156"/>
    <x v="153"/>
  </r>
  <r>
    <n v="160"/>
    <s v="Evans Group"/>
    <s v="Stand-alone actuating support"/>
    <n v="8000"/>
    <n v="12985"/>
    <n v="162"/>
    <x v="1"/>
    <n v="164"/>
    <n v="79.180000000000007"/>
    <s v="US"/>
    <s v="USD"/>
    <x v="157"/>
    <n v="1557723600"/>
    <b v="0"/>
    <b v="0"/>
    <s v="technology/wearables"/>
    <x v="2"/>
    <s v="wearables"/>
    <x v="157"/>
    <x v="154"/>
  </r>
  <r>
    <n v="161"/>
    <s v="Bruce Group"/>
    <s v="Cross-platform methodical process improvement"/>
    <n v="5500"/>
    <n v="4300"/>
    <n v="78"/>
    <x v="0"/>
    <n v="75"/>
    <n v="57.33"/>
    <s v="US"/>
    <s v="USD"/>
    <x v="158"/>
    <n v="1443502800"/>
    <b v="0"/>
    <b v="1"/>
    <s v="technology/web"/>
    <x v="2"/>
    <s v="web"/>
    <x v="158"/>
    <x v="155"/>
  </r>
  <r>
    <n v="162"/>
    <s v="Keith, Alvarez and Potter"/>
    <s v="Extended bottom-line open architecture"/>
    <n v="6100"/>
    <n v="9134"/>
    <n v="150"/>
    <x v="1"/>
    <n v="157"/>
    <n v="58.18"/>
    <s v="CH"/>
    <s v="CHF"/>
    <x v="159"/>
    <n v="1546840800"/>
    <b v="0"/>
    <b v="0"/>
    <s v="music/rock"/>
    <x v="1"/>
    <s v="rock"/>
    <x v="159"/>
    <x v="156"/>
  </r>
  <r>
    <n v="163"/>
    <s v="Burton-Watkins"/>
    <s v="Extended reciprocal circuit"/>
    <n v="3500"/>
    <n v="8864"/>
    <n v="253"/>
    <x v="1"/>
    <n v="246"/>
    <n v="36.03"/>
    <s v="US"/>
    <s v="USD"/>
    <x v="160"/>
    <n v="1512712800"/>
    <b v="0"/>
    <b v="1"/>
    <s v="photography/photography books"/>
    <x v="7"/>
    <s v="photography books"/>
    <x v="160"/>
    <x v="157"/>
  </r>
  <r>
    <n v="164"/>
    <s v="Lopez and Sons"/>
    <s v="Polarized human-resource protocol"/>
    <n v="150500"/>
    <n v="150755"/>
    <n v="100"/>
    <x v="1"/>
    <n v="1396"/>
    <n v="107.99"/>
    <s v="US"/>
    <s v="USD"/>
    <x v="161"/>
    <n v="1507525200"/>
    <b v="0"/>
    <b v="0"/>
    <s v="theater/plays"/>
    <x v="3"/>
    <s v="plays"/>
    <x v="161"/>
    <x v="158"/>
  </r>
  <r>
    <n v="165"/>
    <s v="Cordova Ltd"/>
    <s v="Synergized radical product"/>
    <n v="90400"/>
    <n v="110279"/>
    <n v="122"/>
    <x v="1"/>
    <n v="2506"/>
    <n v="44.01"/>
    <s v="US"/>
    <s v="USD"/>
    <x v="162"/>
    <n v="1504328400"/>
    <b v="0"/>
    <b v="0"/>
    <s v="technology/web"/>
    <x v="2"/>
    <s v="web"/>
    <x v="162"/>
    <x v="159"/>
  </r>
  <r>
    <n v="166"/>
    <s v="Brown-Vang"/>
    <s v="Robust heuristic artificial intelligence"/>
    <n v="9800"/>
    <n v="13439"/>
    <n v="137"/>
    <x v="1"/>
    <n v="244"/>
    <n v="55.08"/>
    <s v="US"/>
    <s v="USD"/>
    <x v="163"/>
    <n v="1293343200"/>
    <b v="0"/>
    <b v="0"/>
    <s v="photography/photography books"/>
    <x v="7"/>
    <s v="photography books"/>
    <x v="163"/>
    <x v="160"/>
  </r>
  <r>
    <n v="167"/>
    <s v="Cruz-Ward"/>
    <s v="Robust content-based emulation"/>
    <n v="2600"/>
    <n v="10804"/>
    <n v="416"/>
    <x v="1"/>
    <n v="146"/>
    <n v="74"/>
    <s v="AU"/>
    <s v="AUD"/>
    <x v="164"/>
    <n v="1371704400"/>
    <b v="0"/>
    <b v="0"/>
    <s v="theater/plays"/>
    <x v="3"/>
    <s v="plays"/>
    <x v="164"/>
    <x v="161"/>
  </r>
  <r>
    <n v="168"/>
    <s v="Hernandez Group"/>
    <s v="Ergonomic uniform open system"/>
    <n v="128100"/>
    <n v="40107"/>
    <n v="31"/>
    <x v="0"/>
    <n v="955"/>
    <n v="42"/>
    <s v="DK"/>
    <s v="DKK"/>
    <x v="165"/>
    <n v="1552798800"/>
    <b v="0"/>
    <b v="1"/>
    <s v="music/indie rock"/>
    <x v="1"/>
    <s v="indie rock"/>
    <x v="165"/>
    <x v="162"/>
  </r>
  <r>
    <n v="169"/>
    <s v="Tran, Steele and Wilson"/>
    <s v="Profit-focused modular product"/>
    <n v="23300"/>
    <n v="98811"/>
    <n v="424"/>
    <x v="1"/>
    <n v="1267"/>
    <n v="77.989999999999995"/>
    <s v="US"/>
    <s v="USD"/>
    <x v="166"/>
    <n v="1342328400"/>
    <b v="0"/>
    <b v="1"/>
    <s v="film &amp; video/shorts"/>
    <x v="4"/>
    <s v="shorts"/>
    <x v="166"/>
    <x v="163"/>
  </r>
  <r>
    <n v="170"/>
    <s v="Summers, Gallegos and Stein"/>
    <s v="Mandatory mobile product"/>
    <n v="188100"/>
    <n v="5528"/>
    <n v="3"/>
    <x v="0"/>
    <n v="67"/>
    <n v="82.51"/>
    <s v="US"/>
    <s v="USD"/>
    <x v="167"/>
    <n v="1502341200"/>
    <b v="0"/>
    <b v="0"/>
    <s v="music/indie rock"/>
    <x v="1"/>
    <s v="indie rock"/>
    <x v="167"/>
    <x v="164"/>
  </r>
  <r>
    <n v="171"/>
    <s v="Blair Group"/>
    <s v="Public-key 3rdgeneration budgetary management"/>
    <n v="4900"/>
    <n v="521"/>
    <n v="11"/>
    <x v="0"/>
    <n v="5"/>
    <n v="104.2"/>
    <s v="US"/>
    <s v="USD"/>
    <x v="168"/>
    <n v="1397192400"/>
    <b v="0"/>
    <b v="0"/>
    <s v="publishing/translations"/>
    <x v="5"/>
    <s v="translations"/>
    <x v="168"/>
    <x v="165"/>
  </r>
  <r>
    <n v="172"/>
    <s v="Nixon Inc"/>
    <s v="Centralized national firmware"/>
    <n v="800"/>
    <n v="663"/>
    <n v="83"/>
    <x v="0"/>
    <n v="26"/>
    <n v="25.5"/>
    <s v="US"/>
    <s v="USD"/>
    <x v="169"/>
    <n v="1407042000"/>
    <b v="0"/>
    <b v="1"/>
    <s v="film &amp; video/documentary"/>
    <x v="4"/>
    <s v="documentary"/>
    <x v="169"/>
    <x v="166"/>
  </r>
  <r>
    <n v="173"/>
    <s v="White LLC"/>
    <s v="Cross-group 4thgeneration middleware"/>
    <n v="96700"/>
    <n v="157635"/>
    <n v="163"/>
    <x v="1"/>
    <n v="1561"/>
    <n v="100.98"/>
    <s v="US"/>
    <s v="USD"/>
    <x v="170"/>
    <n v="1369371600"/>
    <b v="0"/>
    <b v="0"/>
    <s v="theater/plays"/>
    <x v="3"/>
    <s v="plays"/>
    <x v="170"/>
    <x v="167"/>
  </r>
  <r>
    <n v="174"/>
    <s v="Santos, Black and Donovan"/>
    <s v="Pre-emptive scalable access"/>
    <n v="600"/>
    <n v="5368"/>
    <n v="895"/>
    <x v="1"/>
    <n v="48"/>
    <n v="111.83"/>
    <s v="US"/>
    <s v="USD"/>
    <x v="171"/>
    <n v="1444107600"/>
    <b v="0"/>
    <b v="1"/>
    <s v="technology/wearables"/>
    <x v="2"/>
    <s v="wearables"/>
    <x v="171"/>
    <x v="168"/>
  </r>
  <r>
    <n v="175"/>
    <s v="Jones, Contreras and Burnett"/>
    <s v="Sharable intangible migration"/>
    <n v="181200"/>
    <n v="47459"/>
    <n v="26"/>
    <x v="0"/>
    <n v="1130"/>
    <n v="42"/>
    <s v="US"/>
    <s v="USD"/>
    <x v="172"/>
    <n v="1474261200"/>
    <b v="0"/>
    <b v="0"/>
    <s v="theater/plays"/>
    <x v="3"/>
    <s v="plays"/>
    <x v="172"/>
    <x v="169"/>
  </r>
  <r>
    <n v="176"/>
    <s v="Stone-Orozco"/>
    <s v="Proactive scalable Graphical User Interface"/>
    <n v="115000"/>
    <n v="86060"/>
    <n v="75"/>
    <x v="0"/>
    <n v="782"/>
    <n v="110.05"/>
    <s v="US"/>
    <s v="USD"/>
    <x v="173"/>
    <n v="1473656400"/>
    <b v="0"/>
    <b v="0"/>
    <s v="theater/plays"/>
    <x v="3"/>
    <s v="plays"/>
    <x v="173"/>
    <x v="170"/>
  </r>
  <r>
    <n v="177"/>
    <s v="Lee, Gibson and Morgan"/>
    <s v="Digitized solution-oriented product"/>
    <n v="38800"/>
    <n v="161593"/>
    <n v="416"/>
    <x v="1"/>
    <n v="2739"/>
    <n v="59"/>
    <s v="US"/>
    <s v="USD"/>
    <x v="174"/>
    <n v="1291960800"/>
    <b v="0"/>
    <b v="0"/>
    <s v="theater/plays"/>
    <x v="3"/>
    <s v="plays"/>
    <x v="174"/>
    <x v="171"/>
  </r>
  <r>
    <n v="178"/>
    <s v="Alexander-Williams"/>
    <s v="Triple-buffered cohesive structure"/>
    <n v="7200"/>
    <n v="6927"/>
    <n v="96"/>
    <x v="0"/>
    <n v="210"/>
    <n v="32.99"/>
    <s v="US"/>
    <s v="USD"/>
    <x v="175"/>
    <n v="1506747600"/>
    <b v="0"/>
    <b v="0"/>
    <s v="food/food trucks"/>
    <x v="0"/>
    <s v="food trucks"/>
    <x v="175"/>
    <x v="172"/>
  </r>
  <r>
    <n v="179"/>
    <s v="Marks Ltd"/>
    <s v="Realigned human-resource orchestration"/>
    <n v="44500"/>
    <n v="159185"/>
    <n v="358"/>
    <x v="1"/>
    <n v="3537"/>
    <n v="45.01"/>
    <s v="CA"/>
    <s v="CAD"/>
    <x v="176"/>
    <n v="1363582800"/>
    <b v="0"/>
    <b v="1"/>
    <s v="theater/plays"/>
    <x v="3"/>
    <s v="plays"/>
    <x v="176"/>
    <x v="173"/>
  </r>
  <r>
    <n v="180"/>
    <s v="Olsen, Edwards and Reid"/>
    <s v="Optional clear-thinking software"/>
    <n v="56000"/>
    <n v="172736"/>
    <n v="308"/>
    <x v="1"/>
    <n v="2107"/>
    <n v="81.98"/>
    <s v="AU"/>
    <s v="AUD"/>
    <x v="177"/>
    <n v="1269666000"/>
    <b v="0"/>
    <b v="0"/>
    <s v="technology/wearables"/>
    <x v="2"/>
    <s v="wearables"/>
    <x v="177"/>
    <x v="174"/>
  </r>
  <r>
    <n v="181"/>
    <s v="Daniels, Rose and Tyler"/>
    <s v="Centralized global approach"/>
    <n v="8600"/>
    <n v="5315"/>
    <n v="62"/>
    <x v="0"/>
    <n v="136"/>
    <n v="39.08"/>
    <s v="US"/>
    <s v="USD"/>
    <x v="178"/>
    <n v="1508648400"/>
    <b v="0"/>
    <b v="0"/>
    <s v="technology/web"/>
    <x v="2"/>
    <s v="web"/>
    <x v="178"/>
    <x v="175"/>
  </r>
  <r>
    <n v="182"/>
    <s v="Adams Group"/>
    <s v="Reverse-engineered bandwidth-monitored contingency"/>
    <n v="27100"/>
    <n v="195750"/>
    <n v="722"/>
    <x v="1"/>
    <n v="3318"/>
    <n v="59"/>
    <s v="DK"/>
    <s v="DKK"/>
    <x v="179"/>
    <n v="1561957200"/>
    <b v="0"/>
    <b v="0"/>
    <s v="theater/plays"/>
    <x v="3"/>
    <s v="plays"/>
    <x v="179"/>
    <x v="176"/>
  </r>
  <r>
    <n v="183"/>
    <s v="Rogers, Huerta and Medina"/>
    <s v="Pre-emptive bandwidth-monitored instruction set"/>
    <n v="5100"/>
    <n v="3525"/>
    <n v="69"/>
    <x v="0"/>
    <n v="86"/>
    <n v="40.99"/>
    <s v="CA"/>
    <s v="CAD"/>
    <x v="180"/>
    <n v="1285131600"/>
    <b v="0"/>
    <b v="0"/>
    <s v="music/rock"/>
    <x v="1"/>
    <s v="rock"/>
    <x v="180"/>
    <x v="177"/>
  </r>
  <r>
    <n v="184"/>
    <s v="Howard, Carter and Griffith"/>
    <s v="Adaptive asynchronous emulation"/>
    <n v="3600"/>
    <n v="10550"/>
    <n v="293"/>
    <x v="1"/>
    <n v="340"/>
    <n v="31.03"/>
    <s v="US"/>
    <s v="USD"/>
    <x v="181"/>
    <n v="1556946000"/>
    <b v="0"/>
    <b v="0"/>
    <s v="theater/plays"/>
    <x v="3"/>
    <s v="plays"/>
    <x v="181"/>
    <x v="178"/>
  </r>
  <r>
    <n v="185"/>
    <s v="Bailey PLC"/>
    <s v="Innovative actuating conglomeration"/>
    <n v="1000"/>
    <n v="718"/>
    <n v="72"/>
    <x v="0"/>
    <n v="19"/>
    <n v="37.79"/>
    <s v="US"/>
    <s v="USD"/>
    <x v="182"/>
    <n v="1527138000"/>
    <b v="0"/>
    <b v="0"/>
    <s v="film &amp; video/television"/>
    <x v="4"/>
    <s v="television"/>
    <x v="182"/>
    <x v="179"/>
  </r>
  <r>
    <n v="186"/>
    <s v="Parker Group"/>
    <s v="Grass-roots foreground policy"/>
    <n v="88800"/>
    <n v="28358"/>
    <n v="32"/>
    <x v="0"/>
    <n v="886"/>
    <n v="32.01"/>
    <s v="US"/>
    <s v="USD"/>
    <x v="183"/>
    <n v="1402117200"/>
    <b v="0"/>
    <b v="0"/>
    <s v="theater/plays"/>
    <x v="3"/>
    <s v="plays"/>
    <x v="183"/>
    <x v="180"/>
  </r>
  <r>
    <n v="187"/>
    <s v="Fox Group"/>
    <s v="Horizontal transitional paradigm"/>
    <n v="60200"/>
    <n v="138384"/>
    <n v="230"/>
    <x v="1"/>
    <n v="1442"/>
    <n v="95.97"/>
    <s v="CA"/>
    <s v="CAD"/>
    <x v="184"/>
    <n v="1364014800"/>
    <b v="0"/>
    <b v="1"/>
    <s v="film &amp; video/shorts"/>
    <x v="4"/>
    <s v="shorts"/>
    <x v="184"/>
    <x v="181"/>
  </r>
  <r>
    <n v="188"/>
    <s v="Walker, Jones and Rodriguez"/>
    <s v="Networked didactic info-mediaries"/>
    <n v="8200"/>
    <n v="2625"/>
    <n v="32"/>
    <x v="0"/>
    <n v="35"/>
    <n v="75"/>
    <s v="IT"/>
    <s v="EUR"/>
    <x v="185"/>
    <n v="1417586400"/>
    <b v="0"/>
    <b v="0"/>
    <s v="theater/plays"/>
    <x v="3"/>
    <s v="plays"/>
    <x v="185"/>
    <x v="182"/>
  </r>
  <r>
    <n v="189"/>
    <s v="Anthony-Shaw"/>
    <s v="Switchable contextually-based access"/>
    <n v="191300"/>
    <n v="45004"/>
    <n v="24"/>
    <x v="3"/>
    <n v="441"/>
    <n v="102.05"/>
    <s v="US"/>
    <s v="USD"/>
    <x v="186"/>
    <n v="1457071200"/>
    <b v="0"/>
    <b v="0"/>
    <s v="theater/plays"/>
    <x v="3"/>
    <s v="plays"/>
    <x v="186"/>
    <x v="183"/>
  </r>
  <r>
    <n v="190"/>
    <s v="Cook LLC"/>
    <s v="Up-sized dynamic throughput"/>
    <n v="3700"/>
    <n v="2538"/>
    <n v="69"/>
    <x v="0"/>
    <n v="24"/>
    <n v="105.75"/>
    <s v="US"/>
    <s v="USD"/>
    <x v="187"/>
    <n v="1370408400"/>
    <b v="0"/>
    <b v="1"/>
    <s v="theater/plays"/>
    <x v="3"/>
    <s v="plays"/>
    <x v="187"/>
    <x v="184"/>
  </r>
  <r>
    <n v="191"/>
    <s v="Sutton PLC"/>
    <s v="Mandatory reciprocal superstructure"/>
    <n v="8400"/>
    <n v="3188"/>
    <n v="38"/>
    <x v="0"/>
    <n v="86"/>
    <n v="37.07"/>
    <s v="IT"/>
    <s v="EUR"/>
    <x v="188"/>
    <n v="1552626000"/>
    <b v="0"/>
    <b v="0"/>
    <s v="theater/plays"/>
    <x v="3"/>
    <s v="plays"/>
    <x v="188"/>
    <x v="185"/>
  </r>
  <r>
    <n v="192"/>
    <s v="Long, Morgan and Mitchell"/>
    <s v="Upgradable 4thgeneration productivity"/>
    <n v="42600"/>
    <n v="8517"/>
    <n v="20"/>
    <x v="0"/>
    <n v="243"/>
    <n v="35.049999999999997"/>
    <s v="US"/>
    <s v="USD"/>
    <x v="189"/>
    <n v="1404190800"/>
    <b v="0"/>
    <b v="0"/>
    <s v="music/rock"/>
    <x v="1"/>
    <s v="rock"/>
    <x v="189"/>
    <x v="186"/>
  </r>
  <r>
    <n v="193"/>
    <s v="Calhoun, Rogers and Long"/>
    <s v="Progressive discrete hub"/>
    <n v="6600"/>
    <n v="3012"/>
    <n v="46"/>
    <x v="0"/>
    <n v="65"/>
    <n v="46.34"/>
    <s v="US"/>
    <s v="USD"/>
    <x v="190"/>
    <n v="1523509200"/>
    <b v="1"/>
    <b v="0"/>
    <s v="music/indie rock"/>
    <x v="1"/>
    <s v="indie rock"/>
    <x v="190"/>
    <x v="187"/>
  </r>
  <r>
    <n v="194"/>
    <s v="Sandoval Group"/>
    <s v="Assimilated multi-tasking archive"/>
    <n v="7100"/>
    <n v="8716"/>
    <n v="123"/>
    <x v="1"/>
    <n v="126"/>
    <n v="69.17"/>
    <s v="US"/>
    <s v="USD"/>
    <x v="191"/>
    <n v="1443589200"/>
    <b v="0"/>
    <b v="0"/>
    <s v="music/metal"/>
    <x v="1"/>
    <s v="metal"/>
    <x v="191"/>
    <x v="188"/>
  </r>
  <r>
    <n v="195"/>
    <s v="Smith and Sons"/>
    <s v="Upgradable high-level solution"/>
    <n v="15800"/>
    <n v="57157"/>
    <n v="362"/>
    <x v="1"/>
    <n v="524"/>
    <n v="109.08"/>
    <s v="US"/>
    <s v="USD"/>
    <x v="192"/>
    <n v="1533445200"/>
    <b v="0"/>
    <b v="0"/>
    <s v="music/electric music"/>
    <x v="1"/>
    <s v="electric music"/>
    <x v="192"/>
    <x v="189"/>
  </r>
  <r>
    <n v="196"/>
    <s v="King Inc"/>
    <s v="Organic bandwidth-monitored frame"/>
    <n v="8200"/>
    <n v="5178"/>
    <n v="63"/>
    <x v="0"/>
    <n v="100"/>
    <n v="51.78"/>
    <s v="DK"/>
    <s v="DKK"/>
    <x v="173"/>
    <n v="1474520400"/>
    <b v="0"/>
    <b v="0"/>
    <s v="technology/wearables"/>
    <x v="2"/>
    <s v="wearables"/>
    <x v="173"/>
    <x v="190"/>
  </r>
  <r>
    <n v="197"/>
    <s v="Perry and Sons"/>
    <s v="Business-focused logistical framework"/>
    <n v="54700"/>
    <n v="163118"/>
    <n v="298"/>
    <x v="1"/>
    <n v="1989"/>
    <n v="82.01"/>
    <s v="US"/>
    <s v="USD"/>
    <x v="193"/>
    <n v="1499403600"/>
    <b v="0"/>
    <b v="0"/>
    <s v="film &amp; video/drama"/>
    <x v="4"/>
    <s v="drama"/>
    <x v="193"/>
    <x v="191"/>
  </r>
  <r>
    <n v="198"/>
    <s v="Palmer Inc"/>
    <s v="Universal multi-state capability"/>
    <n v="63200"/>
    <n v="6041"/>
    <n v="10"/>
    <x v="0"/>
    <n v="168"/>
    <n v="35.96"/>
    <s v="US"/>
    <s v="USD"/>
    <x v="194"/>
    <n v="1283576400"/>
    <b v="0"/>
    <b v="0"/>
    <s v="music/electric music"/>
    <x v="1"/>
    <s v="electric music"/>
    <x v="194"/>
    <x v="192"/>
  </r>
  <r>
    <n v="199"/>
    <s v="Hull, Baker and Martinez"/>
    <s v="Digitized reciprocal infrastructure"/>
    <n v="1800"/>
    <n v="968"/>
    <n v="54"/>
    <x v="0"/>
    <n v="13"/>
    <n v="74.459999999999994"/>
    <s v="US"/>
    <s v="USD"/>
    <x v="195"/>
    <n v="1436590800"/>
    <b v="0"/>
    <b v="0"/>
    <s v="music/rock"/>
    <x v="1"/>
    <s v="rock"/>
    <x v="195"/>
    <x v="193"/>
  </r>
  <r>
    <n v="200"/>
    <s v="Becker, Rice and White"/>
    <s v="Reduced dedicated capability"/>
    <n v="100"/>
    <n v="2"/>
    <n v="2"/>
    <x v="0"/>
    <n v="1"/>
    <n v="2"/>
    <s v="CA"/>
    <s v="CAD"/>
    <x v="152"/>
    <n v="1270443600"/>
    <b v="0"/>
    <b v="0"/>
    <s v="theater/plays"/>
    <x v="3"/>
    <s v="plays"/>
    <x v="152"/>
    <x v="194"/>
  </r>
  <r>
    <n v="201"/>
    <s v="Osborne, Perkins and Knox"/>
    <s v="Cross-platform bi-directional workforce"/>
    <n v="2100"/>
    <n v="14305"/>
    <n v="681"/>
    <x v="1"/>
    <n v="157"/>
    <n v="91.11"/>
    <s v="US"/>
    <s v="USD"/>
    <x v="196"/>
    <n v="1407819600"/>
    <b v="0"/>
    <b v="0"/>
    <s v="technology/web"/>
    <x v="2"/>
    <s v="web"/>
    <x v="196"/>
    <x v="195"/>
  </r>
  <r>
    <n v="202"/>
    <s v="Mcknight-Freeman"/>
    <s v="Upgradable scalable methodology"/>
    <n v="8300"/>
    <n v="6543"/>
    <n v="79"/>
    <x v="3"/>
    <n v="82"/>
    <n v="79.790000000000006"/>
    <s v="US"/>
    <s v="USD"/>
    <x v="197"/>
    <n v="1317877200"/>
    <b v="0"/>
    <b v="0"/>
    <s v="food/food trucks"/>
    <x v="0"/>
    <s v="food trucks"/>
    <x v="197"/>
    <x v="196"/>
  </r>
  <r>
    <n v="203"/>
    <s v="Hayden, Shannon and Stein"/>
    <s v="Customer-focused client-server service-desk"/>
    <n v="143900"/>
    <n v="193413"/>
    <n v="134"/>
    <x v="1"/>
    <n v="4498"/>
    <n v="43"/>
    <s v="AU"/>
    <s v="AUD"/>
    <x v="198"/>
    <n v="1484805600"/>
    <b v="0"/>
    <b v="0"/>
    <s v="theater/plays"/>
    <x v="3"/>
    <s v="plays"/>
    <x v="198"/>
    <x v="197"/>
  </r>
  <r>
    <n v="204"/>
    <s v="Daniel-Luna"/>
    <s v="Mandatory multimedia leverage"/>
    <n v="75000"/>
    <n v="2529"/>
    <n v="3"/>
    <x v="0"/>
    <n v="40"/>
    <n v="63.23"/>
    <s v="US"/>
    <s v="USD"/>
    <x v="199"/>
    <n v="1302670800"/>
    <b v="0"/>
    <b v="0"/>
    <s v="music/jazz"/>
    <x v="1"/>
    <s v="jazz"/>
    <x v="199"/>
    <x v="198"/>
  </r>
  <r>
    <n v="205"/>
    <s v="Weaver-Marquez"/>
    <s v="Focused analyzing circuit"/>
    <n v="1300"/>
    <n v="5614"/>
    <n v="432"/>
    <x v="1"/>
    <n v="80"/>
    <n v="70.180000000000007"/>
    <s v="US"/>
    <s v="USD"/>
    <x v="200"/>
    <n v="1540789200"/>
    <b v="1"/>
    <b v="0"/>
    <s v="theater/plays"/>
    <x v="3"/>
    <s v="plays"/>
    <x v="200"/>
    <x v="199"/>
  </r>
  <r>
    <n v="206"/>
    <s v="Austin, Baker and Kelley"/>
    <s v="Fundamental grid-enabled strategy"/>
    <n v="9000"/>
    <n v="3496"/>
    <n v="39"/>
    <x v="3"/>
    <n v="57"/>
    <n v="61.33"/>
    <s v="US"/>
    <s v="USD"/>
    <x v="201"/>
    <n v="1268028000"/>
    <b v="0"/>
    <b v="0"/>
    <s v="publishing/fiction"/>
    <x v="5"/>
    <s v="fiction"/>
    <x v="201"/>
    <x v="200"/>
  </r>
  <r>
    <n v="207"/>
    <s v="Carney-Anderson"/>
    <s v="Digitized 5thgeneration knowledgebase"/>
    <n v="1000"/>
    <n v="4257"/>
    <n v="426"/>
    <x v="1"/>
    <n v="43"/>
    <n v="99"/>
    <s v="US"/>
    <s v="USD"/>
    <x v="202"/>
    <n v="1537160400"/>
    <b v="0"/>
    <b v="1"/>
    <s v="music/rock"/>
    <x v="1"/>
    <s v="rock"/>
    <x v="202"/>
    <x v="201"/>
  </r>
  <r>
    <n v="208"/>
    <s v="Jackson Inc"/>
    <s v="Mandatory multi-tasking encryption"/>
    <n v="196900"/>
    <n v="199110"/>
    <n v="101"/>
    <x v="1"/>
    <n v="2053"/>
    <n v="96.98"/>
    <s v="US"/>
    <s v="USD"/>
    <x v="203"/>
    <n v="1512280800"/>
    <b v="0"/>
    <b v="0"/>
    <s v="film &amp; video/documentary"/>
    <x v="4"/>
    <s v="documentary"/>
    <x v="203"/>
    <x v="202"/>
  </r>
  <r>
    <n v="209"/>
    <s v="Warren Ltd"/>
    <s v="Distributed system-worthy application"/>
    <n v="194500"/>
    <n v="41212"/>
    <n v="21"/>
    <x v="2"/>
    <n v="808"/>
    <n v="51"/>
    <s v="AU"/>
    <s v="AUD"/>
    <x v="204"/>
    <n v="1463115600"/>
    <b v="0"/>
    <b v="0"/>
    <s v="film &amp; video/documentary"/>
    <x v="4"/>
    <s v="documentary"/>
    <x v="204"/>
    <x v="203"/>
  </r>
  <r>
    <n v="210"/>
    <s v="Schultz Inc"/>
    <s v="Synergistic tertiary time-frame"/>
    <n v="9400"/>
    <n v="6338"/>
    <n v="67"/>
    <x v="0"/>
    <n v="226"/>
    <n v="28.04"/>
    <s v="DK"/>
    <s v="DKK"/>
    <x v="205"/>
    <n v="1490850000"/>
    <b v="0"/>
    <b v="0"/>
    <s v="film &amp; video/science fiction"/>
    <x v="4"/>
    <s v="science fiction"/>
    <x v="205"/>
    <x v="204"/>
  </r>
  <r>
    <n v="211"/>
    <s v="Thompson LLC"/>
    <s v="Customer-focused impactful benchmark"/>
    <n v="104400"/>
    <n v="99100"/>
    <n v="95"/>
    <x v="0"/>
    <n v="1625"/>
    <n v="60.98"/>
    <s v="US"/>
    <s v="USD"/>
    <x v="206"/>
    <n v="1379653200"/>
    <b v="0"/>
    <b v="0"/>
    <s v="theater/plays"/>
    <x v="3"/>
    <s v="plays"/>
    <x v="206"/>
    <x v="205"/>
  </r>
  <r>
    <n v="212"/>
    <s v="Johnson Inc"/>
    <s v="Profound next generation infrastructure"/>
    <n v="8100"/>
    <n v="12300"/>
    <n v="152"/>
    <x v="1"/>
    <n v="168"/>
    <n v="73.209999999999994"/>
    <s v="US"/>
    <s v="USD"/>
    <x v="207"/>
    <n v="1580364000"/>
    <b v="0"/>
    <b v="0"/>
    <s v="theater/plays"/>
    <x v="3"/>
    <s v="plays"/>
    <x v="207"/>
    <x v="206"/>
  </r>
  <r>
    <n v="213"/>
    <s v="Morgan-Warren"/>
    <s v="Face-to-face encompassing info-mediaries"/>
    <n v="87900"/>
    <n v="171549"/>
    <n v="195"/>
    <x v="1"/>
    <n v="4289"/>
    <n v="40"/>
    <s v="US"/>
    <s v="USD"/>
    <x v="208"/>
    <n v="1289714400"/>
    <b v="0"/>
    <b v="1"/>
    <s v="music/indie rock"/>
    <x v="1"/>
    <s v="indie rock"/>
    <x v="208"/>
    <x v="207"/>
  </r>
  <r>
    <n v="214"/>
    <s v="Sullivan Group"/>
    <s v="Open-source fresh-thinking policy"/>
    <n v="1400"/>
    <n v="14324"/>
    <n v="1023"/>
    <x v="1"/>
    <n v="165"/>
    <n v="86.81"/>
    <s v="US"/>
    <s v="USD"/>
    <x v="209"/>
    <n v="1282712400"/>
    <b v="0"/>
    <b v="0"/>
    <s v="music/rock"/>
    <x v="1"/>
    <s v="rock"/>
    <x v="209"/>
    <x v="208"/>
  </r>
  <r>
    <n v="215"/>
    <s v="Vargas, Banks and Palmer"/>
    <s v="Extended 24/7 implementation"/>
    <n v="156800"/>
    <n v="6024"/>
    <n v="4"/>
    <x v="0"/>
    <n v="143"/>
    <n v="42.13"/>
    <s v="US"/>
    <s v="USD"/>
    <x v="210"/>
    <n v="1550210400"/>
    <b v="0"/>
    <b v="0"/>
    <s v="theater/plays"/>
    <x v="3"/>
    <s v="plays"/>
    <x v="210"/>
    <x v="209"/>
  </r>
  <r>
    <n v="216"/>
    <s v="Johnson, Dixon and Zimmerman"/>
    <s v="Organic dynamic algorithm"/>
    <n v="121700"/>
    <n v="188721"/>
    <n v="155"/>
    <x v="1"/>
    <n v="1815"/>
    <n v="103.98"/>
    <s v="US"/>
    <s v="USD"/>
    <x v="211"/>
    <n v="1322114400"/>
    <b v="0"/>
    <b v="0"/>
    <s v="theater/plays"/>
    <x v="3"/>
    <s v="plays"/>
    <x v="211"/>
    <x v="210"/>
  </r>
  <r>
    <n v="217"/>
    <s v="Moore, Dudley and Navarro"/>
    <s v="Organic multi-tasking focus group"/>
    <n v="129400"/>
    <n v="57911"/>
    <n v="45"/>
    <x v="0"/>
    <n v="934"/>
    <n v="62"/>
    <s v="US"/>
    <s v="USD"/>
    <x v="212"/>
    <n v="1557205200"/>
    <b v="0"/>
    <b v="0"/>
    <s v="film &amp; video/science fiction"/>
    <x v="4"/>
    <s v="science fiction"/>
    <x v="212"/>
    <x v="211"/>
  </r>
  <r>
    <n v="218"/>
    <s v="Price-Rodriguez"/>
    <s v="Adaptive logistical initiative"/>
    <n v="5700"/>
    <n v="12309"/>
    <n v="216"/>
    <x v="1"/>
    <n v="397"/>
    <n v="31.01"/>
    <s v="GB"/>
    <s v="GBP"/>
    <x v="213"/>
    <n v="1323928800"/>
    <b v="0"/>
    <b v="1"/>
    <s v="film &amp; video/shorts"/>
    <x v="4"/>
    <s v="shorts"/>
    <x v="213"/>
    <x v="212"/>
  </r>
  <r>
    <n v="219"/>
    <s v="Huang-Henderson"/>
    <s v="Stand-alone mobile customer loyalty"/>
    <n v="41700"/>
    <n v="138497"/>
    <n v="332"/>
    <x v="1"/>
    <n v="1539"/>
    <n v="89.99"/>
    <s v="US"/>
    <s v="USD"/>
    <x v="214"/>
    <n v="1346130000"/>
    <b v="0"/>
    <b v="0"/>
    <s v="film &amp; video/animation"/>
    <x v="4"/>
    <s v="animation"/>
    <x v="214"/>
    <x v="213"/>
  </r>
  <r>
    <n v="220"/>
    <s v="Owens-Le"/>
    <s v="Focused composite approach"/>
    <n v="7900"/>
    <n v="667"/>
    <n v="8"/>
    <x v="0"/>
    <n v="17"/>
    <n v="39.24"/>
    <s v="US"/>
    <s v="USD"/>
    <x v="215"/>
    <n v="1311051600"/>
    <b v="1"/>
    <b v="0"/>
    <s v="theater/plays"/>
    <x v="3"/>
    <s v="plays"/>
    <x v="215"/>
    <x v="214"/>
  </r>
  <r>
    <n v="221"/>
    <s v="Huff LLC"/>
    <s v="Face-to-face clear-thinking Local Area Network"/>
    <n v="121500"/>
    <n v="119830"/>
    <n v="99"/>
    <x v="0"/>
    <n v="2179"/>
    <n v="54.99"/>
    <s v="US"/>
    <s v="USD"/>
    <x v="216"/>
    <n v="1340427600"/>
    <b v="1"/>
    <b v="0"/>
    <s v="food/food trucks"/>
    <x v="0"/>
    <s v="food trucks"/>
    <x v="216"/>
    <x v="215"/>
  </r>
  <r>
    <n v="222"/>
    <s v="Johnson LLC"/>
    <s v="Cross-group cohesive circuit"/>
    <n v="4800"/>
    <n v="6623"/>
    <n v="138"/>
    <x v="1"/>
    <n v="138"/>
    <n v="47.99"/>
    <s v="US"/>
    <s v="USD"/>
    <x v="217"/>
    <n v="1412312400"/>
    <b v="0"/>
    <b v="0"/>
    <s v="photography/photography books"/>
    <x v="7"/>
    <s v="photography books"/>
    <x v="217"/>
    <x v="216"/>
  </r>
  <r>
    <n v="223"/>
    <s v="Chavez, Garcia and Cantu"/>
    <s v="Synergistic explicit capability"/>
    <n v="87300"/>
    <n v="81897"/>
    <n v="94"/>
    <x v="0"/>
    <n v="931"/>
    <n v="87.97"/>
    <s v="US"/>
    <s v="USD"/>
    <x v="218"/>
    <n v="1459314000"/>
    <b v="0"/>
    <b v="0"/>
    <s v="theater/plays"/>
    <x v="3"/>
    <s v="plays"/>
    <x v="218"/>
    <x v="217"/>
  </r>
  <r>
    <n v="224"/>
    <s v="Lester-Moore"/>
    <s v="Diverse analyzing definition"/>
    <n v="46300"/>
    <n v="186885"/>
    <n v="404"/>
    <x v="1"/>
    <n v="3594"/>
    <n v="52"/>
    <s v="US"/>
    <s v="USD"/>
    <x v="219"/>
    <n v="1415426400"/>
    <b v="0"/>
    <b v="0"/>
    <s v="film &amp; video/science fiction"/>
    <x v="4"/>
    <s v="science fiction"/>
    <x v="219"/>
    <x v="218"/>
  </r>
  <r>
    <n v="225"/>
    <s v="Fox-Quinn"/>
    <s v="Enterprise-wide reciprocal success"/>
    <n v="67800"/>
    <n v="176398"/>
    <n v="260"/>
    <x v="1"/>
    <n v="5880"/>
    <n v="30"/>
    <s v="US"/>
    <s v="USD"/>
    <x v="220"/>
    <n v="1399093200"/>
    <b v="1"/>
    <b v="0"/>
    <s v="music/rock"/>
    <x v="1"/>
    <s v="rock"/>
    <x v="220"/>
    <x v="219"/>
  </r>
  <r>
    <n v="226"/>
    <s v="Garcia Inc"/>
    <s v="Progressive neutral middleware"/>
    <n v="3000"/>
    <n v="10999"/>
    <n v="367"/>
    <x v="1"/>
    <n v="112"/>
    <n v="98.21"/>
    <s v="US"/>
    <s v="USD"/>
    <x v="221"/>
    <n v="1273899600"/>
    <b v="0"/>
    <b v="0"/>
    <s v="photography/photography books"/>
    <x v="7"/>
    <s v="photography books"/>
    <x v="221"/>
    <x v="122"/>
  </r>
  <r>
    <n v="227"/>
    <s v="Johnson-Lee"/>
    <s v="Intuitive exuding process improvement"/>
    <n v="60900"/>
    <n v="102751"/>
    <n v="169"/>
    <x v="1"/>
    <n v="943"/>
    <n v="108.96"/>
    <s v="US"/>
    <s v="USD"/>
    <x v="222"/>
    <n v="1432184400"/>
    <b v="0"/>
    <b v="0"/>
    <s v="games/mobile games"/>
    <x v="6"/>
    <s v="mobile games"/>
    <x v="222"/>
    <x v="220"/>
  </r>
  <r>
    <n v="228"/>
    <s v="Pineda Group"/>
    <s v="Exclusive real-time protocol"/>
    <n v="137900"/>
    <n v="165352"/>
    <n v="120"/>
    <x v="1"/>
    <n v="2468"/>
    <n v="67"/>
    <s v="US"/>
    <s v="USD"/>
    <x v="172"/>
    <n v="1474779600"/>
    <b v="0"/>
    <b v="0"/>
    <s v="film &amp; video/animation"/>
    <x v="4"/>
    <s v="animation"/>
    <x v="172"/>
    <x v="221"/>
  </r>
  <r>
    <n v="229"/>
    <s v="Hoffman-Howard"/>
    <s v="Extended encompassing application"/>
    <n v="85600"/>
    <n v="165798"/>
    <n v="194"/>
    <x v="1"/>
    <n v="2551"/>
    <n v="64.989999999999995"/>
    <s v="US"/>
    <s v="USD"/>
    <x v="223"/>
    <n v="1500440400"/>
    <b v="0"/>
    <b v="1"/>
    <s v="games/mobile games"/>
    <x v="6"/>
    <s v="mobile games"/>
    <x v="223"/>
    <x v="222"/>
  </r>
  <r>
    <n v="230"/>
    <s v="Miranda, Hall and Mcgrath"/>
    <s v="Progressive value-added ability"/>
    <n v="2400"/>
    <n v="10084"/>
    <n v="420"/>
    <x v="1"/>
    <n v="101"/>
    <n v="99.84"/>
    <s v="US"/>
    <s v="USD"/>
    <x v="224"/>
    <n v="1575612000"/>
    <b v="0"/>
    <b v="0"/>
    <s v="games/video games"/>
    <x v="6"/>
    <s v="video games"/>
    <x v="224"/>
    <x v="223"/>
  </r>
  <r>
    <n v="231"/>
    <s v="Williams, Carter and Gonzalez"/>
    <s v="Cross-platform uniform hardware"/>
    <n v="7200"/>
    <n v="5523"/>
    <n v="77"/>
    <x v="3"/>
    <n v="67"/>
    <n v="82.43"/>
    <s v="US"/>
    <s v="USD"/>
    <x v="225"/>
    <n v="1374123600"/>
    <b v="0"/>
    <b v="0"/>
    <s v="theater/plays"/>
    <x v="3"/>
    <s v="plays"/>
    <x v="225"/>
    <x v="224"/>
  </r>
  <r>
    <n v="232"/>
    <s v="Davis-Rodriguez"/>
    <s v="Progressive secondary portal"/>
    <n v="3400"/>
    <n v="5823"/>
    <n v="171"/>
    <x v="1"/>
    <n v="92"/>
    <n v="63.29"/>
    <s v="US"/>
    <s v="USD"/>
    <x v="226"/>
    <n v="1469509200"/>
    <b v="0"/>
    <b v="0"/>
    <s v="theater/plays"/>
    <x v="3"/>
    <s v="plays"/>
    <x v="226"/>
    <x v="225"/>
  </r>
  <r>
    <n v="233"/>
    <s v="Reid, Rivera and Perry"/>
    <s v="Multi-lateral national adapter"/>
    <n v="3800"/>
    <n v="6000"/>
    <n v="158"/>
    <x v="1"/>
    <n v="62"/>
    <n v="96.77"/>
    <s v="US"/>
    <s v="USD"/>
    <x v="227"/>
    <n v="1309237200"/>
    <b v="0"/>
    <b v="0"/>
    <s v="film &amp; video/animation"/>
    <x v="4"/>
    <s v="animation"/>
    <x v="227"/>
    <x v="226"/>
  </r>
  <r>
    <n v="234"/>
    <s v="Mendoza-Parker"/>
    <s v="Enterprise-wide motivating matrices"/>
    <n v="7500"/>
    <n v="8181"/>
    <n v="109"/>
    <x v="1"/>
    <n v="149"/>
    <n v="54.91"/>
    <s v="IT"/>
    <s v="EUR"/>
    <x v="228"/>
    <n v="1503982800"/>
    <b v="0"/>
    <b v="1"/>
    <s v="games/video games"/>
    <x v="6"/>
    <s v="video games"/>
    <x v="228"/>
    <x v="227"/>
  </r>
  <r>
    <n v="235"/>
    <s v="Lee, Ali and Guzman"/>
    <s v="Polarized upward-trending Local Area Network"/>
    <n v="8600"/>
    <n v="3589"/>
    <n v="42"/>
    <x v="0"/>
    <n v="92"/>
    <n v="39.01"/>
    <s v="US"/>
    <s v="USD"/>
    <x v="229"/>
    <n v="1487397600"/>
    <b v="0"/>
    <b v="0"/>
    <s v="film &amp; video/animation"/>
    <x v="4"/>
    <s v="animation"/>
    <x v="229"/>
    <x v="228"/>
  </r>
  <r>
    <n v="236"/>
    <s v="Gallegos-Cobb"/>
    <s v="Object-based directional function"/>
    <n v="39500"/>
    <n v="4323"/>
    <n v="11"/>
    <x v="0"/>
    <n v="57"/>
    <n v="75.84"/>
    <s v="AU"/>
    <s v="AUD"/>
    <x v="230"/>
    <n v="1562043600"/>
    <b v="0"/>
    <b v="1"/>
    <s v="music/rock"/>
    <x v="1"/>
    <s v="rock"/>
    <x v="230"/>
    <x v="229"/>
  </r>
  <r>
    <n v="237"/>
    <s v="Ellison PLC"/>
    <s v="Re-contextualized tangible open architecture"/>
    <n v="9300"/>
    <n v="14822"/>
    <n v="159"/>
    <x v="1"/>
    <n v="329"/>
    <n v="45.05"/>
    <s v="US"/>
    <s v="USD"/>
    <x v="231"/>
    <n v="1398574800"/>
    <b v="0"/>
    <b v="0"/>
    <s v="film &amp; video/animation"/>
    <x v="4"/>
    <s v="animation"/>
    <x v="231"/>
    <x v="230"/>
  </r>
  <r>
    <n v="238"/>
    <s v="Bolton, Sanchez and Carrillo"/>
    <s v="Distributed systemic adapter"/>
    <n v="2400"/>
    <n v="10138"/>
    <n v="422"/>
    <x v="1"/>
    <n v="97"/>
    <n v="104.52"/>
    <s v="DK"/>
    <s v="DKK"/>
    <x v="232"/>
    <n v="1515391200"/>
    <b v="0"/>
    <b v="1"/>
    <s v="theater/plays"/>
    <x v="3"/>
    <s v="plays"/>
    <x v="232"/>
    <x v="231"/>
  </r>
  <r>
    <n v="239"/>
    <s v="Mason-Sanders"/>
    <s v="Networked web-enabled instruction set"/>
    <n v="3200"/>
    <n v="3127"/>
    <n v="98"/>
    <x v="0"/>
    <n v="41"/>
    <n v="76.27"/>
    <s v="US"/>
    <s v="USD"/>
    <x v="233"/>
    <n v="1441170000"/>
    <b v="0"/>
    <b v="0"/>
    <s v="technology/wearables"/>
    <x v="2"/>
    <s v="wearables"/>
    <x v="233"/>
    <x v="232"/>
  </r>
  <r>
    <n v="240"/>
    <s v="Pitts-Reed"/>
    <s v="Vision-oriented dynamic service-desk"/>
    <n v="29400"/>
    <n v="123124"/>
    <n v="419"/>
    <x v="1"/>
    <n v="1784"/>
    <n v="69.02"/>
    <s v="US"/>
    <s v="USD"/>
    <x v="194"/>
    <n v="1281157200"/>
    <b v="0"/>
    <b v="0"/>
    <s v="theater/plays"/>
    <x v="3"/>
    <s v="plays"/>
    <x v="194"/>
    <x v="233"/>
  </r>
  <r>
    <n v="241"/>
    <s v="Gonzalez-Martinez"/>
    <s v="Vision-oriented actuating open system"/>
    <n v="168500"/>
    <n v="171729"/>
    <n v="102"/>
    <x v="1"/>
    <n v="1684"/>
    <n v="101.98"/>
    <s v="AU"/>
    <s v="AUD"/>
    <x v="234"/>
    <n v="1398229200"/>
    <b v="0"/>
    <b v="1"/>
    <s v="publishing/nonfiction"/>
    <x v="5"/>
    <s v="nonfiction"/>
    <x v="234"/>
    <x v="234"/>
  </r>
  <r>
    <n v="242"/>
    <s v="Hill, Martin and Garcia"/>
    <s v="Sharable scalable core"/>
    <n v="8400"/>
    <n v="10729"/>
    <n v="128"/>
    <x v="1"/>
    <n v="250"/>
    <n v="42.92"/>
    <s v="US"/>
    <s v="USD"/>
    <x v="235"/>
    <n v="1495256400"/>
    <b v="0"/>
    <b v="1"/>
    <s v="music/rock"/>
    <x v="1"/>
    <s v="rock"/>
    <x v="235"/>
    <x v="235"/>
  </r>
  <r>
    <n v="243"/>
    <s v="Garcia PLC"/>
    <s v="Customer-focused attitude-oriented function"/>
    <n v="2300"/>
    <n v="10240"/>
    <n v="445"/>
    <x v="1"/>
    <n v="238"/>
    <n v="43.03"/>
    <s v="US"/>
    <s v="USD"/>
    <x v="236"/>
    <n v="1520402400"/>
    <b v="0"/>
    <b v="0"/>
    <s v="theater/plays"/>
    <x v="3"/>
    <s v="plays"/>
    <x v="236"/>
    <x v="236"/>
  </r>
  <r>
    <n v="244"/>
    <s v="Herring-Bailey"/>
    <s v="Reverse-engineered system-worthy extranet"/>
    <n v="700"/>
    <n v="3988"/>
    <n v="570"/>
    <x v="1"/>
    <n v="53"/>
    <n v="75.25"/>
    <s v="US"/>
    <s v="USD"/>
    <x v="237"/>
    <n v="1409806800"/>
    <b v="0"/>
    <b v="0"/>
    <s v="theater/plays"/>
    <x v="3"/>
    <s v="plays"/>
    <x v="237"/>
    <x v="237"/>
  </r>
  <r>
    <n v="245"/>
    <s v="Russell-Gardner"/>
    <s v="Re-engineered systematic monitoring"/>
    <n v="2900"/>
    <n v="14771"/>
    <n v="509"/>
    <x v="1"/>
    <n v="214"/>
    <n v="69.02"/>
    <s v="US"/>
    <s v="USD"/>
    <x v="238"/>
    <n v="1396933200"/>
    <b v="0"/>
    <b v="0"/>
    <s v="theater/plays"/>
    <x v="3"/>
    <s v="plays"/>
    <x v="238"/>
    <x v="238"/>
  </r>
  <r>
    <n v="246"/>
    <s v="Walters-Carter"/>
    <s v="Seamless value-added standardization"/>
    <n v="4500"/>
    <n v="14649"/>
    <n v="326"/>
    <x v="1"/>
    <n v="222"/>
    <n v="65.989999999999995"/>
    <s v="US"/>
    <s v="USD"/>
    <x v="239"/>
    <n v="1376024400"/>
    <b v="0"/>
    <b v="0"/>
    <s v="technology/web"/>
    <x v="2"/>
    <s v="web"/>
    <x v="239"/>
    <x v="239"/>
  </r>
  <r>
    <n v="247"/>
    <s v="Johnson, Patterson and Montoya"/>
    <s v="Triple-buffered fresh-thinking frame"/>
    <n v="19800"/>
    <n v="184658"/>
    <n v="933"/>
    <x v="1"/>
    <n v="1884"/>
    <n v="98.01"/>
    <s v="US"/>
    <s v="USD"/>
    <x v="240"/>
    <n v="1483682400"/>
    <b v="0"/>
    <b v="1"/>
    <s v="publishing/fiction"/>
    <x v="5"/>
    <s v="fiction"/>
    <x v="240"/>
    <x v="240"/>
  </r>
  <r>
    <n v="248"/>
    <s v="Roberts and Sons"/>
    <s v="Streamlined holistic knowledgebase"/>
    <n v="6200"/>
    <n v="13103"/>
    <n v="211"/>
    <x v="1"/>
    <n v="218"/>
    <n v="60.11"/>
    <s v="AU"/>
    <s v="AUD"/>
    <x v="241"/>
    <n v="1420437600"/>
    <b v="0"/>
    <b v="0"/>
    <s v="games/mobile games"/>
    <x v="6"/>
    <s v="mobile games"/>
    <x v="241"/>
    <x v="241"/>
  </r>
  <r>
    <n v="249"/>
    <s v="Avila-Nelson"/>
    <s v="Up-sized intermediate website"/>
    <n v="61500"/>
    <n v="168095"/>
    <n v="273"/>
    <x v="1"/>
    <n v="6465"/>
    <n v="26"/>
    <s v="US"/>
    <s v="USD"/>
    <x v="242"/>
    <n v="1420783200"/>
    <b v="0"/>
    <b v="0"/>
    <s v="publishing/translations"/>
    <x v="5"/>
    <s v="translations"/>
    <x v="242"/>
    <x v="242"/>
  </r>
  <r>
    <n v="250"/>
    <s v="Robbins and Sons"/>
    <s v="Future-proofed directional synergy"/>
    <n v="100"/>
    <n v="3"/>
    <n v="3"/>
    <x v="0"/>
    <n v="1"/>
    <n v="3"/>
    <s v="US"/>
    <s v="USD"/>
    <x v="67"/>
    <n v="1267423200"/>
    <b v="0"/>
    <b v="0"/>
    <s v="music/rock"/>
    <x v="1"/>
    <s v="rock"/>
    <x v="67"/>
    <x v="243"/>
  </r>
  <r>
    <n v="251"/>
    <s v="Singleton Ltd"/>
    <s v="Enhanced user-facing function"/>
    <n v="7100"/>
    <n v="3840"/>
    <n v="54"/>
    <x v="0"/>
    <n v="101"/>
    <n v="38.020000000000003"/>
    <s v="US"/>
    <s v="USD"/>
    <x v="243"/>
    <n v="1355205600"/>
    <b v="0"/>
    <b v="0"/>
    <s v="theater/plays"/>
    <x v="3"/>
    <s v="plays"/>
    <x v="243"/>
    <x v="244"/>
  </r>
  <r>
    <n v="252"/>
    <s v="Perez PLC"/>
    <s v="Operative bandwidth-monitored interface"/>
    <n v="1000"/>
    <n v="6263"/>
    <n v="626"/>
    <x v="1"/>
    <n v="59"/>
    <n v="106.15"/>
    <s v="US"/>
    <s v="USD"/>
    <x v="244"/>
    <n v="1383109200"/>
    <b v="0"/>
    <b v="0"/>
    <s v="theater/plays"/>
    <x v="3"/>
    <s v="plays"/>
    <x v="244"/>
    <x v="245"/>
  </r>
  <r>
    <n v="253"/>
    <s v="Rogers, Jacobs and Jackson"/>
    <s v="Upgradable multi-state instruction set"/>
    <n v="121500"/>
    <n v="108161"/>
    <n v="89"/>
    <x v="0"/>
    <n v="1335"/>
    <n v="81.02"/>
    <s v="CA"/>
    <s v="CAD"/>
    <x v="245"/>
    <n v="1303275600"/>
    <b v="0"/>
    <b v="0"/>
    <s v="film &amp; video/drama"/>
    <x v="4"/>
    <s v="drama"/>
    <x v="245"/>
    <x v="246"/>
  </r>
  <r>
    <n v="254"/>
    <s v="Barry Group"/>
    <s v="De-engineered static Local Area Network"/>
    <n v="4600"/>
    <n v="8505"/>
    <n v="185"/>
    <x v="1"/>
    <n v="88"/>
    <n v="96.65"/>
    <s v="US"/>
    <s v="USD"/>
    <x v="246"/>
    <n v="1487829600"/>
    <b v="0"/>
    <b v="0"/>
    <s v="publishing/nonfiction"/>
    <x v="5"/>
    <s v="nonfiction"/>
    <x v="246"/>
    <x v="247"/>
  </r>
  <r>
    <n v="255"/>
    <s v="Rosales, Branch and Harmon"/>
    <s v="Upgradable grid-enabled superstructure"/>
    <n v="80500"/>
    <n v="96735"/>
    <n v="120"/>
    <x v="1"/>
    <n v="1697"/>
    <n v="57"/>
    <s v="US"/>
    <s v="USD"/>
    <x v="247"/>
    <n v="1298268000"/>
    <b v="0"/>
    <b v="1"/>
    <s v="music/rock"/>
    <x v="1"/>
    <s v="rock"/>
    <x v="247"/>
    <x v="248"/>
  </r>
  <r>
    <n v="256"/>
    <s v="Smith-Reid"/>
    <s v="Optimized actuating toolset"/>
    <n v="4100"/>
    <n v="959"/>
    <n v="23"/>
    <x v="0"/>
    <n v="15"/>
    <n v="63.93"/>
    <s v="GB"/>
    <s v="GBP"/>
    <x v="248"/>
    <n v="1456812000"/>
    <b v="0"/>
    <b v="0"/>
    <s v="music/rock"/>
    <x v="1"/>
    <s v="rock"/>
    <x v="248"/>
    <x v="249"/>
  </r>
  <r>
    <n v="257"/>
    <s v="Williams Inc"/>
    <s v="Decentralized exuding strategy"/>
    <n v="5700"/>
    <n v="8322"/>
    <n v="146"/>
    <x v="1"/>
    <n v="92"/>
    <n v="90.46"/>
    <s v="US"/>
    <s v="USD"/>
    <x v="249"/>
    <n v="1363669200"/>
    <b v="0"/>
    <b v="0"/>
    <s v="theater/plays"/>
    <x v="3"/>
    <s v="plays"/>
    <x v="249"/>
    <x v="250"/>
  </r>
  <r>
    <n v="258"/>
    <s v="Duncan, Mcdonald and Miller"/>
    <s v="Assimilated coherent hardware"/>
    <n v="5000"/>
    <n v="13424"/>
    <n v="268"/>
    <x v="1"/>
    <n v="186"/>
    <n v="72.17"/>
    <s v="US"/>
    <s v="USD"/>
    <x v="250"/>
    <n v="1482904800"/>
    <b v="0"/>
    <b v="1"/>
    <s v="theater/plays"/>
    <x v="3"/>
    <s v="plays"/>
    <x v="250"/>
    <x v="251"/>
  </r>
  <r>
    <n v="259"/>
    <s v="Watkins Ltd"/>
    <s v="Multi-channeled responsive implementation"/>
    <n v="1800"/>
    <n v="10755"/>
    <n v="598"/>
    <x v="1"/>
    <n v="138"/>
    <n v="77.930000000000007"/>
    <s v="US"/>
    <s v="USD"/>
    <x v="251"/>
    <n v="1356588000"/>
    <b v="1"/>
    <b v="0"/>
    <s v="photography/photography books"/>
    <x v="7"/>
    <s v="photography books"/>
    <x v="251"/>
    <x v="252"/>
  </r>
  <r>
    <n v="260"/>
    <s v="Allen-Jones"/>
    <s v="Centralized modular initiative"/>
    <n v="6300"/>
    <n v="9935"/>
    <n v="158"/>
    <x v="1"/>
    <n v="261"/>
    <n v="38.07"/>
    <s v="US"/>
    <s v="USD"/>
    <x v="136"/>
    <n v="1349845200"/>
    <b v="0"/>
    <b v="0"/>
    <s v="music/rock"/>
    <x v="1"/>
    <s v="rock"/>
    <x v="136"/>
    <x v="253"/>
  </r>
  <r>
    <n v="261"/>
    <s v="Mason-Smith"/>
    <s v="Reverse-engineered cohesive migration"/>
    <n v="84300"/>
    <n v="26303"/>
    <n v="31"/>
    <x v="0"/>
    <n v="454"/>
    <n v="57.94"/>
    <s v="US"/>
    <s v="USD"/>
    <x v="252"/>
    <n v="1283058000"/>
    <b v="0"/>
    <b v="1"/>
    <s v="music/rock"/>
    <x v="1"/>
    <s v="rock"/>
    <x v="252"/>
    <x v="254"/>
  </r>
  <r>
    <n v="262"/>
    <s v="Lloyd, Kennedy and Davis"/>
    <s v="Compatible multimedia hub"/>
    <n v="1700"/>
    <n v="5328"/>
    <n v="313"/>
    <x v="1"/>
    <n v="107"/>
    <n v="49.79"/>
    <s v="US"/>
    <s v="USD"/>
    <x v="253"/>
    <n v="1304226000"/>
    <b v="0"/>
    <b v="1"/>
    <s v="music/indie rock"/>
    <x v="1"/>
    <s v="indie rock"/>
    <x v="253"/>
    <x v="255"/>
  </r>
  <r>
    <n v="263"/>
    <s v="Walker Ltd"/>
    <s v="Organic eco-centric success"/>
    <n v="2900"/>
    <n v="10756"/>
    <n v="371"/>
    <x v="1"/>
    <n v="199"/>
    <n v="54.05"/>
    <s v="US"/>
    <s v="USD"/>
    <x v="254"/>
    <n v="1263016800"/>
    <b v="0"/>
    <b v="0"/>
    <s v="photography/photography books"/>
    <x v="7"/>
    <s v="photography books"/>
    <x v="254"/>
    <x v="256"/>
  </r>
  <r>
    <n v="264"/>
    <s v="Gordon PLC"/>
    <s v="Virtual reciprocal policy"/>
    <n v="45600"/>
    <n v="165375"/>
    <n v="363"/>
    <x v="1"/>
    <n v="5512"/>
    <n v="30"/>
    <s v="US"/>
    <s v="USD"/>
    <x v="255"/>
    <n v="1362031200"/>
    <b v="0"/>
    <b v="0"/>
    <s v="theater/plays"/>
    <x v="3"/>
    <s v="plays"/>
    <x v="255"/>
    <x v="257"/>
  </r>
  <r>
    <n v="265"/>
    <s v="Lee and Sons"/>
    <s v="Persevering interactive emulation"/>
    <n v="4900"/>
    <n v="6031"/>
    <n v="123"/>
    <x v="1"/>
    <n v="86"/>
    <n v="70.13"/>
    <s v="US"/>
    <s v="USD"/>
    <x v="256"/>
    <n v="1455602400"/>
    <b v="0"/>
    <b v="0"/>
    <s v="theater/plays"/>
    <x v="3"/>
    <s v="plays"/>
    <x v="256"/>
    <x v="258"/>
  </r>
  <r>
    <n v="266"/>
    <s v="Cole LLC"/>
    <s v="Proactive responsive emulation"/>
    <n v="111900"/>
    <n v="85902"/>
    <n v="77"/>
    <x v="0"/>
    <n v="3182"/>
    <n v="27"/>
    <s v="IT"/>
    <s v="EUR"/>
    <x v="257"/>
    <n v="1418191200"/>
    <b v="0"/>
    <b v="1"/>
    <s v="music/jazz"/>
    <x v="1"/>
    <s v="jazz"/>
    <x v="257"/>
    <x v="259"/>
  </r>
  <r>
    <n v="267"/>
    <s v="Acosta PLC"/>
    <s v="Extended eco-centric function"/>
    <n v="61600"/>
    <n v="143910"/>
    <n v="234"/>
    <x v="1"/>
    <n v="2768"/>
    <n v="51.99"/>
    <s v="AU"/>
    <s v="AUD"/>
    <x v="258"/>
    <n v="1352440800"/>
    <b v="0"/>
    <b v="0"/>
    <s v="theater/plays"/>
    <x v="3"/>
    <s v="plays"/>
    <x v="258"/>
    <x v="260"/>
  </r>
  <r>
    <n v="268"/>
    <s v="Brown-Mckee"/>
    <s v="Networked optimal productivity"/>
    <n v="1500"/>
    <n v="2708"/>
    <n v="181"/>
    <x v="1"/>
    <n v="48"/>
    <n v="56.42"/>
    <s v="US"/>
    <s v="USD"/>
    <x v="259"/>
    <n v="1353304800"/>
    <b v="0"/>
    <b v="0"/>
    <s v="film &amp; video/documentary"/>
    <x v="4"/>
    <s v="documentary"/>
    <x v="259"/>
    <x v="261"/>
  </r>
  <r>
    <n v="269"/>
    <s v="Miles and Sons"/>
    <s v="Persistent attitude-oriented approach"/>
    <n v="3500"/>
    <n v="8842"/>
    <n v="253"/>
    <x v="1"/>
    <n v="87"/>
    <n v="101.63"/>
    <s v="US"/>
    <s v="USD"/>
    <x v="260"/>
    <n v="1550728800"/>
    <b v="0"/>
    <b v="0"/>
    <s v="film &amp; video/television"/>
    <x v="4"/>
    <s v="television"/>
    <x v="260"/>
    <x v="262"/>
  </r>
  <r>
    <n v="270"/>
    <s v="Sawyer, Horton and Williams"/>
    <s v="Triple-buffered 4thgeneration toolset"/>
    <n v="173900"/>
    <n v="47260"/>
    <n v="27"/>
    <x v="3"/>
    <n v="1890"/>
    <n v="25.01"/>
    <s v="US"/>
    <s v="USD"/>
    <x v="261"/>
    <n v="1291442400"/>
    <b v="0"/>
    <b v="0"/>
    <s v="games/video games"/>
    <x v="6"/>
    <s v="video games"/>
    <x v="261"/>
    <x v="263"/>
  </r>
  <r>
    <n v="271"/>
    <s v="Foley-Cox"/>
    <s v="Progressive zero administration leverage"/>
    <n v="153700"/>
    <n v="1953"/>
    <n v="1"/>
    <x v="2"/>
    <n v="61"/>
    <n v="32.020000000000003"/>
    <s v="US"/>
    <s v="USD"/>
    <x v="262"/>
    <n v="1452146400"/>
    <b v="0"/>
    <b v="0"/>
    <s v="photography/photography books"/>
    <x v="7"/>
    <s v="photography books"/>
    <x v="262"/>
    <x v="264"/>
  </r>
  <r>
    <n v="272"/>
    <s v="Horton, Morrison and Clark"/>
    <s v="Networked radical neural-net"/>
    <n v="51100"/>
    <n v="155349"/>
    <n v="304"/>
    <x v="1"/>
    <n v="1894"/>
    <n v="82.02"/>
    <s v="US"/>
    <s v="USD"/>
    <x v="263"/>
    <n v="1564894800"/>
    <b v="0"/>
    <b v="1"/>
    <s v="theater/plays"/>
    <x v="3"/>
    <s v="plays"/>
    <x v="263"/>
    <x v="265"/>
  </r>
  <r>
    <n v="273"/>
    <s v="Thomas and Sons"/>
    <s v="Re-engineered heuristic forecast"/>
    <n v="7800"/>
    <n v="10704"/>
    <n v="137"/>
    <x v="1"/>
    <n v="282"/>
    <n v="37.96"/>
    <s v="CA"/>
    <s v="CAD"/>
    <x v="264"/>
    <n v="1505883600"/>
    <b v="0"/>
    <b v="0"/>
    <s v="theater/plays"/>
    <x v="3"/>
    <s v="plays"/>
    <x v="264"/>
    <x v="266"/>
  </r>
  <r>
    <n v="274"/>
    <s v="Morgan-Jenkins"/>
    <s v="Fully-configurable background algorithm"/>
    <n v="2400"/>
    <n v="773"/>
    <n v="32"/>
    <x v="0"/>
    <n v="15"/>
    <n v="51.53"/>
    <s v="US"/>
    <s v="USD"/>
    <x v="265"/>
    <n v="1510380000"/>
    <b v="0"/>
    <b v="0"/>
    <s v="theater/plays"/>
    <x v="3"/>
    <s v="plays"/>
    <x v="265"/>
    <x v="267"/>
  </r>
  <r>
    <n v="275"/>
    <s v="Ward, Sanchez and Kemp"/>
    <s v="Stand-alone discrete Graphical User Interface"/>
    <n v="3900"/>
    <n v="9419"/>
    <n v="242"/>
    <x v="1"/>
    <n v="116"/>
    <n v="81.2"/>
    <s v="US"/>
    <s v="USD"/>
    <x v="266"/>
    <n v="1555218000"/>
    <b v="0"/>
    <b v="0"/>
    <s v="publishing/translations"/>
    <x v="5"/>
    <s v="translations"/>
    <x v="266"/>
    <x v="153"/>
  </r>
  <r>
    <n v="276"/>
    <s v="Fields Ltd"/>
    <s v="Front-line foreground project"/>
    <n v="5500"/>
    <n v="5324"/>
    <n v="97"/>
    <x v="0"/>
    <n v="133"/>
    <n v="40.03"/>
    <s v="US"/>
    <s v="USD"/>
    <x v="267"/>
    <n v="1335243600"/>
    <b v="0"/>
    <b v="1"/>
    <s v="games/video games"/>
    <x v="6"/>
    <s v="video games"/>
    <x v="267"/>
    <x v="268"/>
  </r>
  <r>
    <n v="277"/>
    <s v="Ramos-Mitchell"/>
    <s v="Persevering system-worthy info-mediaries"/>
    <n v="700"/>
    <n v="7465"/>
    <n v="1066"/>
    <x v="1"/>
    <n v="83"/>
    <n v="89.94"/>
    <s v="US"/>
    <s v="USD"/>
    <x v="268"/>
    <n v="1279688400"/>
    <b v="0"/>
    <b v="0"/>
    <s v="theater/plays"/>
    <x v="3"/>
    <s v="plays"/>
    <x v="268"/>
    <x v="269"/>
  </r>
  <r>
    <n v="278"/>
    <s v="Higgins, Davis and Salazar"/>
    <s v="Distributed multi-tasking strategy"/>
    <n v="2700"/>
    <n v="8799"/>
    <n v="326"/>
    <x v="1"/>
    <n v="91"/>
    <n v="96.69"/>
    <s v="US"/>
    <s v="USD"/>
    <x v="269"/>
    <n v="1356069600"/>
    <b v="0"/>
    <b v="0"/>
    <s v="technology/web"/>
    <x v="2"/>
    <s v="web"/>
    <x v="269"/>
    <x v="270"/>
  </r>
  <r>
    <n v="279"/>
    <s v="Smith-Jenkins"/>
    <s v="Vision-oriented methodical application"/>
    <n v="8000"/>
    <n v="13656"/>
    <n v="171"/>
    <x v="1"/>
    <n v="546"/>
    <n v="25.01"/>
    <s v="US"/>
    <s v="USD"/>
    <x v="270"/>
    <n v="1536210000"/>
    <b v="0"/>
    <b v="0"/>
    <s v="theater/plays"/>
    <x v="3"/>
    <s v="plays"/>
    <x v="270"/>
    <x v="271"/>
  </r>
  <r>
    <n v="280"/>
    <s v="Braun PLC"/>
    <s v="Function-based high-level infrastructure"/>
    <n v="2500"/>
    <n v="14536"/>
    <n v="581"/>
    <x v="1"/>
    <n v="393"/>
    <n v="36.99"/>
    <s v="US"/>
    <s v="USD"/>
    <x v="271"/>
    <n v="1511762400"/>
    <b v="0"/>
    <b v="0"/>
    <s v="film &amp; video/animation"/>
    <x v="4"/>
    <s v="animation"/>
    <x v="271"/>
    <x v="272"/>
  </r>
  <r>
    <n v="281"/>
    <s v="Drake PLC"/>
    <s v="Profound object-oriented paradigm"/>
    <n v="164500"/>
    <n v="150552"/>
    <n v="92"/>
    <x v="0"/>
    <n v="2062"/>
    <n v="73.010000000000005"/>
    <s v="US"/>
    <s v="USD"/>
    <x v="272"/>
    <n v="1333256400"/>
    <b v="0"/>
    <b v="1"/>
    <s v="theater/plays"/>
    <x v="3"/>
    <s v="plays"/>
    <x v="272"/>
    <x v="273"/>
  </r>
  <r>
    <n v="282"/>
    <s v="Ross, Kelly and Brown"/>
    <s v="Virtual contextually-based circuit"/>
    <n v="8400"/>
    <n v="9076"/>
    <n v="108"/>
    <x v="1"/>
    <n v="133"/>
    <n v="68.239999999999995"/>
    <s v="US"/>
    <s v="USD"/>
    <x v="73"/>
    <n v="1480744800"/>
    <b v="0"/>
    <b v="1"/>
    <s v="film &amp; video/television"/>
    <x v="4"/>
    <s v="television"/>
    <x v="73"/>
    <x v="274"/>
  </r>
  <r>
    <n v="283"/>
    <s v="Lucas-Mullins"/>
    <s v="Business-focused dynamic instruction set"/>
    <n v="8100"/>
    <n v="1517"/>
    <n v="19"/>
    <x v="0"/>
    <n v="29"/>
    <n v="52.31"/>
    <s v="DK"/>
    <s v="DKK"/>
    <x v="273"/>
    <n v="1465016400"/>
    <b v="0"/>
    <b v="0"/>
    <s v="music/rock"/>
    <x v="1"/>
    <s v="rock"/>
    <x v="273"/>
    <x v="148"/>
  </r>
  <r>
    <n v="284"/>
    <s v="Tran LLC"/>
    <s v="Ameliorated fresh-thinking protocol"/>
    <n v="9800"/>
    <n v="8153"/>
    <n v="83"/>
    <x v="0"/>
    <n v="132"/>
    <n v="61.77"/>
    <s v="US"/>
    <s v="USD"/>
    <x v="274"/>
    <n v="1336280400"/>
    <b v="0"/>
    <b v="0"/>
    <s v="technology/web"/>
    <x v="2"/>
    <s v="web"/>
    <x v="274"/>
    <x v="275"/>
  </r>
  <r>
    <n v="285"/>
    <s v="Dawson, Brady and Gilbert"/>
    <s v="Front-line optimizing emulation"/>
    <n v="900"/>
    <n v="6357"/>
    <n v="706"/>
    <x v="1"/>
    <n v="254"/>
    <n v="25.03"/>
    <s v="US"/>
    <s v="USD"/>
    <x v="275"/>
    <n v="1476766800"/>
    <b v="0"/>
    <b v="0"/>
    <s v="theater/plays"/>
    <x v="3"/>
    <s v="plays"/>
    <x v="275"/>
    <x v="276"/>
  </r>
  <r>
    <n v="286"/>
    <s v="Obrien-Aguirre"/>
    <s v="Devolved uniform complexity"/>
    <n v="112100"/>
    <n v="19557"/>
    <n v="17"/>
    <x v="3"/>
    <n v="184"/>
    <n v="106.29"/>
    <s v="US"/>
    <s v="USD"/>
    <x v="276"/>
    <n v="1480485600"/>
    <b v="0"/>
    <b v="0"/>
    <s v="theater/plays"/>
    <x v="3"/>
    <s v="plays"/>
    <x v="276"/>
    <x v="72"/>
  </r>
  <r>
    <n v="287"/>
    <s v="Ferguson PLC"/>
    <s v="Public-key intangible superstructure"/>
    <n v="6300"/>
    <n v="13213"/>
    <n v="210"/>
    <x v="1"/>
    <n v="176"/>
    <n v="75.069999999999993"/>
    <s v="US"/>
    <s v="USD"/>
    <x v="277"/>
    <n v="1430197200"/>
    <b v="0"/>
    <b v="0"/>
    <s v="music/electric music"/>
    <x v="1"/>
    <s v="electric music"/>
    <x v="277"/>
    <x v="277"/>
  </r>
  <r>
    <n v="288"/>
    <s v="Garcia Ltd"/>
    <s v="Secured global success"/>
    <n v="5600"/>
    <n v="5476"/>
    <n v="98"/>
    <x v="0"/>
    <n v="137"/>
    <n v="39.97"/>
    <s v="DK"/>
    <s v="DKK"/>
    <x v="278"/>
    <n v="1331787600"/>
    <b v="0"/>
    <b v="1"/>
    <s v="music/metal"/>
    <x v="1"/>
    <s v="metal"/>
    <x v="278"/>
    <x v="278"/>
  </r>
  <r>
    <n v="289"/>
    <s v="Smith, Love and Smith"/>
    <s v="Grass-roots mission-critical capability"/>
    <n v="800"/>
    <n v="13474"/>
    <n v="1684"/>
    <x v="1"/>
    <n v="337"/>
    <n v="39.979999999999997"/>
    <s v="CA"/>
    <s v="CAD"/>
    <x v="279"/>
    <n v="1438837200"/>
    <b v="0"/>
    <b v="0"/>
    <s v="theater/plays"/>
    <x v="3"/>
    <s v="plays"/>
    <x v="279"/>
    <x v="71"/>
  </r>
  <r>
    <n v="290"/>
    <s v="Wilson, Hall and Osborne"/>
    <s v="Advanced global data-warehouse"/>
    <n v="168600"/>
    <n v="91722"/>
    <n v="54"/>
    <x v="0"/>
    <n v="908"/>
    <n v="101.02"/>
    <s v="US"/>
    <s v="USD"/>
    <x v="280"/>
    <n v="1370926800"/>
    <b v="0"/>
    <b v="1"/>
    <s v="film &amp; video/documentary"/>
    <x v="4"/>
    <s v="documentary"/>
    <x v="280"/>
    <x v="279"/>
  </r>
  <r>
    <n v="291"/>
    <s v="Bell, Grimes and Kerr"/>
    <s v="Self-enabling uniform complexity"/>
    <n v="1800"/>
    <n v="8219"/>
    <n v="457"/>
    <x v="1"/>
    <n v="107"/>
    <n v="76.81"/>
    <s v="US"/>
    <s v="USD"/>
    <x v="281"/>
    <n v="1319000400"/>
    <b v="1"/>
    <b v="0"/>
    <s v="technology/web"/>
    <x v="2"/>
    <s v="web"/>
    <x v="281"/>
    <x v="280"/>
  </r>
  <r>
    <n v="292"/>
    <s v="Ho-Harris"/>
    <s v="Versatile cohesive encoding"/>
    <n v="7300"/>
    <n v="717"/>
    <n v="10"/>
    <x v="0"/>
    <n v="10"/>
    <n v="71.7"/>
    <s v="US"/>
    <s v="USD"/>
    <x v="282"/>
    <n v="1333429200"/>
    <b v="0"/>
    <b v="0"/>
    <s v="food/food trucks"/>
    <x v="0"/>
    <s v="food trucks"/>
    <x v="282"/>
    <x v="281"/>
  </r>
  <r>
    <n v="293"/>
    <s v="Ross Group"/>
    <s v="Organized executive solution"/>
    <n v="6500"/>
    <n v="1065"/>
    <n v="16"/>
    <x v="3"/>
    <n v="32"/>
    <n v="33.28"/>
    <s v="IT"/>
    <s v="EUR"/>
    <x v="283"/>
    <n v="1287032400"/>
    <b v="0"/>
    <b v="0"/>
    <s v="theater/plays"/>
    <x v="3"/>
    <s v="plays"/>
    <x v="283"/>
    <x v="282"/>
  </r>
  <r>
    <n v="294"/>
    <s v="Turner-Davis"/>
    <s v="Automated local emulation"/>
    <n v="600"/>
    <n v="8038"/>
    <n v="1340"/>
    <x v="1"/>
    <n v="183"/>
    <n v="43.92"/>
    <s v="US"/>
    <s v="USD"/>
    <x v="284"/>
    <n v="1541570400"/>
    <b v="0"/>
    <b v="0"/>
    <s v="theater/plays"/>
    <x v="3"/>
    <s v="plays"/>
    <x v="284"/>
    <x v="283"/>
  </r>
  <r>
    <n v="295"/>
    <s v="Smith, Jackson and Herrera"/>
    <s v="Enterprise-wide intermediate middleware"/>
    <n v="192900"/>
    <n v="68769"/>
    <n v="36"/>
    <x v="0"/>
    <n v="1910"/>
    <n v="36"/>
    <s v="CH"/>
    <s v="CHF"/>
    <x v="285"/>
    <n v="1383976800"/>
    <b v="0"/>
    <b v="0"/>
    <s v="theater/plays"/>
    <x v="3"/>
    <s v="plays"/>
    <x v="285"/>
    <x v="284"/>
  </r>
  <r>
    <n v="296"/>
    <s v="Smith-Hess"/>
    <s v="Grass-roots real-time Local Area Network"/>
    <n v="6100"/>
    <n v="3352"/>
    <n v="55"/>
    <x v="0"/>
    <n v="38"/>
    <n v="88.21"/>
    <s v="AU"/>
    <s v="AUD"/>
    <x v="286"/>
    <n v="1550556000"/>
    <b v="0"/>
    <b v="0"/>
    <s v="theater/plays"/>
    <x v="3"/>
    <s v="plays"/>
    <x v="286"/>
    <x v="285"/>
  </r>
  <r>
    <n v="297"/>
    <s v="Brown, Herring and Bass"/>
    <s v="Organized client-driven capacity"/>
    <n v="7200"/>
    <n v="6785"/>
    <n v="94"/>
    <x v="0"/>
    <n v="104"/>
    <n v="65.239999999999995"/>
    <s v="AU"/>
    <s v="AUD"/>
    <x v="287"/>
    <n v="1390456800"/>
    <b v="0"/>
    <b v="1"/>
    <s v="theater/plays"/>
    <x v="3"/>
    <s v="plays"/>
    <x v="287"/>
    <x v="286"/>
  </r>
  <r>
    <n v="298"/>
    <s v="Chase, Garcia and Johnson"/>
    <s v="Adaptive intangible database"/>
    <n v="3500"/>
    <n v="5037"/>
    <n v="144"/>
    <x v="1"/>
    <n v="72"/>
    <n v="69.959999999999994"/>
    <s v="US"/>
    <s v="USD"/>
    <x v="288"/>
    <n v="1458018000"/>
    <b v="0"/>
    <b v="1"/>
    <s v="music/rock"/>
    <x v="1"/>
    <s v="rock"/>
    <x v="288"/>
    <x v="287"/>
  </r>
  <r>
    <n v="299"/>
    <s v="Ramsey and Sons"/>
    <s v="Grass-roots contextually-based algorithm"/>
    <n v="3800"/>
    <n v="1954"/>
    <n v="51"/>
    <x v="0"/>
    <n v="49"/>
    <n v="39.880000000000003"/>
    <s v="US"/>
    <s v="USD"/>
    <x v="289"/>
    <n v="1461819600"/>
    <b v="0"/>
    <b v="0"/>
    <s v="food/food trucks"/>
    <x v="0"/>
    <s v="food trucks"/>
    <x v="289"/>
    <x v="288"/>
  </r>
  <r>
    <n v="300"/>
    <s v="Cooke PLC"/>
    <s v="Focused executive core"/>
    <n v="100"/>
    <n v="5"/>
    <n v="5"/>
    <x v="0"/>
    <n v="1"/>
    <n v="5"/>
    <s v="DK"/>
    <s v="DKK"/>
    <x v="290"/>
    <n v="1504155600"/>
    <b v="0"/>
    <b v="1"/>
    <s v="publishing/nonfiction"/>
    <x v="5"/>
    <s v="nonfiction"/>
    <x v="290"/>
    <x v="289"/>
  </r>
  <r>
    <n v="301"/>
    <s v="Wong-Walker"/>
    <s v="Multi-channeled disintermediate policy"/>
    <n v="900"/>
    <n v="12102"/>
    <n v="1345"/>
    <x v="1"/>
    <n v="295"/>
    <n v="41.02"/>
    <s v="US"/>
    <s v="USD"/>
    <x v="291"/>
    <n v="1426395600"/>
    <b v="0"/>
    <b v="0"/>
    <s v="film &amp; video/documentary"/>
    <x v="4"/>
    <s v="documentary"/>
    <x v="291"/>
    <x v="290"/>
  </r>
  <r>
    <n v="302"/>
    <s v="Ferguson, Collins and Mata"/>
    <s v="Customizable bi-directional hardware"/>
    <n v="76100"/>
    <n v="24234"/>
    <n v="32"/>
    <x v="0"/>
    <n v="245"/>
    <n v="98.91"/>
    <s v="US"/>
    <s v="USD"/>
    <x v="292"/>
    <n v="1537074000"/>
    <b v="0"/>
    <b v="0"/>
    <s v="theater/plays"/>
    <x v="3"/>
    <s v="plays"/>
    <x v="292"/>
    <x v="18"/>
  </r>
  <r>
    <n v="303"/>
    <s v="Guerrero, Flores and Jenkins"/>
    <s v="Networked optimal architecture"/>
    <n v="3400"/>
    <n v="2809"/>
    <n v="83"/>
    <x v="0"/>
    <n v="32"/>
    <n v="87.78"/>
    <s v="US"/>
    <s v="USD"/>
    <x v="293"/>
    <n v="1452578400"/>
    <b v="0"/>
    <b v="0"/>
    <s v="music/indie rock"/>
    <x v="1"/>
    <s v="indie rock"/>
    <x v="293"/>
    <x v="291"/>
  </r>
  <r>
    <n v="304"/>
    <s v="Peterson PLC"/>
    <s v="User-friendly discrete benchmark"/>
    <n v="2100"/>
    <n v="11469"/>
    <n v="546"/>
    <x v="1"/>
    <n v="142"/>
    <n v="80.77"/>
    <s v="US"/>
    <s v="USD"/>
    <x v="294"/>
    <n v="1474088400"/>
    <b v="0"/>
    <b v="0"/>
    <s v="film &amp; video/documentary"/>
    <x v="4"/>
    <s v="documentary"/>
    <x v="294"/>
    <x v="292"/>
  </r>
  <r>
    <n v="305"/>
    <s v="Townsend Ltd"/>
    <s v="Grass-roots actuating policy"/>
    <n v="2800"/>
    <n v="8014"/>
    <n v="286"/>
    <x v="1"/>
    <n v="85"/>
    <n v="94.28"/>
    <s v="US"/>
    <s v="USD"/>
    <x v="295"/>
    <n v="1461906000"/>
    <b v="0"/>
    <b v="0"/>
    <s v="theater/plays"/>
    <x v="3"/>
    <s v="plays"/>
    <x v="295"/>
    <x v="293"/>
  </r>
  <r>
    <n v="306"/>
    <s v="Rush, Reed and Hall"/>
    <s v="Enterprise-wide 3rdgeneration knowledge user"/>
    <n v="6500"/>
    <n v="514"/>
    <n v="8"/>
    <x v="0"/>
    <n v="7"/>
    <n v="73.430000000000007"/>
    <s v="US"/>
    <s v="USD"/>
    <x v="296"/>
    <n v="1500267600"/>
    <b v="0"/>
    <b v="1"/>
    <s v="theater/plays"/>
    <x v="3"/>
    <s v="plays"/>
    <x v="296"/>
    <x v="294"/>
  </r>
  <r>
    <n v="307"/>
    <s v="Salazar-Dodson"/>
    <s v="Face-to-face zero tolerance moderator"/>
    <n v="32900"/>
    <n v="43473"/>
    <n v="132"/>
    <x v="1"/>
    <n v="659"/>
    <n v="65.97"/>
    <s v="DK"/>
    <s v="DKK"/>
    <x v="297"/>
    <n v="1340686800"/>
    <b v="0"/>
    <b v="1"/>
    <s v="publishing/fiction"/>
    <x v="5"/>
    <s v="fiction"/>
    <x v="297"/>
    <x v="295"/>
  </r>
  <r>
    <n v="308"/>
    <s v="Davis Ltd"/>
    <s v="Grass-roots optimizing projection"/>
    <n v="118200"/>
    <n v="87560"/>
    <n v="74"/>
    <x v="0"/>
    <n v="803"/>
    <n v="109.04"/>
    <s v="US"/>
    <s v="USD"/>
    <x v="298"/>
    <n v="1303189200"/>
    <b v="0"/>
    <b v="0"/>
    <s v="theater/plays"/>
    <x v="3"/>
    <s v="plays"/>
    <x v="298"/>
    <x v="296"/>
  </r>
  <r>
    <n v="309"/>
    <s v="Harris-Perry"/>
    <s v="User-centric 6thgeneration attitude"/>
    <n v="4100"/>
    <n v="3087"/>
    <n v="75"/>
    <x v="3"/>
    <n v="75"/>
    <n v="41.16"/>
    <s v="US"/>
    <s v="USD"/>
    <x v="299"/>
    <n v="1318309200"/>
    <b v="0"/>
    <b v="1"/>
    <s v="music/indie rock"/>
    <x v="1"/>
    <s v="indie rock"/>
    <x v="299"/>
    <x v="297"/>
  </r>
  <r>
    <n v="310"/>
    <s v="Velazquez, Hunt and Ortiz"/>
    <s v="Switchable zero tolerance website"/>
    <n v="7800"/>
    <n v="1586"/>
    <n v="20"/>
    <x v="0"/>
    <n v="16"/>
    <n v="99.13"/>
    <s v="US"/>
    <s v="USD"/>
    <x v="300"/>
    <n v="1272171600"/>
    <b v="0"/>
    <b v="0"/>
    <s v="games/video games"/>
    <x v="6"/>
    <s v="video games"/>
    <x v="300"/>
    <x v="298"/>
  </r>
  <r>
    <n v="311"/>
    <s v="Flores PLC"/>
    <s v="Focused real-time help-desk"/>
    <n v="6300"/>
    <n v="12812"/>
    <n v="203"/>
    <x v="1"/>
    <n v="121"/>
    <n v="105.88"/>
    <s v="US"/>
    <s v="USD"/>
    <x v="247"/>
    <n v="1298872800"/>
    <b v="0"/>
    <b v="0"/>
    <s v="theater/plays"/>
    <x v="3"/>
    <s v="plays"/>
    <x v="247"/>
    <x v="299"/>
  </r>
  <r>
    <n v="312"/>
    <s v="Martinez LLC"/>
    <s v="Robust impactful approach"/>
    <n v="59100"/>
    <n v="183345"/>
    <n v="310"/>
    <x v="1"/>
    <n v="3742"/>
    <n v="49"/>
    <s v="US"/>
    <s v="USD"/>
    <x v="244"/>
    <n v="1383282000"/>
    <b v="0"/>
    <b v="0"/>
    <s v="theater/plays"/>
    <x v="3"/>
    <s v="plays"/>
    <x v="244"/>
    <x v="300"/>
  </r>
  <r>
    <n v="313"/>
    <s v="Miller-Irwin"/>
    <s v="Secured maximized policy"/>
    <n v="2200"/>
    <n v="8697"/>
    <n v="395"/>
    <x v="1"/>
    <n v="223"/>
    <n v="39"/>
    <s v="US"/>
    <s v="USD"/>
    <x v="301"/>
    <n v="1330495200"/>
    <b v="0"/>
    <b v="0"/>
    <s v="music/rock"/>
    <x v="1"/>
    <s v="rock"/>
    <x v="301"/>
    <x v="301"/>
  </r>
  <r>
    <n v="314"/>
    <s v="Sanchez-Morgan"/>
    <s v="Realigned upward-trending strategy"/>
    <n v="1400"/>
    <n v="4126"/>
    <n v="295"/>
    <x v="1"/>
    <n v="133"/>
    <n v="31.02"/>
    <s v="US"/>
    <s v="USD"/>
    <x v="188"/>
    <n v="1552798800"/>
    <b v="0"/>
    <b v="1"/>
    <s v="film &amp; video/documentary"/>
    <x v="4"/>
    <s v="documentary"/>
    <x v="188"/>
    <x v="162"/>
  </r>
  <r>
    <n v="315"/>
    <s v="Lopez, Adams and Johnson"/>
    <s v="Open-source interactive knowledge user"/>
    <n v="9500"/>
    <n v="3220"/>
    <n v="34"/>
    <x v="0"/>
    <n v="31"/>
    <n v="103.87"/>
    <s v="US"/>
    <s v="USD"/>
    <x v="302"/>
    <n v="1403413200"/>
    <b v="0"/>
    <b v="0"/>
    <s v="theater/plays"/>
    <x v="3"/>
    <s v="plays"/>
    <x v="302"/>
    <x v="302"/>
  </r>
  <r>
    <n v="316"/>
    <s v="Martin-Marshall"/>
    <s v="Configurable demand-driven matrix"/>
    <n v="9600"/>
    <n v="6401"/>
    <n v="67"/>
    <x v="0"/>
    <n v="108"/>
    <n v="59.27"/>
    <s v="IT"/>
    <s v="EUR"/>
    <x v="303"/>
    <n v="1574229600"/>
    <b v="0"/>
    <b v="1"/>
    <s v="food/food trucks"/>
    <x v="0"/>
    <s v="food trucks"/>
    <x v="303"/>
    <x v="303"/>
  </r>
  <r>
    <n v="317"/>
    <s v="Summers PLC"/>
    <s v="Cross-group coherent hierarchy"/>
    <n v="6600"/>
    <n v="1269"/>
    <n v="19"/>
    <x v="0"/>
    <n v="30"/>
    <n v="42.3"/>
    <s v="US"/>
    <s v="USD"/>
    <x v="304"/>
    <n v="1495861200"/>
    <b v="0"/>
    <b v="0"/>
    <s v="theater/plays"/>
    <x v="3"/>
    <s v="plays"/>
    <x v="304"/>
    <x v="304"/>
  </r>
  <r>
    <n v="318"/>
    <s v="Young, Hart and Ryan"/>
    <s v="Decentralized demand-driven open system"/>
    <n v="5700"/>
    <n v="903"/>
    <n v="16"/>
    <x v="0"/>
    <n v="17"/>
    <n v="53.12"/>
    <s v="US"/>
    <s v="USD"/>
    <x v="305"/>
    <n v="1392530400"/>
    <b v="0"/>
    <b v="0"/>
    <s v="music/rock"/>
    <x v="1"/>
    <s v="rock"/>
    <x v="305"/>
    <x v="305"/>
  </r>
  <r>
    <n v="319"/>
    <s v="Mills Group"/>
    <s v="Advanced empowering matrix"/>
    <n v="8400"/>
    <n v="3251"/>
    <n v="39"/>
    <x v="3"/>
    <n v="64"/>
    <n v="50.8"/>
    <s v="US"/>
    <s v="USD"/>
    <x v="306"/>
    <n v="1283662800"/>
    <b v="0"/>
    <b v="0"/>
    <s v="technology/web"/>
    <x v="2"/>
    <s v="web"/>
    <x v="306"/>
    <x v="306"/>
  </r>
  <r>
    <n v="320"/>
    <s v="Sandoval-Powell"/>
    <s v="Phased holistic implementation"/>
    <n v="84400"/>
    <n v="8092"/>
    <n v="10"/>
    <x v="0"/>
    <n v="80"/>
    <n v="101.15"/>
    <s v="US"/>
    <s v="USD"/>
    <x v="307"/>
    <n v="1305781200"/>
    <b v="0"/>
    <b v="0"/>
    <s v="publishing/fiction"/>
    <x v="5"/>
    <s v="fiction"/>
    <x v="307"/>
    <x v="307"/>
  </r>
  <r>
    <n v="321"/>
    <s v="Mills, Frazier and Perez"/>
    <s v="Proactive attitude-oriented knowledge user"/>
    <n v="170400"/>
    <n v="160422"/>
    <n v="94"/>
    <x v="0"/>
    <n v="2468"/>
    <n v="65"/>
    <s v="US"/>
    <s v="USD"/>
    <x v="308"/>
    <n v="1302325200"/>
    <b v="0"/>
    <b v="0"/>
    <s v="film &amp; video/shorts"/>
    <x v="4"/>
    <s v="shorts"/>
    <x v="308"/>
    <x v="308"/>
  </r>
  <r>
    <n v="322"/>
    <s v="Hebert Group"/>
    <s v="Visionary asymmetric Graphical User Interface"/>
    <n v="117900"/>
    <n v="196377"/>
    <n v="167"/>
    <x v="1"/>
    <n v="5168"/>
    <n v="38"/>
    <s v="US"/>
    <s v="USD"/>
    <x v="309"/>
    <n v="1291788000"/>
    <b v="0"/>
    <b v="0"/>
    <s v="theater/plays"/>
    <x v="3"/>
    <s v="plays"/>
    <x v="309"/>
    <x v="309"/>
  </r>
  <r>
    <n v="323"/>
    <s v="Cole, Smith and Wood"/>
    <s v="Integrated zero-defect help-desk"/>
    <n v="8900"/>
    <n v="2148"/>
    <n v="24"/>
    <x v="0"/>
    <n v="26"/>
    <n v="82.62"/>
    <s v="GB"/>
    <s v="GBP"/>
    <x v="310"/>
    <n v="1396069200"/>
    <b v="0"/>
    <b v="0"/>
    <s v="film &amp; video/documentary"/>
    <x v="4"/>
    <s v="documentary"/>
    <x v="310"/>
    <x v="310"/>
  </r>
  <r>
    <n v="324"/>
    <s v="Harris, Hall and Harris"/>
    <s v="Inverse analyzing matrices"/>
    <n v="7100"/>
    <n v="11648"/>
    <n v="164"/>
    <x v="1"/>
    <n v="307"/>
    <n v="37.94"/>
    <s v="US"/>
    <s v="USD"/>
    <x v="311"/>
    <n v="1435899600"/>
    <b v="0"/>
    <b v="1"/>
    <s v="theater/plays"/>
    <x v="3"/>
    <s v="plays"/>
    <x v="311"/>
    <x v="311"/>
  </r>
  <r>
    <n v="325"/>
    <s v="Saunders Group"/>
    <s v="Programmable systemic implementation"/>
    <n v="6500"/>
    <n v="5897"/>
    <n v="91"/>
    <x v="0"/>
    <n v="73"/>
    <n v="80.78"/>
    <s v="US"/>
    <s v="USD"/>
    <x v="79"/>
    <n v="1531112400"/>
    <b v="0"/>
    <b v="1"/>
    <s v="theater/plays"/>
    <x v="3"/>
    <s v="plays"/>
    <x v="79"/>
    <x v="312"/>
  </r>
  <r>
    <n v="326"/>
    <s v="Pham, Avila and Nash"/>
    <s v="Multi-channeled next generation architecture"/>
    <n v="7200"/>
    <n v="3326"/>
    <n v="46"/>
    <x v="0"/>
    <n v="128"/>
    <n v="25.98"/>
    <s v="US"/>
    <s v="USD"/>
    <x v="312"/>
    <n v="1451628000"/>
    <b v="0"/>
    <b v="0"/>
    <s v="film &amp; video/animation"/>
    <x v="4"/>
    <s v="animation"/>
    <x v="312"/>
    <x v="313"/>
  </r>
  <r>
    <n v="327"/>
    <s v="Patterson, Salinas and Lucas"/>
    <s v="Digitized 3rdgeneration encoding"/>
    <n v="2600"/>
    <n v="1002"/>
    <n v="39"/>
    <x v="0"/>
    <n v="33"/>
    <n v="30.36"/>
    <s v="US"/>
    <s v="USD"/>
    <x v="313"/>
    <n v="1567314000"/>
    <b v="0"/>
    <b v="1"/>
    <s v="theater/plays"/>
    <x v="3"/>
    <s v="plays"/>
    <x v="313"/>
    <x v="314"/>
  </r>
  <r>
    <n v="328"/>
    <s v="Young PLC"/>
    <s v="Innovative well-modulated functionalities"/>
    <n v="98700"/>
    <n v="131826"/>
    <n v="134"/>
    <x v="1"/>
    <n v="2441"/>
    <n v="54"/>
    <s v="US"/>
    <s v="USD"/>
    <x v="314"/>
    <n v="1544508000"/>
    <b v="0"/>
    <b v="0"/>
    <s v="music/rock"/>
    <x v="1"/>
    <s v="rock"/>
    <x v="314"/>
    <x v="315"/>
  </r>
  <r>
    <n v="329"/>
    <s v="Willis and Sons"/>
    <s v="Fundamental incremental database"/>
    <n v="93800"/>
    <n v="21477"/>
    <n v="23"/>
    <x v="2"/>
    <n v="211"/>
    <n v="101.79"/>
    <s v="US"/>
    <s v="USD"/>
    <x v="315"/>
    <n v="1482472800"/>
    <b v="0"/>
    <b v="0"/>
    <s v="games/video games"/>
    <x v="6"/>
    <s v="video games"/>
    <x v="315"/>
    <x v="316"/>
  </r>
  <r>
    <n v="330"/>
    <s v="Thompson-Bates"/>
    <s v="Expanded encompassing open architecture"/>
    <n v="33700"/>
    <n v="62330"/>
    <n v="185"/>
    <x v="1"/>
    <n v="1385"/>
    <n v="45"/>
    <s v="GB"/>
    <s v="GBP"/>
    <x v="316"/>
    <n v="1512799200"/>
    <b v="0"/>
    <b v="0"/>
    <s v="film &amp; video/documentary"/>
    <x v="4"/>
    <s v="documentary"/>
    <x v="316"/>
    <x v="317"/>
  </r>
  <r>
    <n v="331"/>
    <s v="Rose-Silva"/>
    <s v="Intuitive static portal"/>
    <n v="3300"/>
    <n v="14643"/>
    <n v="444"/>
    <x v="1"/>
    <n v="190"/>
    <n v="77.069999999999993"/>
    <s v="US"/>
    <s v="USD"/>
    <x v="317"/>
    <n v="1324360800"/>
    <b v="0"/>
    <b v="0"/>
    <s v="food/food trucks"/>
    <x v="0"/>
    <s v="food trucks"/>
    <x v="317"/>
    <x v="318"/>
  </r>
  <r>
    <n v="332"/>
    <s v="Pacheco, Johnson and Torres"/>
    <s v="Optional bandwidth-monitored definition"/>
    <n v="20700"/>
    <n v="41396"/>
    <n v="200"/>
    <x v="1"/>
    <n v="470"/>
    <n v="88.08"/>
    <s v="US"/>
    <s v="USD"/>
    <x v="318"/>
    <n v="1364533200"/>
    <b v="0"/>
    <b v="0"/>
    <s v="technology/wearables"/>
    <x v="2"/>
    <s v="wearables"/>
    <x v="318"/>
    <x v="319"/>
  </r>
  <r>
    <n v="333"/>
    <s v="Carlson, Dixon and Jones"/>
    <s v="Persistent well-modulated synergy"/>
    <n v="9600"/>
    <n v="11900"/>
    <n v="124"/>
    <x v="1"/>
    <n v="253"/>
    <n v="47.04"/>
    <s v="US"/>
    <s v="USD"/>
    <x v="319"/>
    <n v="1545112800"/>
    <b v="0"/>
    <b v="0"/>
    <s v="theater/plays"/>
    <x v="3"/>
    <s v="plays"/>
    <x v="319"/>
    <x v="320"/>
  </r>
  <r>
    <n v="334"/>
    <s v="Mcgee Group"/>
    <s v="Assimilated discrete algorithm"/>
    <n v="66200"/>
    <n v="123538"/>
    <n v="187"/>
    <x v="1"/>
    <n v="1113"/>
    <n v="111"/>
    <s v="US"/>
    <s v="USD"/>
    <x v="32"/>
    <n v="1516168800"/>
    <b v="0"/>
    <b v="0"/>
    <s v="music/rock"/>
    <x v="1"/>
    <s v="rock"/>
    <x v="32"/>
    <x v="321"/>
  </r>
  <r>
    <n v="335"/>
    <s v="Jordan-Acosta"/>
    <s v="Operative uniform hub"/>
    <n v="173800"/>
    <n v="198628"/>
    <n v="114"/>
    <x v="1"/>
    <n v="2283"/>
    <n v="87"/>
    <s v="US"/>
    <s v="USD"/>
    <x v="320"/>
    <n v="1574920800"/>
    <b v="0"/>
    <b v="0"/>
    <s v="music/rock"/>
    <x v="1"/>
    <s v="rock"/>
    <x v="320"/>
    <x v="322"/>
  </r>
  <r>
    <n v="336"/>
    <s v="Nunez Inc"/>
    <s v="Customizable intangible capability"/>
    <n v="70700"/>
    <n v="68602"/>
    <n v="97"/>
    <x v="0"/>
    <n v="1072"/>
    <n v="63.99"/>
    <s v="US"/>
    <s v="USD"/>
    <x v="321"/>
    <n v="1292479200"/>
    <b v="0"/>
    <b v="1"/>
    <s v="music/rock"/>
    <x v="1"/>
    <s v="rock"/>
    <x v="321"/>
    <x v="323"/>
  </r>
  <r>
    <n v="337"/>
    <s v="Hayden Ltd"/>
    <s v="Innovative didactic analyzer"/>
    <n v="94500"/>
    <n v="116064"/>
    <n v="123"/>
    <x v="1"/>
    <n v="1095"/>
    <n v="105.99"/>
    <s v="US"/>
    <s v="USD"/>
    <x v="322"/>
    <n v="1573538400"/>
    <b v="0"/>
    <b v="0"/>
    <s v="theater/plays"/>
    <x v="3"/>
    <s v="plays"/>
    <x v="322"/>
    <x v="324"/>
  </r>
  <r>
    <n v="338"/>
    <s v="Gonzalez-Burton"/>
    <s v="Decentralized intangible encoding"/>
    <n v="69800"/>
    <n v="125042"/>
    <n v="179"/>
    <x v="1"/>
    <n v="1690"/>
    <n v="73.989999999999995"/>
    <s v="US"/>
    <s v="USD"/>
    <x v="323"/>
    <n v="1320382800"/>
    <b v="0"/>
    <b v="0"/>
    <s v="theater/plays"/>
    <x v="3"/>
    <s v="plays"/>
    <x v="323"/>
    <x v="325"/>
  </r>
  <r>
    <n v="339"/>
    <s v="Lewis, Taylor and Rivers"/>
    <s v="Front-line transitional algorithm"/>
    <n v="136300"/>
    <n v="108974"/>
    <n v="80"/>
    <x v="3"/>
    <n v="1297"/>
    <n v="84.02"/>
    <s v="CA"/>
    <s v="CAD"/>
    <x v="324"/>
    <n v="1502859600"/>
    <b v="0"/>
    <b v="0"/>
    <s v="theater/plays"/>
    <x v="3"/>
    <s v="plays"/>
    <x v="324"/>
    <x v="326"/>
  </r>
  <r>
    <n v="340"/>
    <s v="Butler, Henry and Espinoza"/>
    <s v="Switchable didactic matrices"/>
    <n v="37100"/>
    <n v="34964"/>
    <n v="94"/>
    <x v="0"/>
    <n v="393"/>
    <n v="88.97"/>
    <s v="US"/>
    <s v="USD"/>
    <x v="325"/>
    <n v="1323756000"/>
    <b v="0"/>
    <b v="0"/>
    <s v="photography/photography books"/>
    <x v="7"/>
    <s v="photography books"/>
    <x v="325"/>
    <x v="327"/>
  </r>
  <r>
    <n v="341"/>
    <s v="Guzman Group"/>
    <s v="Ameliorated disintermediate utilization"/>
    <n v="114300"/>
    <n v="96777"/>
    <n v="85"/>
    <x v="0"/>
    <n v="1257"/>
    <n v="76.989999999999995"/>
    <s v="US"/>
    <s v="USD"/>
    <x v="326"/>
    <n v="1441342800"/>
    <b v="0"/>
    <b v="0"/>
    <s v="music/indie rock"/>
    <x v="1"/>
    <s v="indie rock"/>
    <x v="326"/>
    <x v="328"/>
  </r>
  <r>
    <n v="342"/>
    <s v="Gibson-Hernandez"/>
    <s v="Visionary foreground middleware"/>
    <n v="47900"/>
    <n v="31864"/>
    <n v="67"/>
    <x v="0"/>
    <n v="328"/>
    <n v="97.15"/>
    <s v="US"/>
    <s v="USD"/>
    <x v="327"/>
    <n v="1375333200"/>
    <b v="0"/>
    <b v="0"/>
    <s v="theater/plays"/>
    <x v="3"/>
    <s v="plays"/>
    <x v="327"/>
    <x v="329"/>
  </r>
  <r>
    <n v="343"/>
    <s v="Spencer-Weber"/>
    <s v="Optional zero-defect task-force"/>
    <n v="9000"/>
    <n v="4853"/>
    <n v="54"/>
    <x v="0"/>
    <n v="147"/>
    <n v="33.01"/>
    <s v="US"/>
    <s v="USD"/>
    <x v="328"/>
    <n v="1389420000"/>
    <b v="0"/>
    <b v="0"/>
    <s v="theater/plays"/>
    <x v="3"/>
    <s v="plays"/>
    <x v="328"/>
    <x v="151"/>
  </r>
  <r>
    <n v="344"/>
    <s v="Berger, Johnson and Marshall"/>
    <s v="Devolved exuding emulation"/>
    <n v="197600"/>
    <n v="82959"/>
    <n v="42"/>
    <x v="0"/>
    <n v="830"/>
    <n v="99.95"/>
    <s v="US"/>
    <s v="USD"/>
    <x v="329"/>
    <n v="1520056800"/>
    <b v="0"/>
    <b v="0"/>
    <s v="games/video games"/>
    <x v="6"/>
    <s v="video games"/>
    <x v="329"/>
    <x v="330"/>
  </r>
  <r>
    <n v="345"/>
    <s v="Taylor, Cisneros and Romero"/>
    <s v="Open-source neutral task-force"/>
    <n v="157600"/>
    <n v="23159"/>
    <n v="15"/>
    <x v="0"/>
    <n v="331"/>
    <n v="69.97"/>
    <s v="GB"/>
    <s v="GBP"/>
    <x v="330"/>
    <n v="1436504400"/>
    <b v="0"/>
    <b v="0"/>
    <s v="film &amp; video/drama"/>
    <x v="4"/>
    <s v="drama"/>
    <x v="330"/>
    <x v="331"/>
  </r>
  <r>
    <n v="346"/>
    <s v="Little-Marsh"/>
    <s v="Virtual attitude-oriented migration"/>
    <n v="8000"/>
    <n v="2758"/>
    <n v="34"/>
    <x v="0"/>
    <n v="25"/>
    <n v="110.32"/>
    <s v="US"/>
    <s v="USD"/>
    <x v="331"/>
    <n v="1508302800"/>
    <b v="0"/>
    <b v="1"/>
    <s v="music/indie rock"/>
    <x v="1"/>
    <s v="indie rock"/>
    <x v="331"/>
    <x v="332"/>
  </r>
  <r>
    <n v="347"/>
    <s v="Petersen and Sons"/>
    <s v="Open-source full-range portal"/>
    <n v="900"/>
    <n v="12607"/>
    <n v="1401"/>
    <x v="1"/>
    <n v="191"/>
    <n v="66.010000000000005"/>
    <s v="US"/>
    <s v="USD"/>
    <x v="332"/>
    <n v="1425708000"/>
    <b v="0"/>
    <b v="0"/>
    <s v="technology/web"/>
    <x v="2"/>
    <s v="web"/>
    <x v="332"/>
    <x v="333"/>
  </r>
  <r>
    <n v="348"/>
    <s v="Hensley Ltd"/>
    <s v="Versatile cohesive open system"/>
    <n v="199000"/>
    <n v="142823"/>
    <n v="72"/>
    <x v="0"/>
    <n v="3483"/>
    <n v="41.01"/>
    <s v="US"/>
    <s v="USD"/>
    <x v="333"/>
    <n v="1488348000"/>
    <b v="0"/>
    <b v="0"/>
    <s v="food/food trucks"/>
    <x v="0"/>
    <s v="food trucks"/>
    <x v="333"/>
    <x v="334"/>
  </r>
  <r>
    <n v="349"/>
    <s v="Navarro and Sons"/>
    <s v="Multi-layered bottom-line frame"/>
    <n v="180800"/>
    <n v="95958"/>
    <n v="53"/>
    <x v="0"/>
    <n v="923"/>
    <n v="103.96"/>
    <s v="US"/>
    <s v="USD"/>
    <x v="296"/>
    <n v="1502600400"/>
    <b v="0"/>
    <b v="0"/>
    <s v="theater/plays"/>
    <x v="3"/>
    <s v="plays"/>
    <x v="296"/>
    <x v="335"/>
  </r>
  <r>
    <n v="350"/>
    <s v="Shannon Ltd"/>
    <s v="Pre-emptive neutral capacity"/>
    <n v="100"/>
    <n v="5"/>
    <n v="5"/>
    <x v="0"/>
    <n v="1"/>
    <n v="5"/>
    <s v="US"/>
    <s v="USD"/>
    <x v="334"/>
    <n v="1433653200"/>
    <b v="0"/>
    <b v="1"/>
    <s v="music/jazz"/>
    <x v="1"/>
    <s v="jazz"/>
    <x v="334"/>
    <x v="336"/>
  </r>
  <r>
    <n v="351"/>
    <s v="Young LLC"/>
    <s v="Universal maximized methodology"/>
    <n v="74100"/>
    <n v="94631"/>
    <n v="128"/>
    <x v="1"/>
    <n v="2013"/>
    <n v="47.01"/>
    <s v="US"/>
    <s v="USD"/>
    <x v="335"/>
    <n v="1441602000"/>
    <b v="0"/>
    <b v="0"/>
    <s v="music/rock"/>
    <x v="1"/>
    <s v="rock"/>
    <x v="335"/>
    <x v="337"/>
  </r>
  <r>
    <n v="352"/>
    <s v="Adams, Willis and Sanchez"/>
    <s v="Expanded hybrid hardware"/>
    <n v="2800"/>
    <n v="977"/>
    <n v="35"/>
    <x v="0"/>
    <n v="33"/>
    <n v="29.61"/>
    <s v="CA"/>
    <s v="CAD"/>
    <x v="336"/>
    <n v="1447567200"/>
    <b v="0"/>
    <b v="0"/>
    <s v="theater/plays"/>
    <x v="3"/>
    <s v="plays"/>
    <x v="336"/>
    <x v="338"/>
  </r>
  <r>
    <n v="353"/>
    <s v="Mills-Roy"/>
    <s v="Profit-focused multi-tasking access"/>
    <n v="33600"/>
    <n v="137961"/>
    <n v="411"/>
    <x v="1"/>
    <n v="1703"/>
    <n v="81.010000000000005"/>
    <s v="US"/>
    <s v="USD"/>
    <x v="337"/>
    <n v="1562389200"/>
    <b v="0"/>
    <b v="0"/>
    <s v="theater/plays"/>
    <x v="3"/>
    <s v="plays"/>
    <x v="337"/>
    <x v="339"/>
  </r>
  <r>
    <n v="354"/>
    <s v="Brown Group"/>
    <s v="Profit-focused transitional capability"/>
    <n v="6100"/>
    <n v="7548"/>
    <n v="124"/>
    <x v="1"/>
    <n v="80"/>
    <n v="94.35"/>
    <s v="DK"/>
    <s v="DKK"/>
    <x v="338"/>
    <n v="1378789200"/>
    <b v="0"/>
    <b v="0"/>
    <s v="film &amp; video/documentary"/>
    <x v="4"/>
    <s v="documentary"/>
    <x v="338"/>
    <x v="340"/>
  </r>
  <r>
    <n v="355"/>
    <s v="Burns-Burnett"/>
    <s v="Front-line scalable definition"/>
    <n v="3800"/>
    <n v="2241"/>
    <n v="59"/>
    <x v="2"/>
    <n v="86"/>
    <n v="26.06"/>
    <s v="US"/>
    <s v="USD"/>
    <x v="339"/>
    <n v="1488520800"/>
    <b v="0"/>
    <b v="0"/>
    <s v="technology/wearables"/>
    <x v="2"/>
    <s v="wearables"/>
    <x v="339"/>
    <x v="341"/>
  </r>
  <r>
    <n v="356"/>
    <s v="Glass, Nunez and Mcdonald"/>
    <s v="Open-source systematic protocol"/>
    <n v="9300"/>
    <n v="3431"/>
    <n v="37"/>
    <x v="0"/>
    <n v="40"/>
    <n v="85.78"/>
    <s v="IT"/>
    <s v="EUR"/>
    <x v="340"/>
    <n v="1327298400"/>
    <b v="0"/>
    <b v="0"/>
    <s v="theater/plays"/>
    <x v="3"/>
    <s v="plays"/>
    <x v="340"/>
    <x v="342"/>
  </r>
  <r>
    <n v="357"/>
    <s v="Perez, Davis and Wilson"/>
    <s v="Implemented tangible algorithm"/>
    <n v="2300"/>
    <n v="4253"/>
    <n v="185"/>
    <x v="1"/>
    <n v="41"/>
    <n v="103.73"/>
    <s v="US"/>
    <s v="USD"/>
    <x v="341"/>
    <n v="1443416400"/>
    <b v="0"/>
    <b v="0"/>
    <s v="games/video games"/>
    <x v="6"/>
    <s v="video games"/>
    <x v="341"/>
    <x v="343"/>
  </r>
  <r>
    <n v="358"/>
    <s v="Diaz-Garcia"/>
    <s v="Profit-focused 3rdgeneration circuit"/>
    <n v="9700"/>
    <n v="1146"/>
    <n v="12"/>
    <x v="0"/>
    <n v="23"/>
    <n v="49.83"/>
    <s v="CA"/>
    <s v="CAD"/>
    <x v="342"/>
    <n v="1534136400"/>
    <b v="1"/>
    <b v="0"/>
    <s v="photography/photography books"/>
    <x v="7"/>
    <s v="photography books"/>
    <x v="342"/>
    <x v="344"/>
  </r>
  <r>
    <n v="359"/>
    <s v="Salazar-Moon"/>
    <s v="Compatible needs-based architecture"/>
    <n v="4000"/>
    <n v="11948"/>
    <n v="299"/>
    <x v="1"/>
    <n v="187"/>
    <n v="63.89"/>
    <s v="US"/>
    <s v="USD"/>
    <x v="343"/>
    <n v="1315026000"/>
    <b v="0"/>
    <b v="0"/>
    <s v="film &amp; video/animation"/>
    <x v="4"/>
    <s v="animation"/>
    <x v="343"/>
    <x v="127"/>
  </r>
  <r>
    <n v="360"/>
    <s v="Larsen-Chung"/>
    <s v="Right-sized zero tolerance migration"/>
    <n v="59700"/>
    <n v="135132"/>
    <n v="226"/>
    <x v="1"/>
    <n v="2875"/>
    <n v="47"/>
    <s v="GB"/>
    <s v="GBP"/>
    <x v="344"/>
    <n v="1295071200"/>
    <b v="0"/>
    <b v="1"/>
    <s v="theater/plays"/>
    <x v="3"/>
    <s v="plays"/>
    <x v="344"/>
    <x v="345"/>
  </r>
  <r>
    <n v="361"/>
    <s v="Anderson and Sons"/>
    <s v="Quality-focused reciprocal structure"/>
    <n v="5500"/>
    <n v="9546"/>
    <n v="174"/>
    <x v="1"/>
    <n v="88"/>
    <n v="108.48"/>
    <s v="US"/>
    <s v="USD"/>
    <x v="345"/>
    <n v="1509426000"/>
    <b v="0"/>
    <b v="0"/>
    <s v="theater/plays"/>
    <x v="3"/>
    <s v="plays"/>
    <x v="345"/>
    <x v="346"/>
  </r>
  <r>
    <n v="362"/>
    <s v="Lawrence Group"/>
    <s v="Automated actuating conglomeration"/>
    <n v="3700"/>
    <n v="13755"/>
    <n v="372"/>
    <x v="1"/>
    <n v="191"/>
    <n v="72.02"/>
    <s v="US"/>
    <s v="USD"/>
    <x v="65"/>
    <n v="1299391200"/>
    <b v="0"/>
    <b v="0"/>
    <s v="music/rock"/>
    <x v="1"/>
    <s v="rock"/>
    <x v="65"/>
    <x v="347"/>
  </r>
  <r>
    <n v="363"/>
    <s v="Gray-Davis"/>
    <s v="Re-contextualized local initiative"/>
    <n v="5200"/>
    <n v="8330"/>
    <n v="160"/>
    <x v="1"/>
    <n v="139"/>
    <n v="59.93"/>
    <s v="US"/>
    <s v="USD"/>
    <x v="346"/>
    <n v="1325052000"/>
    <b v="0"/>
    <b v="0"/>
    <s v="music/rock"/>
    <x v="1"/>
    <s v="rock"/>
    <x v="346"/>
    <x v="348"/>
  </r>
  <r>
    <n v="364"/>
    <s v="Ramirez-Myers"/>
    <s v="Switchable intangible definition"/>
    <n v="900"/>
    <n v="14547"/>
    <n v="1616"/>
    <x v="1"/>
    <n v="186"/>
    <n v="78.209999999999994"/>
    <s v="US"/>
    <s v="USD"/>
    <x v="347"/>
    <n v="1522818000"/>
    <b v="0"/>
    <b v="0"/>
    <s v="music/indie rock"/>
    <x v="1"/>
    <s v="indie rock"/>
    <x v="347"/>
    <x v="349"/>
  </r>
  <r>
    <n v="365"/>
    <s v="Lucas, Hall and Bonilla"/>
    <s v="Networked bottom-line initiative"/>
    <n v="1600"/>
    <n v="11735"/>
    <n v="733"/>
    <x v="1"/>
    <n v="112"/>
    <n v="104.78"/>
    <s v="AU"/>
    <s v="AUD"/>
    <x v="348"/>
    <n v="1485324000"/>
    <b v="0"/>
    <b v="0"/>
    <s v="theater/plays"/>
    <x v="3"/>
    <s v="plays"/>
    <x v="348"/>
    <x v="350"/>
  </r>
  <r>
    <n v="366"/>
    <s v="Williams, Perez and Villegas"/>
    <s v="Robust directional system engine"/>
    <n v="1800"/>
    <n v="10658"/>
    <n v="592"/>
    <x v="1"/>
    <n v="101"/>
    <n v="105.52"/>
    <s v="US"/>
    <s v="USD"/>
    <x v="349"/>
    <n v="1294120800"/>
    <b v="0"/>
    <b v="1"/>
    <s v="theater/plays"/>
    <x v="3"/>
    <s v="plays"/>
    <x v="349"/>
    <x v="351"/>
  </r>
  <r>
    <n v="367"/>
    <s v="Brooks, Jones and Ingram"/>
    <s v="Triple-buffered explicit methodology"/>
    <n v="9900"/>
    <n v="1870"/>
    <n v="19"/>
    <x v="0"/>
    <n v="75"/>
    <n v="24.93"/>
    <s v="US"/>
    <s v="USD"/>
    <x v="350"/>
    <n v="1415685600"/>
    <b v="0"/>
    <b v="1"/>
    <s v="theater/plays"/>
    <x v="3"/>
    <s v="plays"/>
    <x v="350"/>
    <x v="33"/>
  </r>
  <r>
    <n v="368"/>
    <s v="Whitaker, Wallace and Daniels"/>
    <s v="Reactive directional capacity"/>
    <n v="5200"/>
    <n v="14394"/>
    <n v="277"/>
    <x v="1"/>
    <n v="206"/>
    <n v="69.87"/>
    <s v="GB"/>
    <s v="GBP"/>
    <x v="351"/>
    <n v="1288933200"/>
    <b v="0"/>
    <b v="1"/>
    <s v="film &amp; video/documentary"/>
    <x v="4"/>
    <s v="documentary"/>
    <x v="351"/>
    <x v="352"/>
  </r>
  <r>
    <n v="369"/>
    <s v="Smith-Gonzalez"/>
    <s v="Polarized needs-based approach"/>
    <n v="5400"/>
    <n v="14743"/>
    <n v="273"/>
    <x v="1"/>
    <n v="154"/>
    <n v="95.73"/>
    <s v="US"/>
    <s v="USD"/>
    <x v="352"/>
    <n v="1363237200"/>
    <b v="0"/>
    <b v="1"/>
    <s v="film &amp; video/television"/>
    <x v="4"/>
    <s v="television"/>
    <x v="352"/>
    <x v="353"/>
  </r>
  <r>
    <n v="370"/>
    <s v="Skinner PLC"/>
    <s v="Intuitive well-modulated middleware"/>
    <n v="112300"/>
    <n v="178965"/>
    <n v="159"/>
    <x v="1"/>
    <n v="5966"/>
    <n v="30"/>
    <s v="US"/>
    <s v="USD"/>
    <x v="353"/>
    <n v="1555822800"/>
    <b v="0"/>
    <b v="0"/>
    <s v="theater/plays"/>
    <x v="3"/>
    <s v="plays"/>
    <x v="353"/>
    <x v="354"/>
  </r>
  <r>
    <n v="371"/>
    <s v="Nolan, Smith and Sanchez"/>
    <s v="Multi-channeled logistical matrices"/>
    <n v="189200"/>
    <n v="128410"/>
    <n v="68"/>
    <x v="0"/>
    <n v="2176"/>
    <n v="59.01"/>
    <s v="US"/>
    <s v="USD"/>
    <x v="354"/>
    <n v="1427778000"/>
    <b v="0"/>
    <b v="0"/>
    <s v="theater/plays"/>
    <x v="3"/>
    <s v="plays"/>
    <x v="354"/>
    <x v="355"/>
  </r>
  <r>
    <n v="372"/>
    <s v="Green-Carr"/>
    <s v="Pre-emptive bifurcated artificial intelligence"/>
    <n v="900"/>
    <n v="14324"/>
    <n v="1592"/>
    <x v="1"/>
    <n v="169"/>
    <n v="84.76"/>
    <s v="US"/>
    <s v="USD"/>
    <x v="355"/>
    <n v="1422424800"/>
    <b v="0"/>
    <b v="1"/>
    <s v="film &amp; video/documentary"/>
    <x v="4"/>
    <s v="documentary"/>
    <x v="355"/>
    <x v="356"/>
  </r>
  <r>
    <n v="373"/>
    <s v="Brown-Parker"/>
    <s v="Down-sized coherent toolset"/>
    <n v="22500"/>
    <n v="164291"/>
    <n v="730"/>
    <x v="1"/>
    <n v="2106"/>
    <n v="78.010000000000005"/>
    <s v="US"/>
    <s v="USD"/>
    <x v="356"/>
    <n v="1503637200"/>
    <b v="0"/>
    <b v="0"/>
    <s v="theater/plays"/>
    <x v="3"/>
    <s v="plays"/>
    <x v="356"/>
    <x v="357"/>
  </r>
  <r>
    <n v="374"/>
    <s v="Marshall Inc"/>
    <s v="Open-source multi-tasking data-warehouse"/>
    <n v="167400"/>
    <n v="22073"/>
    <n v="13"/>
    <x v="0"/>
    <n v="441"/>
    <n v="50.05"/>
    <s v="US"/>
    <s v="USD"/>
    <x v="357"/>
    <n v="1547618400"/>
    <b v="0"/>
    <b v="1"/>
    <s v="film &amp; video/documentary"/>
    <x v="4"/>
    <s v="documentary"/>
    <x v="357"/>
    <x v="358"/>
  </r>
  <r>
    <n v="375"/>
    <s v="Leblanc-Pineda"/>
    <s v="Future-proofed upward-trending contingency"/>
    <n v="2700"/>
    <n v="1479"/>
    <n v="55"/>
    <x v="0"/>
    <n v="25"/>
    <n v="59.16"/>
    <s v="US"/>
    <s v="USD"/>
    <x v="358"/>
    <n v="1449900000"/>
    <b v="0"/>
    <b v="0"/>
    <s v="music/indie rock"/>
    <x v="1"/>
    <s v="indie rock"/>
    <x v="358"/>
    <x v="359"/>
  </r>
  <r>
    <n v="376"/>
    <s v="Perry PLC"/>
    <s v="Mandatory uniform matrix"/>
    <n v="3400"/>
    <n v="12275"/>
    <n v="361"/>
    <x v="1"/>
    <n v="131"/>
    <n v="93.7"/>
    <s v="US"/>
    <s v="USD"/>
    <x v="359"/>
    <n v="1405141200"/>
    <b v="0"/>
    <b v="0"/>
    <s v="music/rock"/>
    <x v="1"/>
    <s v="rock"/>
    <x v="359"/>
    <x v="360"/>
  </r>
  <r>
    <n v="377"/>
    <s v="Klein, Stark and Livingston"/>
    <s v="Phased methodical initiative"/>
    <n v="49700"/>
    <n v="5098"/>
    <n v="10"/>
    <x v="0"/>
    <n v="127"/>
    <n v="40.14"/>
    <s v="US"/>
    <s v="USD"/>
    <x v="12"/>
    <n v="1572933600"/>
    <b v="0"/>
    <b v="0"/>
    <s v="theater/plays"/>
    <x v="3"/>
    <s v="plays"/>
    <x v="12"/>
    <x v="361"/>
  </r>
  <r>
    <n v="378"/>
    <s v="Fleming-Oliver"/>
    <s v="Managed stable function"/>
    <n v="178200"/>
    <n v="24882"/>
    <n v="14"/>
    <x v="0"/>
    <n v="355"/>
    <n v="70.09"/>
    <s v="US"/>
    <s v="USD"/>
    <x v="360"/>
    <n v="1530162000"/>
    <b v="0"/>
    <b v="0"/>
    <s v="film &amp; video/documentary"/>
    <x v="4"/>
    <s v="documentary"/>
    <x v="360"/>
    <x v="362"/>
  </r>
  <r>
    <n v="379"/>
    <s v="Reilly, Aguirre and Johnson"/>
    <s v="Realigned clear-thinking migration"/>
    <n v="7200"/>
    <n v="2912"/>
    <n v="40"/>
    <x v="0"/>
    <n v="44"/>
    <n v="66.180000000000007"/>
    <s v="GB"/>
    <s v="GBP"/>
    <x v="361"/>
    <n v="1320904800"/>
    <b v="0"/>
    <b v="0"/>
    <s v="theater/plays"/>
    <x v="3"/>
    <s v="plays"/>
    <x v="361"/>
    <x v="363"/>
  </r>
  <r>
    <n v="380"/>
    <s v="Davidson, Wilcox and Lewis"/>
    <s v="Optional clear-thinking process improvement"/>
    <n v="2500"/>
    <n v="4008"/>
    <n v="160"/>
    <x v="1"/>
    <n v="84"/>
    <n v="47.71"/>
    <s v="US"/>
    <s v="USD"/>
    <x v="362"/>
    <n v="1372395600"/>
    <b v="0"/>
    <b v="0"/>
    <s v="theater/plays"/>
    <x v="3"/>
    <s v="plays"/>
    <x v="362"/>
    <x v="364"/>
  </r>
  <r>
    <n v="381"/>
    <s v="Michael, Anderson and Vincent"/>
    <s v="Cross-group global moratorium"/>
    <n v="5300"/>
    <n v="9749"/>
    <n v="184"/>
    <x v="1"/>
    <n v="155"/>
    <n v="62.9"/>
    <s v="US"/>
    <s v="USD"/>
    <x v="363"/>
    <n v="1437714000"/>
    <b v="0"/>
    <b v="0"/>
    <s v="theater/plays"/>
    <x v="3"/>
    <s v="plays"/>
    <x v="363"/>
    <x v="365"/>
  </r>
  <r>
    <n v="382"/>
    <s v="King Ltd"/>
    <s v="Visionary systemic process improvement"/>
    <n v="9100"/>
    <n v="5803"/>
    <n v="64"/>
    <x v="0"/>
    <n v="67"/>
    <n v="86.61"/>
    <s v="US"/>
    <s v="USD"/>
    <x v="364"/>
    <n v="1509771600"/>
    <b v="0"/>
    <b v="0"/>
    <s v="photography/photography books"/>
    <x v="7"/>
    <s v="photography books"/>
    <x v="364"/>
    <x v="366"/>
  </r>
  <r>
    <n v="383"/>
    <s v="Baker Ltd"/>
    <s v="Progressive intangible flexibility"/>
    <n v="6300"/>
    <n v="14199"/>
    <n v="225"/>
    <x v="1"/>
    <n v="189"/>
    <n v="75.13"/>
    <s v="US"/>
    <s v="USD"/>
    <x v="210"/>
    <n v="1550556000"/>
    <b v="0"/>
    <b v="1"/>
    <s v="food/food trucks"/>
    <x v="0"/>
    <s v="food trucks"/>
    <x v="210"/>
    <x v="285"/>
  </r>
  <r>
    <n v="384"/>
    <s v="Baker, Collins and Smith"/>
    <s v="Reactive real-time software"/>
    <n v="114400"/>
    <n v="196779"/>
    <n v="172"/>
    <x v="1"/>
    <n v="4799"/>
    <n v="41"/>
    <s v="US"/>
    <s v="USD"/>
    <x v="365"/>
    <n v="1489039200"/>
    <b v="1"/>
    <b v="1"/>
    <s v="film &amp; video/documentary"/>
    <x v="4"/>
    <s v="documentary"/>
    <x v="365"/>
    <x v="367"/>
  </r>
  <r>
    <n v="385"/>
    <s v="Warren-Harrison"/>
    <s v="Programmable incremental knowledge user"/>
    <n v="38900"/>
    <n v="56859"/>
    <n v="146"/>
    <x v="1"/>
    <n v="1137"/>
    <n v="50.01"/>
    <s v="US"/>
    <s v="USD"/>
    <x v="366"/>
    <n v="1556600400"/>
    <b v="0"/>
    <b v="0"/>
    <s v="publishing/nonfiction"/>
    <x v="5"/>
    <s v="nonfiction"/>
    <x v="366"/>
    <x v="368"/>
  </r>
  <r>
    <n v="386"/>
    <s v="Gardner Group"/>
    <s v="Progressive 5thgeneration customer loyalty"/>
    <n v="135500"/>
    <n v="103554"/>
    <n v="76"/>
    <x v="0"/>
    <n v="1068"/>
    <n v="96.96"/>
    <s v="US"/>
    <s v="USD"/>
    <x v="367"/>
    <n v="1278565200"/>
    <b v="0"/>
    <b v="0"/>
    <s v="theater/plays"/>
    <x v="3"/>
    <s v="plays"/>
    <x v="367"/>
    <x v="369"/>
  </r>
  <r>
    <n v="387"/>
    <s v="Flores-Lambert"/>
    <s v="Triple-buffered logistical frame"/>
    <n v="109000"/>
    <n v="42795"/>
    <n v="39"/>
    <x v="0"/>
    <n v="424"/>
    <n v="100.93"/>
    <s v="US"/>
    <s v="USD"/>
    <x v="368"/>
    <n v="1339909200"/>
    <b v="0"/>
    <b v="0"/>
    <s v="technology/wearables"/>
    <x v="2"/>
    <s v="wearables"/>
    <x v="368"/>
    <x v="370"/>
  </r>
  <r>
    <n v="388"/>
    <s v="Cruz Ltd"/>
    <s v="Exclusive dynamic adapter"/>
    <n v="114800"/>
    <n v="12938"/>
    <n v="11"/>
    <x v="3"/>
    <n v="145"/>
    <n v="89.23"/>
    <s v="CH"/>
    <s v="CHF"/>
    <x v="369"/>
    <n v="1325829600"/>
    <b v="0"/>
    <b v="0"/>
    <s v="music/indie rock"/>
    <x v="1"/>
    <s v="indie rock"/>
    <x v="369"/>
    <x v="371"/>
  </r>
  <r>
    <n v="389"/>
    <s v="Knox-Garner"/>
    <s v="Automated systemic hierarchy"/>
    <n v="83000"/>
    <n v="101352"/>
    <n v="122"/>
    <x v="1"/>
    <n v="1152"/>
    <n v="87.98"/>
    <s v="US"/>
    <s v="USD"/>
    <x v="370"/>
    <n v="1290578400"/>
    <b v="0"/>
    <b v="0"/>
    <s v="theater/plays"/>
    <x v="3"/>
    <s v="plays"/>
    <x v="370"/>
    <x v="372"/>
  </r>
  <r>
    <n v="390"/>
    <s v="Davis-Allen"/>
    <s v="Digitized eco-centric core"/>
    <n v="2400"/>
    <n v="4477"/>
    <n v="187"/>
    <x v="1"/>
    <n v="50"/>
    <n v="89.54"/>
    <s v="US"/>
    <s v="USD"/>
    <x v="371"/>
    <n v="1380344400"/>
    <b v="0"/>
    <b v="0"/>
    <s v="photography/photography books"/>
    <x v="7"/>
    <s v="photography books"/>
    <x v="371"/>
    <x v="373"/>
  </r>
  <r>
    <n v="391"/>
    <s v="Miller-Patel"/>
    <s v="Mandatory uniform strategy"/>
    <n v="60400"/>
    <n v="4393"/>
    <n v="7"/>
    <x v="0"/>
    <n v="151"/>
    <n v="29.09"/>
    <s v="US"/>
    <s v="USD"/>
    <x v="287"/>
    <n v="1389852000"/>
    <b v="0"/>
    <b v="0"/>
    <s v="publishing/nonfiction"/>
    <x v="5"/>
    <s v="nonfiction"/>
    <x v="287"/>
    <x v="374"/>
  </r>
  <r>
    <n v="392"/>
    <s v="Hernandez-Grimes"/>
    <s v="Profit-focused zero administration forecast"/>
    <n v="102900"/>
    <n v="67546"/>
    <n v="66"/>
    <x v="0"/>
    <n v="1608"/>
    <n v="42.01"/>
    <s v="US"/>
    <s v="USD"/>
    <x v="372"/>
    <n v="1294466400"/>
    <b v="0"/>
    <b v="0"/>
    <s v="technology/wearables"/>
    <x v="2"/>
    <s v="wearables"/>
    <x v="372"/>
    <x v="375"/>
  </r>
  <r>
    <n v="393"/>
    <s v="Owens, Hall and Gonzalez"/>
    <s v="De-engineered static orchestration"/>
    <n v="62800"/>
    <n v="143788"/>
    <n v="229"/>
    <x v="1"/>
    <n v="3059"/>
    <n v="47"/>
    <s v="CA"/>
    <s v="CAD"/>
    <x v="373"/>
    <n v="1500354000"/>
    <b v="0"/>
    <b v="0"/>
    <s v="music/jazz"/>
    <x v="1"/>
    <s v="jazz"/>
    <x v="373"/>
    <x v="376"/>
  </r>
  <r>
    <n v="394"/>
    <s v="Noble-Bailey"/>
    <s v="Customizable dynamic info-mediaries"/>
    <n v="800"/>
    <n v="3755"/>
    <n v="469"/>
    <x v="1"/>
    <n v="34"/>
    <n v="110.44"/>
    <s v="US"/>
    <s v="USD"/>
    <x v="374"/>
    <n v="1375938000"/>
    <b v="0"/>
    <b v="1"/>
    <s v="film &amp; video/documentary"/>
    <x v="4"/>
    <s v="documentary"/>
    <x v="374"/>
    <x v="377"/>
  </r>
  <r>
    <n v="395"/>
    <s v="Taylor PLC"/>
    <s v="Enhanced incremental budgetary management"/>
    <n v="7100"/>
    <n v="9238"/>
    <n v="130"/>
    <x v="1"/>
    <n v="220"/>
    <n v="41.99"/>
    <s v="US"/>
    <s v="USD"/>
    <x v="375"/>
    <n v="1323410400"/>
    <b v="1"/>
    <b v="0"/>
    <s v="theater/plays"/>
    <x v="3"/>
    <s v="plays"/>
    <x v="375"/>
    <x v="378"/>
  </r>
  <r>
    <n v="396"/>
    <s v="Holmes PLC"/>
    <s v="Digitized local info-mediaries"/>
    <n v="46100"/>
    <n v="77012"/>
    <n v="167"/>
    <x v="1"/>
    <n v="1604"/>
    <n v="48.01"/>
    <s v="AU"/>
    <s v="AUD"/>
    <x v="376"/>
    <n v="1539406800"/>
    <b v="0"/>
    <b v="0"/>
    <s v="film &amp; video/drama"/>
    <x v="4"/>
    <s v="drama"/>
    <x v="376"/>
    <x v="379"/>
  </r>
  <r>
    <n v="397"/>
    <s v="Jones-Martin"/>
    <s v="Virtual systematic monitoring"/>
    <n v="8100"/>
    <n v="14083"/>
    <n v="174"/>
    <x v="1"/>
    <n v="454"/>
    <n v="31.02"/>
    <s v="US"/>
    <s v="USD"/>
    <x v="377"/>
    <n v="1369803600"/>
    <b v="0"/>
    <b v="0"/>
    <s v="music/rock"/>
    <x v="1"/>
    <s v="rock"/>
    <x v="377"/>
    <x v="380"/>
  </r>
  <r>
    <n v="398"/>
    <s v="Myers LLC"/>
    <s v="Reactive bottom-line open architecture"/>
    <n v="1700"/>
    <n v="12202"/>
    <n v="718"/>
    <x v="1"/>
    <n v="123"/>
    <n v="99.2"/>
    <s v="IT"/>
    <s v="EUR"/>
    <x v="378"/>
    <n v="1525928400"/>
    <b v="0"/>
    <b v="1"/>
    <s v="film &amp; video/animation"/>
    <x v="4"/>
    <s v="animation"/>
    <x v="378"/>
    <x v="103"/>
  </r>
  <r>
    <n v="399"/>
    <s v="Acosta, Mullins and Morris"/>
    <s v="Pre-emptive interactive model"/>
    <n v="97300"/>
    <n v="62127"/>
    <n v="64"/>
    <x v="0"/>
    <n v="941"/>
    <n v="66.02"/>
    <s v="US"/>
    <s v="USD"/>
    <x v="379"/>
    <n v="1297231200"/>
    <b v="0"/>
    <b v="0"/>
    <s v="music/indie rock"/>
    <x v="1"/>
    <s v="indie rock"/>
    <x v="379"/>
    <x v="381"/>
  </r>
  <r>
    <n v="400"/>
    <s v="Bell PLC"/>
    <s v="Ergonomic eco-centric open architecture"/>
    <n v="100"/>
    <n v="2"/>
    <n v="2"/>
    <x v="0"/>
    <n v="1"/>
    <n v="2"/>
    <s v="US"/>
    <s v="USD"/>
    <x v="380"/>
    <n v="1378530000"/>
    <b v="0"/>
    <b v="1"/>
    <s v="photography/photography books"/>
    <x v="7"/>
    <s v="photography books"/>
    <x v="380"/>
    <x v="382"/>
  </r>
  <r>
    <n v="401"/>
    <s v="Smith-Schmidt"/>
    <s v="Inverse radical hierarchy"/>
    <n v="900"/>
    <n v="13772"/>
    <n v="1530"/>
    <x v="1"/>
    <n v="299"/>
    <n v="46.06"/>
    <s v="US"/>
    <s v="USD"/>
    <x v="381"/>
    <n v="1572152400"/>
    <b v="0"/>
    <b v="0"/>
    <s v="theater/plays"/>
    <x v="3"/>
    <s v="plays"/>
    <x v="381"/>
    <x v="383"/>
  </r>
  <r>
    <n v="402"/>
    <s v="Ruiz, Richardson and Cole"/>
    <s v="Team-oriented static interface"/>
    <n v="7300"/>
    <n v="2946"/>
    <n v="40"/>
    <x v="0"/>
    <n v="40"/>
    <n v="73.650000000000006"/>
    <s v="US"/>
    <s v="USD"/>
    <x v="382"/>
    <n v="1329890400"/>
    <b v="0"/>
    <b v="1"/>
    <s v="film &amp; video/shorts"/>
    <x v="4"/>
    <s v="shorts"/>
    <x v="382"/>
    <x v="384"/>
  </r>
  <r>
    <n v="403"/>
    <s v="Leonard-Mcclain"/>
    <s v="Virtual foreground throughput"/>
    <n v="195800"/>
    <n v="168820"/>
    <n v="86"/>
    <x v="0"/>
    <n v="3015"/>
    <n v="55.99"/>
    <s v="CA"/>
    <s v="CAD"/>
    <x v="125"/>
    <n v="1276750800"/>
    <b v="0"/>
    <b v="1"/>
    <s v="theater/plays"/>
    <x v="3"/>
    <s v="plays"/>
    <x v="125"/>
    <x v="385"/>
  </r>
  <r>
    <n v="404"/>
    <s v="Bailey-Boyer"/>
    <s v="Visionary exuding Internet solution"/>
    <n v="48900"/>
    <n v="154321"/>
    <n v="316"/>
    <x v="1"/>
    <n v="2237"/>
    <n v="68.989999999999995"/>
    <s v="US"/>
    <s v="USD"/>
    <x v="383"/>
    <n v="1510898400"/>
    <b v="0"/>
    <b v="0"/>
    <s v="theater/plays"/>
    <x v="3"/>
    <s v="plays"/>
    <x v="383"/>
    <x v="386"/>
  </r>
  <r>
    <n v="405"/>
    <s v="Lee LLC"/>
    <s v="Synchronized secondary analyzer"/>
    <n v="29600"/>
    <n v="26527"/>
    <n v="90"/>
    <x v="0"/>
    <n v="435"/>
    <n v="60.98"/>
    <s v="US"/>
    <s v="USD"/>
    <x v="384"/>
    <n v="1532408400"/>
    <b v="0"/>
    <b v="0"/>
    <s v="theater/plays"/>
    <x v="3"/>
    <s v="plays"/>
    <x v="384"/>
    <x v="387"/>
  </r>
  <r>
    <n v="406"/>
    <s v="Lyons Inc"/>
    <s v="Balanced attitude-oriented parallelism"/>
    <n v="39300"/>
    <n v="71583"/>
    <n v="182"/>
    <x v="1"/>
    <n v="645"/>
    <n v="110.98"/>
    <s v="US"/>
    <s v="USD"/>
    <x v="385"/>
    <n v="1360562400"/>
    <b v="1"/>
    <b v="0"/>
    <s v="film &amp; video/documentary"/>
    <x v="4"/>
    <s v="documentary"/>
    <x v="385"/>
    <x v="388"/>
  </r>
  <r>
    <n v="407"/>
    <s v="Herrera-Wilson"/>
    <s v="Organized bandwidth-monitored core"/>
    <n v="3400"/>
    <n v="12100"/>
    <n v="356"/>
    <x v="1"/>
    <n v="484"/>
    <n v="25"/>
    <s v="DK"/>
    <s v="DKK"/>
    <x v="386"/>
    <n v="1571547600"/>
    <b v="0"/>
    <b v="0"/>
    <s v="theater/plays"/>
    <x v="3"/>
    <s v="plays"/>
    <x v="386"/>
    <x v="389"/>
  </r>
  <r>
    <n v="408"/>
    <s v="Mahoney, Adams and Lucas"/>
    <s v="Cloned leadingedge utilization"/>
    <n v="9200"/>
    <n v="12129"/>
    <n v="132"/>
    <x v="1"/>
    <n v="154"/>
    <n v="78.760000000000005"/>
    <s v="CA"/>
    <s v="CAD"/>
    <x v="387"/>
    <n v="1468126800"/>
    <b v="0"/>
    <b v="0"/>
    <s v="film &amp; video/documentary"/>
    <x v="4"/>
    <s v="documentary"/>
    <x v="387"/>
    <x v="390"/>
  </r>
  <r>
    <n v="409"/>
    <s v="Stewart LLC"/>
    <s v="Secured asymmetric projection"/>
    <n v="135600"/>
    <n v="62804"/>
    <n v="46"/>
    <x v="0"/>
    <n v="714"/>
    <n v="87.96"/>
    <s v="US"/>
    <s v="USD"/>
    <x v="388"/>
    <n v="1492837200"/>
    <b v="0"/>
    <b v="0"/>
    <s v="music/rock"/>
    <x v="1"/>
    <s v="rock"/>
    <x v="388"/>
    <x v="391"/>
  </r>
  <r>
    <n v="410"/>
    <s v="Mcmillan Group"/>
    <s v="Advanced cohesive Graphic Interface"/>
    <n v="153700"/>
    <n v="55536"/>
    <n v="36"/>
    <x v="2"/>
    <n v="1111"/>
    <n v="49.99"/>
    <s v="US"/>
    <s v="USD"/>
    <x v="277"/>
    <n v="1430197200"/>
    <b v="0"/>
    <b v="0"/>
    <s v="games/mobile games"/>
    <x v="6"/>
    <s v="mobile games"/>
    <x v="277"/>
    <x v="277"/>
  </r>
  <r>
    <n v="411"/>
    <s v="Beck, Thompson and Martinez"/>
    <s v="Down-sized maximized function"/>
    <n v="7800"/>
    <n v="8161"/>
    <n v="105"/>
    <x v="1"/>
    <n v="82"/>
    <n v="99.52"/>
    <s v="US"/>
    <s v="USD"/>
    <x v="389"/>
    <n v="1496206800"/>
    <b v="0"/>
    <b v="0"/>
    <s v="theater/plays"/>
    <x v="3"/>
    <s v="plays"/>
    <x v="389"/>
    <x v="392"/>
  </r>
  <r>
    <n v="412"/>
    <s v="Rodriguez-Scott"/>
    <s v="Realigned zero tolerance software"/>
    <n v="2100"/>
    <n v="14046"/>
    <n v="669"/>
    <x v="1"/>
    <n v="134"/>
    <n v="104.82"/>
    <s v="US"/>
    <s v="USD"/>
    <x v="390"/>
    <n v="1389592800"/>
    <b v="0"/>
    <b v="0"/>
    <s v="publishing/fiction"/>
    <x v="5"/>
    <s v="fiction"/>
    <x v="390"/>
    <x v="393"/>
  </r>
  <r>
    <n v="413"/>
    <s v="Rush-Bowers"/>
    <s v="Persevering analyzing extranet"/>
    <n v="189500"/>
    <n v="117628"/>
    <n v="62"/>
    <x v="2"/>
    <n v="1089"/>
    <n v="108.01"/>
    <s v="US"/>
    <s v="USD"/>
    <x v="391"/>
    <n v="1545631200"/>
    <b v="0"/>
    <b v="0"/>
    <s v="film &amp; video/animation"/>
    <x v="4"/>
    <s v="animation"/>
    <x v="391"/>
    <x v="394"/>
  </r>
  <r>
    <n v="414"/>
    <s v="Davis and Sons"/>
    <s v="Innovative human-resource migration"/>
    <n v="188200"/>
    <n v="159405"/>
    <n v="85"/>
    <x v="0"/>
    <n v="5497"/>
    <n v="29"/>
    <s v="US"/>
    <s v="USD"/>
    <x v="392"/>
    <n v="1272430800"/>
    <b v="0"/>
    <b v="1"/>
    <s v="food/food trucks"/>
    <x v="0"/>
    <s v="food trucks"/>
    <x v="392"/>
    <x v="395"/>
  </r>
  <r>
    <n v="415"/>
    <s v="Anderson-Pham"/>
    <s v="Intuitive needs-based monitoring"/>
    <n v="113500"/>
    <n v="12552"/>
    <n v="11"/>
    <x v="0"/>
    <n v="418"/>
    <n v="30.03"/>
    <s v="US"/>
    <s v="USD"/>
    <x v="393"/>
    <n v="1327903200"/>
    <b v="0"/>
    <b v="0"/>
    <s v="theater/plays"/>
    <x v="3"/>
    <s v="plays"/>
    <x v="393"/>
    <x v="396"/>
  </r>
  <r>
    <n v="416"/>
    <s v="Stewart-Coleman"/>
    <s v="Customer-focused disintermediate toolset"/>
    <n v="134600"/>
    <n v="59007"/>
    <n v="44"/>
    <x v="0"/>
    <n v="1439"/>
    <n v="41.01"/>
    <s v="US"/>
    <s v="USD"/>
    <x v="394"/>
    <n v="1296021600"/>
    <b v="0"/>
    <b v="1"/>
    <s v="film &amp; video/documentary"/>
    <x v="4"/>
    <s v="documentary"/>
    <x v="394"/>
    <x v="397"/>
  </r>
  <r>
    <n v="417"/>
    <s v="Bradshaw, Smith and Ryan"/>
    <s v="Upgradable 24/7 emulation"/>
    <n v="1700"/>
    <n v="943"/>
    <n v="55"/>
    <x v="0"/>
    <n v="15"/>
    <n v="62.87"/>
    <s v="US"/>
    <s v="USD"/>
    <x v="395"/>
    <n v="1543298400"/>
    <b v="0"/>
    <b v="0"/>
    <s v="theater/plays"/>
    <x v="3"/>
    <s v="plays"/>
    <x v="395"/>
    <x v="398"/>
  </r>
  <r>
    <n v="418"/>
    <s v="Jackson PLC"/>
    <s v="Quality-focused client-server core"/>
    <n v="163700"/>
    <n v="93963"/>
    <n v="57"/>
    <x v="0"/>
    <n v="1999"/>
    <n v="47.01"/>
    <s v="CA"/>
    <s v="CAD"/>
    <x v="396"/>
    <n v="1336366800"/>
    <b v="0"/>
    <b v="0"/>
    <s v="film &amp; video/documentary"/>
    <x v="4"/>
    <s v="documentary"/>
    <x v="396"/>
    <x v="399"/>
  </r>
  <r>
    <n v="419"/>
    <s v="Ware-Arias"/>
    <s v="Upgradable maximized protocol"/>
    <n v="113800"/>
    <n v="140469"/>
    <n v="123"/>
    <x v="1"/>
    <n v="5203"/>
    <n v="27"/>
    <s v="US"/>
    <s v="USD"/>
    <x v="397"/>
    <n v="1325052000"/>
    <b v="0"/>
    <b v="0"/>
    <s v="technology/web"/>
    <x v="2"/>
    <s v="web"/>
    <x v="397"/>
    <x v="348"/>
  </r>
  <r>
    <n v="420"/>
    <s v="Blair, Reyes and Woods"/>
    <s v="Cross-platform interactive synergy"/>
    <n v="5000"/>
    <n v="6423"/>
    <n v="128"/>
    <x v="1"/>
    <n v="94"/>
    <n v="68.33"/>
    <s v="US"/>
    <s v="USD"/>
    <x v="398"/>
    <n v="1499576400"/>
    <b v="0"/>
    <b v="0"/>
    <s v="theater/plays"/>
    <x v="3"/>
    <s v="plays"/>
    <x v="398"/>
    <x v="400"/>
  </r>
  <r>
    <n v="421"/>
    <s v="Thomas-Lopez"/>
    <s v="User-centric fault-tolerant archive"/>
    <n v="9400"/>
    <n v="6015"/>
    <n v="64"/>
    <x v="0"/>
    <n v="118"/>
    <n v="50.97"/>
    <s v="US"/>
    <s v="USD"/>
    <x v="399"/>
    <n v="1501304400"/>
    <b v="0"/>
    <b v="1"/>
    <s v="technology/wearables"/>
    <x v="2"/>
    <s v="wearables"/>
    <x v="399"/>
    <x v="401"/>
  </r>
  <r>
    <n v="422"/>
    <s v="Brown, Davies and Pacheco"/>
    <s v="Reverse-engineered regional knowledge user"/>
    <n v="8700"/>
    <n v="11075"/>
    <n v="127"/>
    <x v="1"/>
    <n v="205"/>
    <n v="54.02"/>
    <s v="US"/>
    <s v="USD"/>
    <x v="400"/>
    <n v="1273208400"/>
    <b v="0"/>
    <b v="1"/>
    <s v="theater/plays"/>
    <x v="3"/>
    <s v="plays"/>
    <x v="400"/>
    <x v="402"/>
  </r>
  <r>
    <n v="423"/>
    <s v="Jones-Riddle"/>
    <s v="Self-enabling real-time definition"/>
    <n v="147800"/>
    <n v="15723"/>
    <n v="11"/>
    <x v="0"/>
    <n v="162"/>
    <n v="97.06"/>
    <s v="US"/>
    <s v="USD"/>
    <x v="116"/>
    <n v="1316840400"/>
    <b v="0"/>
    <b v="1"/>
    <s v="food/food trucks"/>
    <x v="0"/>
    <s v="food trucks"/>
    <x v="116"/>
    <x v="403"/>
  </r>
  <r>
    <n v="424"/>
    <s v="Schmidt-Gomez"/>
    <s v="User-centric impactful projection"/>
    <n v="5100"/>
    <n v="2064"/>
    <n v="40"/>
    <x v="0"/>
    <n v="83"/>
    <n v="24.87"/>
    <s v="US"/>
    <s v="USD"/>
    <x v="401"/>
    <n v="1524546000"/>
    <b v="0"/>
    <b v="0"/>
    <s v="music/indie rock"/>
    <x v="1"/>
    <s v="indie rock"/>
    <x v="401"/>
    <x v="404"/>
  </r>
  <r>
    <n v="425"/>
    <s v="Sullivan, Davis and Booth"/>
    <s v="Vision-oriented actuating hardware"/>
    <n v="2700"/>
    <n v="7767"/>
    <n v="288"/>
    <x v="1"/>
    <n v="92"/>
    <n v="84.42"/>
    <s v="US"/>
    <s v="USD"/>
    <x v="402"/>
    <n v="1438578000"/>
    <b v="0"/>
    <b v="0"/>
    <s v="photography/photography books"/>
    <x v="7"/>
    <s v="photography books"/>
    <x v="402"/>
    <x v="405"/>
  </r>
  <r>
    <n v="426"/>
    <s v="Edwards-Kane"/>
    <s v="Virtual leadingedge framework"/>
    <n v="1800"/>
    <n v="10313"/>
    <n v="573"/>
    <x v="1"/>
    <n v="219"/>
    <n v="47.09"/>
    <s v="US"/>
    <s v="USD"/>
    <x v="403"/>
    <n v="1362549600"/>
    <b v="0"/>
    <b v="0"/>
    <s v="theater/plays"/>
    <x v="3"/>
    <s v="plays"/>
    <x v="403"/>
    <x v="406"/>
  </r>
  <r>
    <n v="427"/>
    <s v="Hicks, Wall and Webb"/>
    <s v="Managed discrete framework"/>
    <n v="174500"/>
    <n v="197018"/>
    <n v="113"/>
    <x v="1"/>
    <n v="2526"/>
    <n v="78"/>
    <s v="US"/>
    <s v="USD"/>
    <x v="404"/>
    <n v="1413349200"/>
    <b v="0"/>
    <b v="1"/>
    <s v="theater/plays"/>
    <x v="3"/>
    <s v="plays"/>
    <x v="404"/>
    <x v="407"/>
  </r>
  <r>
    <n v="428"/>
    <s v="Mayer-Richmond"/>
    <s v="Progressive zero-defect capability"/>
    <n v="101400"/>
    <n v="47037"/>
    <n v="46"/>
    <x v="0"/>
    <n v="747"/>
    <n v="62.97"/>
    <s v="US"/>
    <s v="USD"/>
    <x v="405"/>
    <n v="1298008800"/>
    <b v="0"/>
    <b v="0"/>
    <s v="film &amp; video/animation"/>
    <x v="4"/>
    <s v="animation"/>
    <x v="405"/>
    <x v="408"/>
  </r>
  <r>
    <n v="429"/>
    <s v="Robles Ltd"/>
    <s v="Right-sized demand-driven adapter"/>
    <n v="191000"/>
    <n v="173191"/>
    <n v="91"/>
    <x v="3"/>
    <n v="2138"/>
    <n v="81.010000000000005"/>
    <s v="US"/>
    <s v="USD"/>
    <x v="406"/>
    <n v="1394427600"/>
    <b v="0"/>
    <b v="1"/>
    <s v="photography/photography books"/>
    <x v="7"/>
    <s v="photography books"/>
    <x v="406"/>
    <x v="409"/>
  </r>
  <r>
    <n v="430"/>
    <s v="Cochran Ltd"/>
    <s v="Re-engineered attitude-oriented frame"/>
    <n v="8100"/>
    <n v="5487"/>
    <n v="68"/>
    <x v="0"/>
    <n v="84"/>
    <n v="65.319999999999993"/>
    <s v="US"/>
    <s v="USD"/>
    <x v="407"/>
    <n v="1572670800"/>
    <b v="0"/>
    <b v="0"/>
    <s v="theater/plays"/>
    <x v="3"/>
    <s v="plays"/>
    <x v="407"/>
    <x v="410"/>
  </r>
  <r>
    <n v="431"/>
    <s v="Rosales LLC"/>
    <s v="Compatible multimedia utilization"/>
    <n v="5100"/>
    <n v="9817"/>
    <n v="192"/>
    <x v="1"/>
    <n v="94"/>
    <n v="104.44"/>
    <s v="US"/>
    <s v="USD"/>
    <x v="408"/>
    <n v="1531112400"/>
    <b v="1"/>
    <b v="0"/>
    <s v="theater/plays"/>
    <x v="3"/>
    <s v="plays"/>
    <x v="408"/>
    <x v="312"/>
  </r>
  <r>
    <n v="432"/>
    <s v="Harper-Bryan"/>
    <s v="Re-contextualized dedicated hardware"/>
    <n v="7700"/>
    <n v="6369"/>
    <n v="83"/>
    <x v="0"/>
    <n v="91"/>
    <n v="69.989999999999995"/>
    <s v="US"/>
    <s v="USD"/>
    <x v="409"/>
    <n v="1400734800"/>
    <b v="0"/>
    <b v="0"/>
    <s v="theater/plays"/>
    <x v="3"/>
    <s v="plays"/>
    <x v="409"/>
    <x v="411"/>
  </r>
  <r>
    <n v="433"/>
    <s v="Potter, Harper and Everett"/>
    <s v="Decentralized composite paradigm"/>
    <n v="121400"/>
    <n v="65755"/>
    <n v="54"/>
    <x v="0"/>
    <n v="792"/>
    <n v="83.02"/>
    <s v="US"/>
    <s v="USD"/>
    <x v="410"/>
    <n v="1386741600"/>
    <b v="0"/>
    <b v="1"/>
    <s v="film &amp; video/documentary"/>
    <x v="4"/>
    <s v="documentary"/>
    <x v="410"/>
    <x v="412"/>
  </r>
  <r>
    <n v="434"/>
    <s v="Floyd-Sims"/>
    <s v="Cloned transitional hierarchy"/>
    <n v="5400"/>
    <n v="903"/>
    <n v="17"/>
    <x v="3"/>
    <n v="10"/>
    <n v="90.3"/>
    <s v="CA"/>
    <s v="CAD"/>
    <x v="411"/>
    <n v="1481781600"/>
    <b v="1"/>
    <b v="0"/>
    <s v="theater/plays"/>
    <x v="3"/>
    <s v="plays"/>
    <x v="411"/>
    <x v="413"/>
  </r>
  <r>
    <n v="435"/>
    <s v="Spence, Jackson and Kelly"/>
    <s v="Advanced discrete leverage"/>
    <n v="152400"/>
    <n v="178120"/>
    <n v="117"/>
    <x v="1"/>
    <n v="1713"/>
    <n v="103.98"/>
    <s v="IT"/>
    <s v="EUR"/>
    <x v="412"/>
    <n v="1419660000"/>
    <b v="0"/>
    <b v="1"/>
    <s v="theater/plays"/>
    <x v="3"/>
    <s v="plays"/>
    <x v="412"/>
    <x v="414"/>
  </r>
  <r>
    <n v="436"/>
    <s v="King-Nguyen"/>
    <s v="Open-source incremental throughput"/>
    <n v="1300"/>
    <n v="13678"/>
    <n v="1052"/>
    <x v="1"/>
    <n v="249"/>
    <n v="54.93"/>
    <s v="US"/>
    <s v="USD"/>
    <x v="413"/>
    <n v="1555822800"/>
    <b v="0"/>
    <b v="0"/>
    <s v="music/jazz"/>
    <x v="1"/>
    <s v="jazz"/>
    <x v="413"/>
    <x v="354"/>
  </r>
  <r>
    <n v="437"/>
    <s v="Hansen Group"/>
    <s v="Centralized regional interface"/>
    <n v="8100"/>
    <n v="9969"/>
    <n v="123"/>
    <x v="1"/>
    <n v="192"/>
    <n v="51.92"/>
    <s v="US"/>
    <s v="USD"/>
    <x v="414"/>
    <n v="1442379600"/>
    <b v="0"/>
    <b v="1"/>
    <s v="film &amp; video/animation"/>
    <x v="4"/>
    <s v="animation"/>
    <x v="414"/>
    <x v="415"/>
  </r>
  <r>
    <n v="438"/>
    <s v="Mathis, Hall and Hansen"/>
    <s v="Streamlined web-enabled knowledgebase"/>
    <n v="8300"/>
    <n v="14827"/>
    <n v="179"/>
    <x v="1"/>
    <n v="247"/>
    <n v="60.03"/>
    <s v="US"/>
    <s v="USD"/>
    <x v="415"/>
    <n v="1364965200"/>
    <b v="0"/>
    <b v="0"/>
    <s v="theater/plays"/>
    <x v="3"/>
    <s v="plays"/>
    <x v="415"/>
    <x v="416"/>
  </r>
  <r>
    <n v="439"/>
    <s v="Cummings Inc"/>
    <s v="Digitized transitional monitoring"/>
    <n v="28400"/>
    <n v="100900"/>
    <n v="355"/>
    <x v="1"/>
    <n v="2293"/>
    <n v="44"/>
    <s v="US"/>
    <s v="USD"/>
    <x v="416"/>
    <n v="1479016800"/>
    <b v="0"/>
    <b v="0"/>
    <s v="film &amp; video/science fiction"/>
    <x v="4"/>
    <s v="science fiction"/>
    <x v="416"/>
    <x v="417"/>
  </r>
  <r>
    <n v="440"/>
    <s v="Miller-Poole"/>
    <s v="Networked optimal adapter"/>
    <n v="102500"/>
    <n v="165954"/>
    <n v="162"/>
    <x v="1"/>
    <n v="3131"/>
    <n v="53"/>
    <s v="US"/>
    <s v="USD"/>
    <x v="417"/>
    <n v="1499662800"/>
    <b v="0"/>
    <b v="0"/>
    <s v="film &amp; video/television"/>
    <x v="4"/>
    <s v="television"/>
    <x v="417"/>
    <x v="418"/>
  </r>
  <r>
    <n v="441"/>
    <s v="Rodriguez-West"/>
    <s v="Automated optimal function"/>
    <n v="7000"/>
    <n v="1744"/>
    <n v="25"/>
    <x v="0"/>
    <n v="32"/>
    <n v="54.5"/>
    <s v="US"/>
    <s v="USD"/>
    <x v="418"/>
    <n v="1337835600"/>
    <b v="0"/>
    <b v="0"/>
    <s v="technology/wearables"/>
    <x v="2"/>
    <s v="wearables"/>
    <x v="418"/>
    <x v="419"/>
  </r>
  <r>
    <n v="442"/>
    <s v="Calderon, Bradford and Dean"/>
    <s v="Devolved system-worthy framework"/>
    <n v="5400"/>
    <n v="10731"/>
    <n v="199"/>
    <x v="1"/>
    <n v="143"/>
    <n v="75.040000000000006"/>
    <s v="IT"/>
    <s v="EUR"/>
    <x v="419"/>
    <n v="1505710800"/>
    <b v="0"/>
    <b v="0"/>
    <s v="theater/plays"/>
    <x v="3"/>
    <s v="plays"/>
    <x v="419"/>
    <x v="420"/>
  </r>
  <r>
    <n v="443"/>
    <s v="Clark-Bowman"/>
    <s v="Stand-alone user-facing service-desk"/>
    <n v="9300"/>
    <n v="3232"/>
    <n v="35"/>
    <x v="3"/>
    <n v="90"/>
    <n v="35.909999999999997"/>
    <s v="US"/>
    <s v="USD"/>
    <x v="420"/>
    <n v="1287464400"/>
    <b v="0"/>
    <b v="0"/>
    <s v="theater/plays"/>
    <x v="3"/>
    <s v="plays"/>
    <x v="420"/>
    <x v="421"/>
  </r>
  <r>
    <n v="444"/>
    <s v="Hensley Ltd"/>
    <s v="Versatile global attitude"/>
    <n v="6200"/>
    <n v="10938"/>
    <n v="176"/>
    <x v="1"/>
    <n v="296"/>
    <n v="36.950000000000003"/>
    <s v="US"/>
    <s v="USD"/>
    <x v="421"/>
    <n v="1311656400"/>
    <b v="0"/>
    <b v="1"/>
    <s v="music/indie rock"/>
    <x v="1"/>
    <s v="indie rock"/>
    <x v="421"/>
    <x v="422"/>
  </r>
  <r>
    <n v="445"/>
    <s v="Anderson-Pearson"/>
    <s v="Intuitive demand-driven Local Area Network"/>
    <n v="2100"/>
    <n v="10739"/>
    <n v="511"/>
    <x v="1"/>
    <n v="170"/>
    <n v="63.17"/>
    <s v="US"/>
    <s v="USD"/>
    <x v="422"/>
    <n v="1293170400"/>
    <b v="0"/>
    <b v="1"/>
    <s v="theater/plays"/>
    <x v="3"/>
    <s v="plays"/>
    <x v="422"/>
    <x v="423"/>
  </r>
  <r>
    <n v="446"/>
    <s v="Martin, Martin and Solis"/>
    <s v="Assimilated uniform methodology"/>
    <n v="6800"/>
    <n v="5579"/>
    <n v="82"/>
    <x v="0"/>
    <n v="186"/>
    <n v="29.99"/>
    <s v="US"/>
    <s v="USD"/>
    <x v="423"/>
    <n v="1355983200"/>
    <b v="0"/>
    <b v="0"/>
    <s v="technology/wearables"/>
    <x v="2"/>
    <s v="wearables"/>
    <x v="423"/>
    <x v="424"/>
  </r>
  <r>
    <n v="447"/>
    <s v="Harrington-Harper"/>
    <s v="Self-enabling next generation algorithm"/>
    <n v="155200"/>
    <n v="37754"/>
    <n v="24"/>
    <x v="3"/>
    <n v="439"/>
    <n v="86"/>
    <s v="GB"/>
    <s v="GBP"/>
    <x v="424"/>
    <n v="1515045600"/>
    <b v="0"/>
    <b v="0"/>
    <s v="film &amp; video/television"/>
    <x v="4"/>
    <s v="television"/>
    <x v="424"/>
    <x v="425"/>
  </r>
  <r>
    <n v="448"/>
    <s v="Price and Sons"/>
    <s v="Object-based demand-driven strategy"/>
    <n v="89900"/>
    <n v="45384"/>
    <n v="50"/>
    <x v="0"/>
    <n v="605"/>
    <n v="75.010000000000005"/>
    <s v="US"/>
    <s v="USD"/>
    <x v="425"/>
    <n v="1366088400"/>
    <b v="0"/>
    <b v="1"/>
    <s v="games/video games"/>
    <x v="6"/>
    <s v="video games"/>
    <x v="425"/>
    <x v="426"/>
  </r>
  <r>
    <n v="449"/>
    <s v="Cuevas-Morales"/>
    <s v="Public-key coherent ability"/>
    <n v="900"/>
    <n v="8703"/>
    <n v="967"/>
    <x v="1"/>
    <n v="86"/>
    <n v="101.2"/>
    <s v="DK"/>
    <s v="DKK"/>
    <x v="426"/>
    <n v="1553317200"/>
    <b v="0"/>
    <b v="0"/>
    <s v="games/video games"/>
    <x v="6"/>
    <s v="video games"/>
    <x v="426"/>
    <x v="427"/>
  </r>
  <r>
    <n v="450"/>
    <s v="Delgado-Hatfield"/>
    <s v="Up-sized composite success"/>
    <n v="100"/>
    <n v="4"/>
    <n v="4"/>
    <x v="0"/>
    <n v="1"/>
    <n v="4"/>
    <s v="CA"/>
    <s v="CAD"/>
    <x v="427"/>
    <n v="1542088800"/>
    <b v="0"/>
    <b v="0"/>
    <s v="film &amp; video/animation"/>
    <x v="4"/>
    <s v="animation"/>
    <x v="427"/>
    <x v="428"/>
  </r>
  <r>
    <n v="451"/>
    <s v="Padilla-Porter"/>
    <s v="Innovative exuding matrix"/>
    <n v="148400"/>
    <n v="182302"/>
    <n v="123"/>
    <x v="1"/>
    <n v="6286"/>
    <n v="29"/>
    <s v="US"/>
    <s v="USD"/>
    <x v="428"/>
    <n v="1503118800"/>
    <b v="0"/>
    <b v="0"/>
    <s v="music/rock"/>
    <x v="1"/>
    <s v="rock"/>
    <x v="428"/>
    <x v="429"/>
  </r>
  <r>
    <n v="452"/>
    <s v="Morris Group"/>
    <s v="Realigned impactful artificial intelligence"/>
    <n v="4800"/>
    <n v="3045"/>
    <n v="63"/>
    <x v="0"/>
    <n v="31"/>
    <n v="98.23"/>
    <s v="US"/>
    <s v="USD"/>
    <x v="429"/>
    <n v="1278478800"/>
    <b v="0"/>
    <b v="0"/>
    <s v="film &amp; video/drama"/>
    <x v="4"/>
    <s v="drama"/>
    <x v="429"/>
    <x v="430"/>
  </r>
  <r>
    <n v="453"/>
    <s v="Saunders Ltd"/>
    <s v="Multi-layered multi-tasking secured line"/>
    <n v="182400"/>
    <n v="102749"/>
    <n v="56"/>
    <x v="0"/>
    <n v="1181"/>
    <n v="87"/>
    <s v="US"/>
    <s v="USD"/>
    <x v="411"/>
    <n v="1484114400"/>
    <b v="0"/>
    <b v="0"/>
    <s v="film &amp; video/science fiction"/>
    <x v="4"/>
    <s v="science fiction"/>
    <x v="411"/>
    <x v="431"/>
  </r>
  <r>
    <n v="454"/>
    <s v="Woods Inc"/>
    <s v="Upgradable upward-trending portal"/>
    <n v="4000"/>
    <n v="1763"/>
    <n v="44"/>
    <x v="0"/>
    <n v="39"/>
    <n v="45.21"/>
    <s v="US"/>
    <s v="USD"/>
    <x v="430"/>
    <n v="1385445600"/>
    <b v="0"/>
    <b v="1"/>
    <s v="film &amp; video/drama"/>
    <x v="4"/>
    <s v="drama"/>
    <x v="430"/>
    <x v="432"/>
  </r>
  <r>
    <n v="455"/>
    <s v="Villanueva, Wright and Richardson"/>
    <s v="Profit-focused global product"/>
    <n v="116500"/>
    <n v="137904"/>
    <n v="118"/>
    <x v="1"/>
    <n v="3727"/>
    <n v="37"/>
    <s v="US"/>
    <s v="USD"/>
    <x v="431"/>
    <n v="1318741200"/>
    <b v="0"/>
    <b v="0"/>
    <s v="theater/plays"/>
    <x v="3"/>
    <s v="plays"/>
    <x v="431"/>
    <x v="433"/>
  </r>
  <r>
    <n v="456"/>
    <s v="Wilson, Brooks and Clark"/>
    <s v="Operative well-modulated data-warehouse"/>
    <n v="146400"/>
    <n v="152438"/>
    <n v="104"/>
    <x v="1"/>
    <n v="1605"/>
    <n v="94.98"/>
    <s v="US"/>
    <s v="USD"/>
    <x v="432"/>
    <n v="1518242400"/>
    <b v="0"/>
    <b v="1"/>
    <s v="music/indie rock"/>
    <x v="1"/>
    <s v="indie rock"/>
    <x v="432"/>
    <x v="434"/>
  </r>
  <r>
    <n v="457"/>
    <s v="Sheppard, Smith and Spence"/>
    <s v="Cloned asymmetric functionalities"/>
    <n v="5000"/>
    <n v="1332"/>
    <n v="27"/>
    <x v="0"/>
    <n v="46"/>
    <n v="28.96"/>
    <s v="US"/>
    <s v="USD"/>
    <x v="433"/>
    <n v="1476594000"/>
    <b v="0"/>
    <b v="0"/>
    <s v="theater/plays"/>
    <x v="3"/>
    <s v="plays"/>
    <x v="433"/>
    <x v="435"/>
  </r>
  <r>
    <n v="458"/>
    <s v="Wise, Thompson and Allen"/>
    <s v="Pre-emptive neutral portal"/>
    <n v="33800"/>
    <n v="118706"/>
    <n v="351"/>
    <x v="1"/>
    <n v="2120"/>
    <n v="55.99"/>
    <s v="US"/>
    <s v="USD"/>
    <x v="434"/>
    <n v="1273554000"/>
    <b v="0"/>
    <b v="0"/>
    <s v="theater/plays"/>
    <x v="3"/>
    <s v="plays"/>
    <x v="434"/>
    <x v="436"/>
  </r>
  <r>
    <n v="459"/>
    <s v="Lane, Ryan and Chapman"/>
    <s v="Switchable demand-driven help-desk"/>
    <n v="6300"/>
    <n v="5674"/>
    <n v="90"/>
    <x v="0"/>
    <n v="105"/>
    <n v="54.04"/>
    <s v="US"/>
    <s v="USD"/>
    <x v="435"/>
    <n v="1421906400"/>
    <b v="0"/>
    <b v="0"/>
    <s v="film &amp; video/documentary"/>
    <x v="4"/>
    <s v="documentary"/>
    <x v="435"/>
    <x v="437"/>
  </r>
  <r>
    <n v="460"/>
    <s v="Rich, Alvarez and King"/>
    <s v="Business-focused static ability"/>
    <n v="2400"/>
    <n v="4119"/>
    <n v="172"/>
    <x v="1"/>
    <n v="50"/>
    <n v="82.38"/>
    <s v="US"/>
    <s v="USD"/>
    <x v="8"/>
    <n v="1281589200"/>
    <b v="0"/>
    <b v="0"/>
    <s v="theater/plays"/>
    <x v="3"/>
    <s v="plays"/>
    <x v="8"/>
    <x v="438"/>
  </r>
  <r>
    <n v="461"/>
    <s v="Terry-Salinas"/>
    <s v="Networked secondary structure"/>
    <n v="98800"/>
    <n v="139354"/>
    <n v="141"/>
    <x v="1"/>
    <n v="2080"/>
    <n v="67"/>
    <s v="US"/>
    <s v="USD"/>
    <x v="436"/>
    <n v="1400389200"/>
    <b v="0"/>
    <b v="0"/>
    <s v="film &amp; video/drama"/>
    <x v="4"/>
    <s v="drama"/>
    <x v="436"/>
    <x v="439"/>
  </r>
  <r>
    <n v="462"/>
    <s v="Wang-Rodriguez"/>
    <s v="Total multimedia website"/>
    <n v="188800"/>
    <n v="57734"/>
    <n v="31"/>
    <x v="0"/>
    <n v="535"/>
    <n v="107.91"/>
    <s v="US"/>
    <s v="USD"/>
    <x v="385"/>
    <n v="1362808800"/>
    <b v="0"/>
    <b v="0"/>
    <s v="games/mobile games"/>
    <x v="6"/>
    <s v="mobile games"/>
    <x v="385"/>
    <x v="440"/>
  </r>
  <r>
    <n v="463"/>
    <s v="Mckee-Hill"/>
    <s v="Cross-platform upward-trending parallelism"/>
    <n v="134300"/>
    <n v="145265"/>
    <n v="108"/>
    <x v="1"/>
    <n v="2105"/>
    <n v="69.010000000000005"/>
    <s v="US"/>
    <s v="USD"/>
    <x v="437"/>
    <n v="1388815200"/>
    <b v="0"/>
    <b v="0"/>
    <s v="film &amp; video/animation"/>
    <x v="4"/>
    <s v="animation"/>
    <x v="437"/>
    <x v="441"/>
  </r>
  <r>
    <n v="464"/>
    <s v="Gomez LLC"/>
    <s v="Pre-emptive mission-critical hardware"/>
    <n v="71200"/>
    <n v="95020"/>
    <n v="133"/>
    <x v="1"/>
    <n v="2436"/>
    <n v="39.01"/>
    <s v="US"/>
    <s v="USD"/>
    <x v="438"/>
    <n v="1519538400"/>
    <b v="0"/>
    <b v="0"/>
    <s v="theater/plays"/>
    <x v="3"/>
    <s v="plays"/>
    <x v="438"/>
    <x v="442"/>
  </r>
  <r>
    <n v="465"/>
    <s v="Gonzalez-Robbins"/>
    <s v="Up-sized responsive protocol"/>
    <n v="4700"/>
    <n v="8829"/>
    <n v="188"/>
    <x v="1"/>
    <n v="80"/>
    <n v="110.36"/>
    <s v="US"/>
    <s v="USD"/>
    <x v="439"/>
    <n v="1517810400"/>
    <b v="0"/>
    <b v="0"/>
    <s v="publishing/translations"/>
    <x v="5"/>
    <s v="translations"/>
    <x v="439"/>
    <x v="443"/>
  </r>
  <r>
    <n v="466"/>
    <s v="Obrien and Sons"/>
    <s v="Pre-emptive transitional frame"/>
    <n v="1200"/>
    <n v="3984"/>
    <n v="332"/>
    <x v="1"/>
    <n v="42"/>
    <n v="94.86"/>
    <s v="US"/>
    <s v="USD"/>
    <x v="440"/>
    <n v="1370581200"/>
    <b v="0"/>
    <b v="1"/>
    <s v="technology/wearables"/>
    <x v="2"/>
    <s v="wearables"/>
    <x v="440"/>
    <x v="444"/>
  </r>
  <r>
    <n v="467"/>
    <s v="Shaw Ltd"/>
    <s v="Profit-focused content-based application"/>
    <n v="1400"/>
    <n v="8053"/>
    <n v="575"/>
    <x v="1"/>
    <n v="139"/>
    <n v="57.94"/>
    <s v="CA"/>
    <s v="CAD"/>
    <x v="441"/>
    <n v="1448863200"/>
    <b v="0"/>
    <b v="1"/>
    <s v="technology/web"/>
    <x v="2"/>
    <s v="web"/>
    <x v="441"/>
    <x v="445"/>
  </r>
  <r>
    <n v="468"/>
    <s v="Hughes Inc"/>
    <s v="Streamlined neutral analyzer"/>
    <n v="4000"/>
    <n v="1620"/>
    <n v="41"/>
    <x v="0"/>
    <n v="16"/>
    <n v="101.25"/>
    <s v="US"/>
    <s v="USD"/>
    <x v="442"/>
    <n v="1556600400"/>
    <b v="0"/>
    <b v="0"/>
    <s v="theater/plays"/>
    <x v="3"/>
    <s v="plays"/>
    <x v="442"/>
    <x v="368"/>
  </r>
  <r>
    <n v="469"/>
    <s v="Olsen-Ryan"/>
    <s v="Assimilated neutral utilization"/>
    <n v="5600"/>
    <n v="10328"/>
    <n v="184"/>
    <x v="1"/>
    <n v="159"/>
    <n v="64.959999999999994"/>
    <s v="US"/>
    <s v="USD"/>
    <x v="443"/>
    <n v="1432098000"/>
    <b v="0"/>
    <b v="0"/>
    <s v="film &amp; video/drama"/>
    <x v="4"/>
    <s v="drama"/>
    <x v="443"/>
    <x v="446"/>
  </r>
  <r>
    <n v="470"/>
    <s v="Grimes, Holland and Sloan"/>
    <s v="Extended dedicated archive"/>
    <n v="3600"/>
    <n v="10289"/>
    <n v="286"/>
    <x v="1"/>
    <n v="381"/>
    <n v="27.01"/>
    <s v="US"/>
    <s v="USD"/>
    <x v="315"/>
    <n v="1482127200"/>
    <b v="0"/>
    <b v="0"/>
    <s v="technology/wearables"/>
    <x v="2"/>
    <s v="wearables"/>
    <x v="315"/>
    <x v="447"/>
  </r>
  <r>
    <n v="471"/>
    <s v="Perry and Sons"/>
    <s v="Configurable static help-desk"/>
    <n v="3100"/>
    <n v="9889"/>
    <n v="319"/>
    <x v="1"/>
    <n v="194"/>
    <n v="50.97"/>
    <s v="GB"/>
    <s v="GBP"/>
    <x v="444"/>
    <n v="1335934800"/>
    <b v="0"/>
    <b v="1"/>
    <s v="food/food trucks"/>
    <x v="0"/>
    <s v="food trucks"/>
    <x v="444"/>
    <x v="448"/>
  </r>
  <r>
    <n v="472"/>
    <s v="Turner, Young and Collins"/>
    <s v="Self-enabling clear-thinking framework"/>
    <n v="153800"/>
    <n v="60342"/>
    <n v="39"/>
    <x v="0"/>
    <n v="575"/>
    <n v="104.94"/>
    <s v="US"/>
    <s v="USD"/>
    <x v="445"/>
    <n v="1556946000"/>
    <b v="0"/>
    <b v="0"/>
    <s v="music/rock"/>
    <x v="1"/>
    <s v="rock"/>
    <x v="445"/>
    <x v="178"/>
  </r>
  <r>
    <n v="473"/>
    <s v="Richardson Inc"/>
    <s v="Assimilated fault-tolerant capacity"/>
    <n v="5000"/>
    <n v="8907"/>
    <n v="178"/>
    <x v="1"/>
    <n v="106"/>
    <n v="84.03"/>
    <s v="US"/>
    <s v="USD"/>
    <x v="446"/>
    <n v="1530075600"/>
    <b v="0"/>
    <b v="0"/>
    <s v="music/electric music"/>
    <x v="1"/>
    <s v="electric music"/>
    <x v="446"/>
    <x v="449"/>
  </r>
  <r>
    <n v="474"/>
    <s v="Santos-Young"/>
    <s v="Enhanced neutral ability"/>
    <n v="4000"/>
    <n v="14606"/>
    <n v="365"/>
    <x v="1"/>
    <n v="142"/>
    <n v="102.86"/>
    <s v="US"/>
    <s v="USD"/>
    <x v="447"/>
    <n v="1418796000"/>
    <b v="0"/>
    <b v="0"/>
    <s v="film &amp; video/television"/>
    <x v="4"/>
    <s v="television"/>
    <x v="447"/>
    <x v="450"/>
  </r>
  <r>
    <n v="475"/>
    <s v="Nichols Ltd"/>
    <s v="Function-based attitude-oriented groupware"/>
    <n v="7400"/>
    <n v="8432"/>
    <n v="114"/>
    <x v="1"/>
    <n v="211"/>
    <n v="39.96"/>
    <s v="US"/>
    <s v="USD"/>
    <x v="448"/>
    <n v="1372482000"/>
    <b v="0"/>
    <b v="1"/>
    <s v="publishing/translations"/>
    <x v="5"/>
    <s v="translations"/>
    <x v="448"/>
    <x v="451"/>
  </r>
  <r>
    <n v="476"/>
    <s v="Murphy PLC"/>
    <s v="Optional solution-oriented instruction set"/>
    <n v="191500"/>
    <n v="57122"/>
    <n v="30"/>
    <x v="0"/>
    <n v="1120"/>
    <n v="51"/>
    <s v="US"/>
    <s v="USD"/>
    <x v="342"/>
    <n v="1534395600"/>
    <b v="0"/>
    <b v="0"/>
    <s v="publishing/fiction"/>
    <x v="5"/>
    <s v="fiction"/>
    <x v="342"/>
    <x v="452"/>
  </r>
  <r>
    <n v="477"/>
    <s v="Hogan, Porter and Rivera"/>
    <s v="Organic object-oriented core"/>
    <n v="8500"/>
    <n v="4613"/>
    <n v="54"/>
    <x v="0"/>
    <n v="113"/>
    <n v="40.82"/>
    <s v="US"/>
    <s v="USD"/>
    <x v="449"/>
    <n v="1311397200"/>
    <b v="0"/>
    <b v="0"/>
    <s v="film &amp; video/science fiction"/>
    <x v="4"/>
    <s v="science fiction"/>
    <x v="449"/>
    <x v="453"/>
  </r>
  <r>
    <n v="478"/>
    <s v="Lyons LLC"/>
    <s v="Balanced impactful circuit"/>
    <n v="68800"/>
    <n v="162603"/>
    <n v="236"/>
    <x v="1"/>
    <n v="2756"/>
    <n v="59"/>
    <s v="US"/>
    <s v="USD"/>
    <x v="450"/>
    <n v="1426914000"/>
    <b v="0"/>
    <b v="0"/>
    <s v="technology/wearables"/>
    <x v="2"/>
    <s v="wearables"/>
    <x v="450"/>
    <x v="454"/>
  </r>
  <r>
    <n v="479"/>
    <s v="Long-Greene"/>
    <s v="Future-proofed heuristic encryption"/>
    <n v="2400"/>
    <n v="12310"/>
    <n v="513"/>
    <x v="1"/>
    <n v="173"/>
    <n v="71.16"/>
    <s v="GB"/>
    <s v="GBP"/>
    <x v="451"/>
    <n v="1501477200"/>
    <b v="0"/>
    <b v="0"/>
    <s v="food/food trucks"/>
    <x v="0"/>
    <s v="food trucks"/>
    <x v="451"/>
    <x v="455"/>
  </r>
  <r>
    <n v="480"/>
    <s v="Robles-Hudson"/>
    <s v="Balanced bifurcated leverage"/>
    <n v="8600"/>
    <n v="8656"/>
    <n v="101"/>
    <x v="1"/>
    <n v="87"/>
    <n v="99.49"/>
    <s v="US"/>
    <s v="USD"/>
    <x v="452"/>
    <n v="1269061200"/>
    <b v="0"/>
    <b v="1"/>
    <s v="photography/photography books"/>
    <x v="7"/>
    <s v="photography books"/>
    <x v="452"/>
    <x v="456"/>
  </r>
  <r>
    <n v="481"/>
    <s v="Mcclure LLC"/>
    <s v="Sharable discrete budgetary management"/>
    <n v="196600"/>
    <n v="159931"/>
    <n v="81"/>
    <x v="0"/>
    <n v="1538"/>
    <n v="103.99"/>
    <s v="US"/>
    <s v="USD"/>
    <x v="453"/>
    <n v="1415772000"/>
    <b v="0"/>
    <b v="1"/>
    <s v="theater/plays"/>
    <x v="3"/>
    <s v="plays"/>
    <x v="453"/>
    <x v="457"/>
  </r>
  <r>
    <n v="482"/>
    <s v="Martin, Russell and Baker"/>
    <s v="Focused solution-oriented instruction set"/>
    <n v="4200"/>
    <n v="689"/>
    <n v="16"/>
    <x v="0"/>
    <n v="9"/>
    <n v="76.56"/>
    <s v="US"/>
    <s v="USD"/>
    <x v="454"/>
    <n v="1331013600"/>
    <b v="0"/>
    <b v="1"/>
    <s v="publishing/fiction"/>
    <x v="5"/>
    <s v="fiction"/>
    <x v="454"/>
    <x v="458"/>
  </r>
  <r>
    <n v="483"/>
    <s v="Rice-Parker"/>
    <s v="Down-sized actuating infrastructure"/>
    <n v="91400"/>
    <n v="48236"/>
    <n v="53"/>
    <x v="0"/>
    <n v="554"/>
    <n v="87.07"/>
    <s v="US"/>
    <s v="USD"/>
    <x v="455"/>
    <n v="1576735200"/>
    <b v="0"/>
    <b v="0"/>
    <s v="theater/plays"/>
    <x v="3"/>
    <s v="plays"/>
    <x v="455"/>
    <x v="459"/>
  </r>
  <r>
    <n v="484"/>
    <s v="Landry Inc"/>
    <s v="Synergistic cohesive adapter"/>
    <n v="29600"/>
    <n v="77021"/>
    <n v="260"/>
    <x v="1"/>
    <n v="1572"/>
    <n v="49"/>
    <s v="GB"/>
    <s v="GBP"/>
    <x v="456"/>
    <n v="1411362000"/>
    <b v="0"/>
    <b v="1"/>
    <s v="food/food trucks"/>
    <x v="0"/>
    <s v="food trucks"/>
    <x v="456"/>
    <x v="460"/>
  </r>
  <r>
    <n v="485"/>
    <s v="Richards-Davis"/>
    <s v="Quality-focused mission-critical structure"/>
    <n v="90600"/>
    <n v="27844"/>
    <n v="31"/>
    <x v="0"/>
    <n v="648"/>
    <n v="42.97"/>
    <s v="GB"/>
    <s v="GBP"/>
    <x v="457"/>
    <n v="1563685200"/>
    <b v="0"/>
    <b v="0"/>
    <s v="theater/plays"/>
    <x v="3"/>
    <s v="plays"/>
    <x v="457"/>
    <x v="461"/>
  </r>
  <r>
    <n v="486"/>
    <s v="Davis, Cox and Fox"/>
    <s v="Compatible exuding Graphical User Interface"/>
    <n v="5200"/>
    <n v="702"/>
    <n v="14"/>
    <x v="0"/>
    <n v="21"/>
    <n v="33.43"/>
    <s v="GB"/>
    <s v="GBP"/>
    <x v="458"/>
    <n v="1521867600"/>
    <b v="0"/>
    <b v="1"/>
    <s v="publishing/translations"/>
    <x v="5"/>
    <s v="translations"/>
    <x v="458"/>
    <x v="462"/>
  </r>
  <r>
    <n v="487"/>
    <s v="Smith-Wallace"/>
    <s v="Monitored 24/7 time-frame"/>
    <n v="110300"/>
    <n v="197024"/>
    <n v="179"/>
    <x v="1"/>
    <n v="2346"/>
    <n v="83.98"/>
    <s v="US"/>
    <s v="USD"/>
    <x v="459"/>
    <n v="1495515600"/>
    <b v="0"/>
    <b v="0"/>
    <s v="theater/plays"/>
    <x v="3"/>
    <s v="plays"/>
    <x v="459"/>
    <x v="463"/>
  </r>
  <r>
    <n v="488"/>
    <s v="Cordova, Shaw and Wang"/>
    <s v="Virtual secondary open architecture"/>
    <n v="5300"/>
    <n v="11663"/>
    <n v="220"/>
    <x v="1"/>
    <n v="115"/>
    <n v="101.42"/>
    <s v="US"/>
    <s v="USD"/>
    <x v="460"/>
    <n v="1455948000"/>
    <b v="0"/>
    <b v="0"/>
    <s v="theater/plays"/>
    <x v="3"/>
    <s v="plays"/>
    <x v="460"/>
    <x v="464"/>
  </r>
  <r>
    <n v="489"/>
    <s v="Clark Inc"/>
    <s v="Down-sized mobile time-frame"/>
    <n v="9200"/>
    <n v="9339"/>
    <n v="102"/>
    <x v="1"/>
    <n v="85"/>
    <n v="109.87"/>
    <s v="IT"/>
    <s v="EUR"/>
    <x v="461"/>
    <n v="1282366800"/>
    <b v="0"/>
    <b v="0"/>
    <s v="technology/wearables"/>
    <x v="2"/>
    <s v="wearables"/>
    <x v="461"/>
    <x v="465"/>
  </r>
  <r>
    <n v="490"/>
    <s v="Young and Sons"/>
    <s v="Innovative disintermediate encryption"/>
    <n v="2400"/>
    <n v="4596"/>
    <n v="192"/>
    <x v="1"/>
    <n v="144"/>
    <n v="31.92"/>
    <s v="US"/>
    <s v="USD"/>
    <x v="462"/>
    <n v="1574575200"/>
    <b v="0"/>
    <b v="0"/>
    <s v="journalism/audio"/>
    <x v="8"/>
    <s v="audio"/>
    <x v="462"/>
    <x v="466"/>
  </r>
  <r>
    <n v="491"/>
    <s v="Henson PLC"/>
    <s v="Universal contextually-based knowledgebase"/>
    <n v="56800"/>
    <n v="173437"/>
    <n v="305"/>
    <x v="1"/>
    <n v="2443"/>
    <n v="70.989999999999995"/>
    <s v="US"/>
    <s v="USD"/>
    <x v="463"/>
    <n v="1374901200"/>
    <b v="0"/>
    <b v="1"/>
    <s v="food/food trucks"/>
    <x v="0"/>
    <s v="food trucks"/>
    <x v="463"/>
    <x v="467"/>
  </r>
  <r>
    <n v="492"/>
    <s v="Garcia Group"/>
    <s v="Persevering interactive matrix"/>
    <n v="191000"/>
    <n v="45831"/>
    <n v="24"/>
    <x v="3"/>
    <n v="595"/>
    <n v="77.03"/>
    <s v="US"/>
    <s v="USD"/>
    <x v="464"/>
    <n v="1278910800"/>
    <b v="1"/>
    <b v="1"/>
    <s v="film &amp; video/shorts"/>
    <x v="4"/>
    <s v="shorts"/>
    <x v="464"/>
    <x v="468"/>
  </r>
  <r>
    <n v="493"/>
    <s v="Adams, Walker and Wong"/>
    <s v="Seamless background framework"/>
    <n v="900"/>
    <n v="6514"/>
    <n v="724"/>
    <x v="1"/>
    <n v="64"/>
    <n v="101.78"/>
    <s v="US"/>
    <s v="USD"/>
    <x v="465"/>
    <n v="1562907600"/>
    <b v="0"/>
    <b v="0"/>
    <s v="photography/photography books"/>
    <x v="7"/>
    <s v="photography books"/>
    <x v="465"/>
    <x v="469"/>
  </r>
  <r>
    <n v="494"/>
    <s v="Hopkins-Browning"/>
    <s v="Balanced upward-trending productivity"/>
    <n v="2500"/>
    <n v="13684"/>
    <n v="547"/>
    <x v="1"/>
    <n v="268"/>
    <n v="51.06"/>
    <s v="US"/>
    <s v="USD"/>
    <x v="466"/>
    <n v="1332478800"/>
    <b v="0"/>
    <b v="0"/>
    <s v="technology/wearables"/>
    <x v="2"/>
    <s v="wearables"/>
    <x v="466"/>
    <x v="470"/>
  </r>
  <r>
    <n v="495"/>
    <s v="Bell, Edwards and Andersen"/>
    <s v="Centralized clear-thinking solution"/>
    <n v="3200"/>
    <n v="13264"/>
    <n v="415"/>
    <x v="1"/>
    <n v="195"/>
    <n v="68.02"/>
    <s v="DK"/>
    <s v="DKK"/>
    <x v="467"/>
    <n v="1402722000"/>
    <b v="0"/>
    <b v="0"/>
    <s v="theater/plays"/>
    <x v="3"/>
    <s v="plays"/>
    <x v="467"/>
    <x v="471"/>
  </r>
  <r>
    <n v="496"/>
    <s v="Morales Group"/>
    <s v="Optimized bi-directional extranet"/>
    <n v="183800"/>
    <n v="1667"/>
    <n v="1"/>
    <x v="0"/>
    <n v="54"/>
    <n v="30.87"/>
    <s v="US"/>
    <s v="USD"/>
    <x v="468"/>
    <n v="1496811600"/>
    <b v="0"/>
    <b v="0"/>
    <s v="film &amp; video/animation"/>
    <x v="4"/>
    <s v="animation"/>
    <x v="468"/>
    <x v="472"/>
  </r>
  <r>
    <n v="497"/>
    <s v="Lucero Group"/>
    <s v="Intuitive actuating benchmark"/>
    <n v="9800"/>
    <n v="3349"/>
    <n v="34"/>
    <x v="0"/>
    <n v="120"/>
    <n v="27.91"/>
    <s v="US"/>
    <s v="USD"/>
    <x v="469"/>
    <n v="1482213600"/>
    <b v="0"/>
    <b v="1"/>
    <s v="technology/wearables"/>
    <x v="2"/>
    <s v="wearables"/>
    <x v="469"/>
    <x v="473"/>
  </r>
  <r>
    <n v="498"/>
    <s v="Smith, Brown and Davis"/>
    <s v="Devolved background project"/>
    <n v="193400"/>
    <n v="46317"/>
    <n v="24"/>
    <x v="0"/>
    <n v="579"/>
    <n v="79.989999999999995"/>
    <s v="DK"/>
    <s v="DKK"/>
    <x v="470"/>
    <n v="1420264800"/>
    <b v="0"/>
    <b v="0"/>
    <s v="technology/web"/>
    <x v="2"/>
    <s v="web"/>
    <x v="470"/>
    <x v="474"/>
  </r>
  <r>
    <n v="499"/>
    <s v="Hunt Group"/>
    <s v="Reverse-engineered executive emulation"/>
    <n v="163800"/>
    <n v="78743"/>
    <n v="48"/>
    <x v="0"/>
    <n v="2072"/>
    <n v="38"/>
    <s v="US"/>
    <s v="USD"/>
    <x v="471"/>
    <n v="1458450000"/>
    <b v="0"/>
    <b v="1"/>
    <s v="film &amp; video/documentary"/>
    <x v="4"/>
    <s v="documentary"/>
    <x v="471"/>
    <x v="475"/>
  </r>
  <r>
    <n v="500"/>
    <s v="Valdez Ltd"/>
    <s v="Team-oriented clear-thinking matrix"/>
    <n v="100"/>
    <n v="0"/>
    <n v="0"/>
    <x v="0"/>
    <n v="0"/>
    <e v="#DIV/0!"/>
    <s v="US"/>
    <s v="USD"/>
    <x v="472"/>
    <n v="1369803600"/>
    <b v="0"/>
    <b v="1"/>
    <s v="theater/plays"/>
    <x v="3"/>
    <s v="plays"/>
    <x v="472"/>
    <x v="380"/>
  </r>
  <r>
    <n v="501"/>
    <s v="Mccann-Le"/>
    <s v="Focused coherent methodology"/>
    <n v="153600"/>
    <n v="107743"/>
    <n v="70"/>
    <x v="0"/>
    <n v="1796"/>
    <n v="59.99"/>
    <s v="US"/>
    <s v="USD"/>
    <x v="473"/>
    <n v="1363237200"/>
    <b v="0"/>
    <b v="0"/>
    <s v="film &amp; video/documentary"/>
    <x v="4"/>
    <s v="documentary"/>
    <x v="473"/>
    <x v="353"/>
  </r>
  <r>
    <n v="502"/>
    <s v="Johnson Inc"/>
    <s v="Reduced context-sensitive complexity"/>
    <n v="1300"/>
    <n v="6889"/>
    <n v="530"/>
    <x v="1"/>
    <n v="186"/>
    <n v="37.04"/>
    <s v="AU"/>
    <s v="AUD"/>
    <x v="474"/>
    <n v="1345870800"/>
    <b v="0"/>
    <b v="1"/>
    <s v="games/video games"/>
    <x v="6"/>
    <s v="video games"/>
    <x v="474"/>
    <x v="476"/>
  </r>
  <r>
    <n v="503"/>
    <s v="Collins LLC"/>
    <s v="Decentralized 4thgeneration time-frame"/>
    <n v="25500"/>
    <n v="45983"/>
    <n v="180"/>
    <x v="1"/>
    <n v="460"/>
    <n v="99.96"/>
    <s v="US"/>
    <s v="USD"/>
    <x v="72"/>
    <n v="1437454800"/>
    <b v="0"/>
    <b v="0"/>
    <s v="film &amp; video/drama"/>
    <x v="4"/>
    <s v="drama"/>
    <x v="72"/>
    <x v="477"/>
  </r>
  <r>
    <n v="504"/>
    <s v="Smith-Miller"/>
    <s v="De-engineered cohesive moderator"/>
    <n v="7500"/>
    <n v="6924"/>
    <n v="92"/>
    <x v="0"/>
    <n v="62"/>
    <n v="111.68"/>
    <s v="IT"/>
    <s v="EUR"/>
    <x v="443"/>
    <n v="1432011600"/>
    <b v="0"/>
    <b v="0"/>
    <s v="music/rock"/>
    <x v="1"/>
    <s v="rock"/>
    <x v="443"/>
    <x v="478"/>
  </r>
  <r>
    <n v="505"/>
    <s v="Jensen-Vargas"/>
    <s v="Ameliorated explicit parallelism"/>
    <n v="89900"/>
    <n v="12497"/>
    <n v="14"/>
    <x v="0"/>
    <n v="347"/>
    <n v="36.01"/>
    <s v="US"/>
    <s v="USD"/>
    <x v="475"/>
    <n v="1366347600"/>
    <b v="0"/>
    <b v="1"/>
    <s v="publishing/radio &amp; podcasts"/>
    <x v="5"/>
    <s v="radio &amp; podcasts"/>
    <x v="475"/>
    <x v="479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x v="81"/>
    <n v="1512885600"/>
    <b v="0"/>
    <b v="1"/>
    <s v="theater/plays"/>
    <x v="3"/>
    <s v="plays"/>
    <x v="81"/>
    <x v="480"/>
  </r>
  <r>
    <n v="507"/>
    <s v="Turner, Miller and Francis"/>
    <s v="Compatible well-modulated budgetary management"/>
    <n v="2100"/>
    <n v="837"/>
    <n v="40"/>
    <x v="0"/>
    <n v="19"/>
    <n v="44.05"/>
    <s v="US"/>
    <s v="USD"/>
    <x v="476"/>
    <n v="1369717200"/>
    <b v="0"/>
    <b v="1"/>
    <s v="technology/web"/>
    <x v="2"/>
    <s v="web"/>
    <x v="476"/>
    <x v="481"/>
  </r>
  <r>
    <n v="508"/>
    <s v="Roberts Group"/>
    <s v="Up-sized radical pricing structure"/>
    <n v="172700"/>
    <n v="193820"/>
    <n v="112"/>
    <x v="1"/>
    <n v="3657"/>
    <n v="53"/>
    <s v="US"/>
    <s v="USD"/>
    <x v="192"/>
    <n v="1534654800"/>
    <b v="0"/>
    <b v="0"/>
    <s v="theater/plays"/>
    <x v="3"/>
    <s v="plays"/>
    <x v="192"/>
    <x v="482"/>
  </r>
  <r>
    <n v="509"/>
    <s v="White LLC"/>
    <s v="Robust zero-defect project"/>
    <n v="168500"/>
    <n v="119510"/>
    <n v="71"/>
    <x v="0"/>
    <n v="1258"/>
    <n v="95"/>
    <s v="US"/>
    <s v="USD"/>
    <x v="477"/>
    <n v="1337058000"/>
    <b v="0"/>
    <b v="0"/>
    <s v="theater/plays"/>
    <x v="3"/>
    <s v="plays"/>
    <x v="477"/>
    <x v="483"/>
  </r>
  <r>
    <n v="510"/>
    <s v="Best, Miller and Thomas"/>
    <s v="Re-engineered mobile task-force"/>
    <n v="7800"/>
    <n v="9289"/>
    <n v="119"/>
    <x v="1"/>
    <n v="131"/>
    <n v="70.91"/>
    <s v="AU"/>
    <s v="AUD"/>
    <x v="478"/>
    <n v="1529816400"/>
    <b v="0"/>
    <b v="0"/>
    <s v="film &amp; video/drama"/>
    <x v="4"/>
    <s v="drama"/>
    <x v="478"/>
    <x v="484"/>
  </r>
  <r>
    <n v="511"/>
    <s v="Smith-Mullins"/>
    <s v="User-centric intangible neural-net"/>
    <n v="147800"/>
    <n v="35498"/>
    <n v="24"/>
    <x v="0"/>
    <n v="362"/>
    <n v="98.06"/>
    <s v="US"/>
    <s v="USD"/>
    <x v="479"/>
    <n v="1564894800"/>
    <b v="0"/>
    <b v="0"/>
    <s v="theater/plays"/>
    <x v="3"/>
    <s v="plays"/>
    <x v="479"/>
    <x v="265"/>
  </r>
  <r>
    <n v="512"/>
    <s v="Williams-Walsh"/>
    <s v="Organized explicit core"/>
    <n v="9100"/>
    <n v="12678"/>
    <n v="139"/>
    <x v="1"/>
    <n v="239"/>
    <n v="53.05"/>
    <s v="US"/>
    <s v="USD"/>
    <x v="480"/>
    <n v="1404622800"/>
    <b v="0"/>
    <b v="1"/>
    <s v="games/video games"/>
    <x v="6"/>
    <s v="video games"/>
    <x v="480"/>
    <x v="485"/>
  </r>
  <r>
    <n v="513"/>
    <s v="Harrison, Blackwell and Mendez"/>
    <s v="Synchronized 6thgeneration adapter"/>
    <n v="8300"/>
    <n v="3260"/>
    <n v="39"/>
    <x v="3"/>
    <n v="35"/>
    <n v="93.14"/>
    <s v="US"/>
    <s v="USD"/>
    <x v="180"/>
    <n v="1284181200"/>
    <b v="0"/>
    <b v="0"/>
    <s v="film &amp; video/television"/>
    <x v="4"/>
    <s v="television"/>
    <x v="180"/>
    <x v="486"/>
  </r>
  <r>
    <n v="514"/>
    <s v="Sanchez, Bradley and Flores"/>
    <s v="Centralized motivating capacity"/>
    <n v="138700"/>
    <n v="31123"/>
    <n v="22"/>
    <x v="3"/>
    <n v="528"/>
    <n v="58.95"/>
    <s v="CH"/>
    <s v="CHF"/>
    <x v="481"/>
    <n v="1386741600"/>
    <b v="0"/>
    <b v="1"/>
    <s v="music/rock"/>
    <x v="1"/>
    <s v="rock"/>
    <x v="481"/>
    <x v="412"/>
  </r>
  <r>
    <n v="515"/>
    <s v="Cox LLC"/>
    <s v="Phased 24hour flexibility"/>
    <n v="8600"/>
    <n v="4797"/>
    <n v="56"/>
    <x v="0"/>
    <n v="133"/>
    <n v="36.07"/>
    <s v="CA"/>
    <s v="CAD"/>
    <x v="482"/>
    <n v="1324792800"/>
    <b v="0"/>
    <b v="1"/>
    <s v="theater/plays"/>
    <x v="3"/>
    <s v="plays"/>
    <x v="482"/>
    <x v="487"/>
  </r>
  <r>
    <n v="516"/>
    <s v="Morales-Odonnell"/>
    <s v="Exclusive 5thgeneration structure"/>
    <n v="125400"/>
    <n v="53324"/>
    <n v="43"/>
    <x v="0"/>
    <n v="846"/>
    <n v="63.03"/>
    <s v="US"/>
    <s v="USD"/>
    <x v="194"/>
    <n v="1284354000"/>
    <b v="0"/>
    <b v="0"/>
    <s v="publishing/nonfiction"/>
    <x v="5"/>
    <s v="nonfiction"/>
    <x v="194"/>
    <x v="488"/>
  </r>
  <r>
    <n v="517"/>
    <s v="Ramirez LLC"/>
    <s v="Multi-tiered maximized orchestration"/>
    <n v="5900"/>
    <n v="6608"/>
    <n v="112"/>
    <x v="1"/>
    <n v="78"/>
    <n v="84.72"/>
    <s v="US"/>
    <s v="USD"/>
    <x v="483"/>
    <n v="1494392400"/>
    <b v="0"/>
    <b v="0"/>
    <s v="food/food trucks"/>
    <x v="0"/>
    <s v="food trucks"/>
    <x v="483"/>
    <x v="489"/>
  </r>
  <r>
    <n v="518"/>
    <s v="Ramirez Group"/>
    <s v="Open-architected uniform instruction set"/>
    <n v="8800"/>
    <n v="622"/>
    <n v="7"/>
    <x v="0"/>
    <n v="10"/>
    <n v="62.2"/>
    <s v="US"/>
    <s v="USD"/>
    <x v="484"/>
    <n v="1519538400"/>
    <b v="0"/>
    <b v="1"/>
    <s v="film &amp; video/animation"/>
    <x v="4"/>
    <s v="animation"/>
    <x v="484"/>
    <x v="442"/>
  </r>
  <r>
    <n v="519"/>
    <s v="Marsh-Coleman"/>
    <s v="Exclusive asymmetric analyzer"/>
    <n v="177700"/>
    <n v="180802"/>
    <n v="102"/>
    <x v="1"/>
    <n v="1773"/>
    <n v="101.98"/>
    <s v="US"/>
    <s v="USD"/>
    <x v="355"/>
    <n v="1421906400"/>
    <b v="0"/>
    <b v="1"/>
    <s v="music/rock"/>
    <x v="1"/>
    <s v="rock"/>
    <x v="355"/>
    <x v="437"/>
  </r>
  <r>
    <n v="520"/>
    <s v="Frederick, Jenkins and Collins"/>
    <s v="Organic radical collaboration"/>
    <n v="800"/>
    <n v="3406"/>
    <n v="426"/>
    <x v="1"/>
    <n v="32"/>
    <n v="106.44"/>
    <s v="US"/>
    <s v="USD"/>
    <x v="485"/>
    <n v="1555909200"/>
    <b v="0"/>
    <b v="0"/>
    <s v="theater/plays"/>
    <x v="3"/>
    <s v="plays"/>
    <x v="485"/>
    <x v="490"/>
  </r>
  <r>
    <n v="521"/>
    <s v="Wilson Ltd"/>
    <s v="Function-based multi-state software"/>
    <n v="7600"/>
    <n v="11061"/>
    <n v="146"/>
    <x v="1"/>
    <n v="369"/>
    <n v="29.98"/>
    <s v="US"/>
    <s v="USD"/>
    <x v="486"/>
    <n v="1472446800"/>
    <b v="0"/>
    <b v="1"/>
    <s v="film &amp; video/drama"/>
    <x v="4"/>
    <s v="drama"/>
    <x v="486"/>
    <x v="491"/>
  </r>
  <r>
    <n v="522"/>
    <s v="Cline, Peterson and Lowery"/>
    <s v="Innovative static budgetary management"/>
    <n v="50500"/>
    <n v="16389"/>
    <n v="32"/>
    <x v="0"/>
    <n v="191"/>
    <n v="85.81"/>
    <s v="US"/>
    <s v="USD"/>
    <x v="487"/>
    <n v="1342328400"/>
    <b v="0"/>
    <b v="0"/>
    <s v="film &amp; video/shorts"/>
    <x v="4"/>
    <s v="shorts"/>
    <x v="487"/>
    <x v="163"/>
  </r>
  <r>
    <n v="523"/>
    <s v="Underwood, James and Jones"/>
    <s v="Triple-buffered holistic ability"/>
    <n v="900"/>
    <n v="6303"/>
    <n v="700"/>
    <x v="1"/>
    <n v="89"/>
    <n v="70.819999999999993"/>
    <s v="US"/>
    <s v="USD"/>
    <x v="488"/>
    <n v="1268114400"/>
    <b v="0"/>
    <b v="0"/>
    <s v="film &amp; video/shorts"/>
    <x v="4"/>
    <s v="shorts"/>
    <x v="488"/>
    <x v="492"/>
  </r>
  <r>
    <n v="524"/>
    <s v="Johnson-Contreras"/>
    <s v="Diverse scalable superstructure"/>
    <n v="96700"/>
    <n v="81136"/>
    <n v="84"/>
    <x v="0"/>
    <n v="1979"/>
    <n v="41"/>
    <s v="US"/>
    <s v="USD"/>
    <x v="489"/>
    <n v="1273381200"/>
    <b v="0"/>
    <b v="0"/>
    <s v="theater/plays"/>
    <x v="3"/>
    <s v="plays"/>
    <x v="489"/>
    <x v="493"/>
  </r>
  <r>
    <n v="525"/>
    <s v="Greene, Lloyd and Sims"/>
    <s v="Balanced leadingedge data-warehouse"/>
    <n v="2100"/>
    <n v="1768"/>
    <n v="84"/>
    <x v="0"/>
    <n v="63"/>
    <n v="28.06"/>
    <s v="US"/>
    <s v="USD"/>
    <x v="490"/>
    <n v="1290837600"/>
    <b v="0"/>
    <b v="0"/>
    <s v="technology/wearables"/>
    <x v="2"/>
    <s v="wearables"/>
    <x v="490"/>
    <x v="494"/>
  </r>
  <r>
    <n v="526"/>
    <s v="Smith-Sparks"/>
    <s v="Digitized bandwidth-monitored open architecture"/>
    <n v="8300"/>
    <n v="12944"/>
    <n v="156"/>
    <x v="1"/>
    <n v="147"/>
    <n v="88.05"/>
    <s v="US"/>
    <s v="USD"/>
    <x v="312"/>
    <n v="1454306400"/>
    <b v="0"/>
    <b v="1"/>
    <s v="theater/plays"/>
    <x v="3"/>
    <s v="plays"/>
    <x v="312"/>
    <x v="495"/>
  </r>
  <r>
    <n v="527"/>
    <s v="Rosario-Smith"/>
    <s v="Enterprise-wide intermediate portal"/>
    <n v="189200"/>
    <n v="188480"/>
    <n v="100"/>
    <x v="0"/>
    <n v="6080"/>
    <n v="31"/>
    <s v="CA"/>
    <s v="CAD"/>
    <x v="491"/>
    <n v="1457762400"/>
    <b v="0"/>
    <b v="0"/>
    <s v="film &amp; video/animation"/>
    <x v="4"/>
    <s v="animation"/>
    <x v="491"/>
    <x v="496"/>
  </r>
  <r>
    <n v="528"/>
    <s v="Avila, Ford and Welch"/>
    <s v="Focused leadingedge matrix"/>
    <n v="9000"/>
    <n v="7227"/>
    <n v="80"/>
    <x v="0"/>
    <n v="80"/>
    <n v="90.34"/>
    <s v="GB"/>
    <s v="GBP"/>
    <x v="492"/>
    <n v="1389074400"/>
    <b v="0"/>
    <b v="0"/>
    <s v="music/indie rock"/>
    <x v="1"/>
    <s v="indie rock"/>
    <x v="492"/>
    <x v="497"/>
  </r>
  <r>
    <n v="529"/>
    <s v="Gallegos Inc"/>
    <s v="Seamless logistical encryption"/>
    <n v="5100"/>
    <n v="574"/>
    <n v="11"/>
    <x v="0"/>
    <n v="9"/>
    <n v="63.78"/>
    <s v="US"/>
    <s v="USD"/>
    <x v="493"/>
    <n v="1402117200"/>
    <b v="0"/>
    <b v="0"/>
    <s v="games/video games"/>
    <x v="6"/>
    <s v="video games"/>
    <x v="493"/>
    <x v="180"/>
  </r>
  <r>
    <n v="530"/>
    <s v="Morrow, Santiago and Soto"/>
    <s v="Stand-alone human-resource workforce"/>
    <n v="105000"/>
    <n v="96328"/>
    <n v="92"/>
    <x v="0"/>
    <n v="1784"/>
    <n v="54"/>
    <s v="US"/>
    <s v="USD"/>
    <x v="494"/>
    <n v="1284440400"/>
    <b v="0"/>
    <b v="1"/>
    <s v="publishing/fiction"/>
    <x v="5"/>
    <s v="fiction"/>
    <x v="494"/>
    <x v="498"/>
  </r>
  <r>
    <n v="531"/>
    <s v="Berry-Richardson"/>
    <s v="Automated zero tolerance implementation"/>
    <n v="186700"/>
    <n v="178338"/>
    <n v="96"/>
    <x v="2"/>
    <n v="3640"/>
    <n v="48.99"/>
    <s v="CH"/>
    <s v="CHF"/>
    <x v="495"/>
    <n v="1388988000"/>
    <b v="0"/>
    <b v="0"/>
    <s v="games/video games"/>
    <x v="6"/>
    <s v="video games"/>
    <x v="495"/>
    <x v="499"/>
  </r>
  <r>
    <n v="532"/>
    <s v="Cordova-Torres"/>
    <s v="Pre-emptive grid-enabled contingency"/>
    <n v="1600"/>
    <n v="8046"/>
    <n v="503"/>
    <x v="1"/>
    <n v="126"/>
    <n v="63.86"/>
    <s v="CA"/>
    <s v="CAD"/>
    <x v="496"/>
    <n v="1516946400"/>
    <b v="0"/>
    <b v="0"/>
    <s v="theater/plays"/>
    <x v="3"/>
    <s v="plays"/>
    <x v="496"/>
    <x v="500"/>
  </r>
  <r>
    <n v="533"/>
    <s v="Holt, Bernard and Johnson"/>
    <s v="Multi-lateral didactic encoding"/>
    <n v="115600"/>
    <n v="184086"/>
    <n v="159"/>
    <x v="1"/>
    <n v="2218"/>
    <n v="83"/>
    <s v="GB"/>
    <s v="GBP"/>
    <x v="497"/>
    <n v="1377752400"/>
    <b v="0"/>
    <b v="0"/>
    <s v="music/indie rock"/>
    <x v="1"/>
    <s v="indie rock"/>
    <x v="497"/>
    <x v="50"/>
  </r>
  <r>
    <n v="534"/>
    <s v="Clark, Mccormick and Mendoza"/>
    <s v="Self-enabling didactic orchestration"/>
    <n v="89100"/>
    <n v="13385"/>
    <n v="15"/>
    <x v="0"/>
    <n v="243"/>
    <n v="55.08"/>
    <s v="US"/>
    <s v="USD"/>
    <x v="498"/>
    <n v="1534568400"/>
    <b v="0"/>
    <b v="1"/>
    <s v="film &amp; video/drama"/>
    <x v="4"/>
    <s v="drama"/>
    <x v="498"/>
    <x v="501"/>
  </r>
  <r>
    <n v="535"/>
    <s v="Garrison LLC"/>
    <s v="Profit-focused 24/7 data-warehouse"/>
    <n v="2600"/>
    <n v="12533"/>
    <n v="482"/>
    <x v="1"/>
    <n v="202"/>
    <n v="62.04"/>
    <s v="IT"/>
    <s v="EUR"/>
    <x v="499"/>
    <n v="1528606800"/>
    <b v="0"/>
    <b v="1"/>
    <s v="theater/plays"/>
    <x v="3"/>
    <s v="plays"/>
    <x v="499"/>
    <x v="502"/>
  </r>
  <r>
    <n v="536"/>
    <s v="Shannon-Olson"/>
    <s v="Enhanced methodical middleware"/>
    <n v="9800"/>
    <n v="14697"/>
    <n v="150"/>
    <x v="1"/>
    <n v="140"/>
    <n v="104.98"/>
    <s v="IT"/>
    <s v="EUR"/>
    <x v="500"/>
    <n v="1284872400"/>
    <b v="0"/>
    <b v="0"/>
    <s v="publishing/fiction"/>
    <x v="5"/>
    <s v="fiction"/>
    <x v="500"/>
    <x v="52"/>
  </r>
  <r>
    <n v="537"/>
    <s v="Murillo-Mcfarland"/>
    <s v="Synchronized client-driven projection"/>
    <n v="84400"/>
    <n v="98935"/>
    <n v="117"/>
    <x v="1"/>
    <n v="1052"/>
    <n v="94.04"/>
    <s v="DK"/>
    <s v="DKK"/>
    <x v="501"/>
    <n v="1537592400"/>
    <b v="1"/>
    <b v="1"/>
    <s v="film &amp; video/documentary"/>
    <x v="4"/>
    <s v="documentary"/>
    <x v="501"/>
    <x v="503"/>
  </r>
  <r>
    <n v="538"/>
    <s v="Young, Gilbert and Escobar"/>
    <s v="Networked didactic time-frame"/>
    <n v="151300"/>
    <n v="57034"/>
    <n v="38"/>
    <x v="0"/>
    <n v="1296"/>
    <n v="44.01"/>
    <s v="US"/>
    <s v="USD"/>
    <x v="502"/>
    <n v="1381208400"/>
    <b v="0"/>
    <b v="0"/>
    <s v="games/mobile games"/>
    <x v="6"/>
    <s v="mobile games"/>
    <x v="502"/>
    <x v="504"/>
  </r>
  <r>
    <n v="539"/>
    <s v="Thomas, Welch and Santana"/>
    <s v="Assimilated exuding toolset"/>
    <n v="9800"/>
    <n v="7120"/>
    <n v="73"/>
    <x v="0"/>
    <n v="77"/>
    <n v="92.47"/>
    <s v="US"/>
    <s v="USD"/>
    <x v="503"/>
    <n v="1562475600"/>
    <b v="0"/>
    <b v="1"/>
    <s v="food/food trucks"/>
    <x v="0"/>
    <s v="food trucks"/>
    <x v="503"/>
    <x v="505"/>
  </r>
  <r>
    <n v="540"/>
    <s v="Brown-Pena"/>
    <s v="Front-line client-server secured line"/>
    <n v="5300"/>
    <n v="14097"/>
    <n v="266"/>
    <x v="1"/>
    <n v="247"/>
    <n v="57.07"/>
    <s v="US"/>
    <s v="USD"/>
    <x v="504"/>
    <n v="1527397200"/>
    <b v="0"/>
    <b v="0"/>
    <s v="photography/photography books"/>
    <x v="7"/>
    <s v="photography books"/>
    <x v="504"/>
    <x v="506"/>
  </r>
  <r>
    <n v="541"/>
    <s v="Holder, Caldwell and Vance"/>
    <s v="Polarized systemic Internet solution"/>
    <n v="178000"/>
    <n v="43086"/>
    <n v="24"/>
    <x v="0"/>
    <n v="395"/>
    <n v="109.08"/>
    <s v="IT"/>
    <s v="EUR"/>
    <x v="505"/>
    <n v="1436158800"/>
    <b v="0"/>
    <b v="0"/>
    <s v="games/mobile games"/>
    <x v="6"/>
    <s v="mobile games"/>
    <x v="505"/>
    <x v="507"/>
  </r>
  <r>
    <n v="542"/>
    <s v="Harrison-Bridges"/>
    <s v="Profit-focused exuding moderator"/>
    <n v="77000"/>
    <n v="1930"/>
    <n v="3"/>
    <x v="0"/>
    <n v="49"/>
    <n v="39.39"/>
    <s v="GB"/>
    <s v="GBP"/>
    <x v="506"/>
    <n v="1456034400"/>
    <b v="0"/>
    <b v="0"/>
    <s v="music/indie rock"/>
    <x v="1"/>
    <s v="indie rock"/>
    <x v="506"/>
    <x v="508"/>
  </r>
  <r>
    <n v="543"/>
    <s v="Johnson, Murphy and Peterson"/>
    <s v="Cross-group high-level moderator"/>
    <n v="84900"/>
    <n v="13864"/>
    <n v="16"/>
    <x v="0"/>
    <n v="180"/>
    <n v="77.02"/>
    <s v="US"/>
    <s v="USD"/>
    <x v="507"/>
    <n v="1380171600"/>
    <b v="0"/>
    <b v="0"/>
    <s v="games/video games"/>
    <x v="6"/>
    <s v="video games"/>
    <x v="507"/>
    <x v="509"/>
  </r>
  <r>
    <n v="544"/>
    <s v="Taylor Inc"/>
    <s v="Public-key 3rdgeneration system engine"/>
    <n v="2800"/>
    <n v="7742"/>
    <n v="277"/>
    <x v="1"/>
    <n v="84"/>
    <n v="92.17"/>
    <s v="US"/>
    <s v="USD"/>
    <x v="508"/>
    <n v="1453356000"/>
    <b v="0"/>
    <b v="0"/>
    <s v="music/rock"/>
    <x v="1"/>
    <s v="rock"/>
    <x v="508"/>
    <x v="510"/>
  </r>
  <r>
    <n v="545"/>
    <s v="Deleon and Sons"/>
    <s v="Organized value-added access"/>
    <n v="184800"/>
    <n v="164109"/>
    <n v="89"/>
    <x v="0"/>
    <n v="2690"/>
    <n v="61.01"/>
    <s v="US"/>
    <s v="USD"/>
    <x v="509"/>
    <n v="1578981600"/>
    <b v="0"/>
    <b v="0"/>
    <s v="theater/plays"/>
    <x v="3"/>
    <s v="plays"/>
    <x v="509"/>
    <x v="511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x v="510"/>
    <n v="1537419600"/>
    <b v="0"/>
    <b v="1"/>
    <s v="theater/plays"/>
    <x v="3"/>
    <s v="plays"/>
    <x v="510"/>
    <x v="512"/>
  </r>
  <r>
    <n v="547"/>
    <s v="Hardin-Dixon"/>
    <s v="Focused solution-oriented matrix"/>
    <n v="1300"/>
    <n v="12597"/>
    <n v="969"/>
    <x v="1"/>
    <n v="156"/>
    <n v="80.75"/>
    <s v="US"/>
    <s v="USD"/>
    <x v="511"/>
    <n v="1423202400"/>
    <b v="0"/>
    <b v="0"/>
    <s v="film &amp; video/drama"/>
    <x v="4"/>
    <s v="drama"/>
    <x v="511"/>
    <x v="513"/>
  </r>
  <r>
    <n v="548"/>
    <s v="York-Pitts"/>
    <s v="Monitored discrete toolset"/>
    <n v="66100"/>
    <n v="179074"/>
    <n v="271"/>
    <x v="1"/>
    <n v="2985"/>
    <n v="59.99"/>
    <s v="US"/>
    <s v="USD"/>
    <x v="512"/>
    <n v="1460610000"/>
    <b v="0"/>
    <b v="0"/>
    <s v="theater/plays"/>
    <x v="3"/>
    <s v="plays"/>
    <x v="512"/>
    <x v="514"/>
  </r>
  <r>
    <n v="549"/>
    <s v="Jarvis and Sons"/>
    <s v="Business-focused intermediate system engine"/>
    <n v="29500"/>
    <n v="83843"/>
    <n v="284"/>
    <x v="1"/>
    <n v="762"/>
    <n v="110.03"/>
    <s v="US"/>
    <s v="USD"/>
    <x v="513"/>
    <n v="1370494800"/>
    <b v="0"/>
    <b v="0"/>
    <s v="technology/wearables"/>
    <x v="2"/>
    <s v="wearables"/>
    <x v="513"/>
    <x v="515"/>
  </r>
  <r>
    <n v="550"/>
    <s v="Morrison-Henderson"/>
    <s v="De-engineered disintermediate encoding"/>
    <n v="100"/>
    <n v="4"/>
    <n v="4"/>
    <x v="3"/>
    <n v="1"/>
    <n v="4"/>
    <s v="CH"/>
    <s v="CHF"/>
    <x v="514"/>
    <n v="1332306000"/>
    <b v="0"/>
    <b v="0"/>
    <s v="music/indie rock"/>
    <x v="1"/>
    <s v="indie rock"/>
    <x v="514"/>
    <x v="516"/>
  </r>
  <r>
    <n v="551"/>
    <s v="Martin-James"/>
    <s v="Streamlined upward-trending analyzer"/>
    <n v="180100"/>
    <n v="105598"/>
    <n v="59"/>
    <x v="0"/>
    <n v="2779"/>
    <n v="38"/>
    <s v="AU"/>
    <s v="AUD"/>
    <x v="515"/>
    <n v="1422511200"/>
    <b v="0"/>
    <b v="1"/>
    <s v="technology/web"/>
    <x v="2"/>
    <s v="web"/>
    <x v="515"/>
    <x v="517"/>
  </r>
  <r>
    <n v="552"/>
    <s v="Mercer, Solomon and Singleton"/>
    <s v="Distributed human-resource policy"/>
    <n v="9000"/>
    <n v="8866"/>
    <n v="99"/>
    <x v="0"/>
    <n v="92"/>
    <n v="96.37"/>
    <s v="US"/>
    <s v="USD"/>
    <x v="516"/>
    <n v="1480312800"/>
    <b v="0"/>
    <b v="0"/>
    <s v="theater/plays"/>
    <x v="3"/>
    <s v="plays"/>
    <x v="516"/>
    <x v="518"/>
  </r>
  <r>
    <n v="553"/>
    <s v="Dougherty, Austin and Mills"/>
    <s v="De-engineered 5thgeneration contingency"/>
    <n v="170600"/>
    <n v="75022"/>
    <n v="44"/>
    <x v="0"/>
    <n v="1028"/>
    <n v="72.98"/>
    <s v="US"/>
    <s v="USD"/>
    <x v="517"/>
    <n v="1294034400"/>
    <b v="0"/>
    <b v="0"/>
    <s v="music/rock"/>
    <x v="1"/>
    <s v="rock"/>
    <x v="517"/>
    <x v="519"/>
  </r>
  <r>
    <n v="554"/>
    <s v="Ritter PLC"/>
    <s v="Multi-channeled upward-trending application"/>
    <n v="9500"/>
    <n v="14408"/>
    <n v="152"/>
    <x v="1"/>
    <n v="554"/>
    <n v="26.01"/>
    <s v="CA"/>
    <s v="CAD"/>
    <x v="518"/>
    <n v="1482645600"/>
    <b v="0"/>
    <b v="0"/>
    <s v="music/indie rock"/>
    <x v="1"/>
    <s v="indie rock"/>
    <x v="518"/>
    <x v="520"/>
  </r>
  <r>
    <n v="555"/>
    <s v="Anderson Group"/>
    <s v="Organic maximized database"/>
    <n v="6300"/>
    <n v="14089"/>
    <n v="224"/>
    <x v="1"/>
    <n v="135"/>
    <n v="104.36"/>
    <s v="DK"/>
    <s v="DKK"/>
    <x v="519"/>
    <n v="1399093200"/>
    <b v="0"/>
    <b v="0"/>
    <s v="music/rock"/>
    <x v="1"/>
    <s v="rock"/>
    <x v="519"/>
    <x v="219"/>
  </r>
  <r>
    <n v="556"/>
    <s v="Smith and Sons"/>
    <s v="Grass-roots 24/7 attitude"/>
    <n v="5200"/>
    <n v="12467"/>
    <n v="240"/>
    <x v="1"/>
    <n v="122"/>
    <n v="102.19"/>
    <s v="US"/>
    <s v="USD"/>
    <x v="520"/>
    <n v="1315890000"/>
    <b v="0"/>
    <b v="1"/>
    <s v="publishing/translations"/>
    <x v="5"/>
    <s v="translations"/>
    <x v="520"/>
    <x v="521"/>
  </r>
  <r>
    <n v="557"/>
    <s v="Lam-Hamilton"/>
    <s v="Team-oriented global strategy"/>
    <n v="6000"/>
    <n v="11960"/>
    <n v="199"/>
    <x v="1"/>
    <n v="221"/>
    <n v="54.12"/>
    <s v="US"/>
    <s v="USD"/>
    <x v="521"/>
    <n v="1444021200"/>
    <b v="0"/>
    <b v="1"/>
    <s v="film &amp; video/science fiction"/>
    <x v="4"/>
    <s v="science fiction"/>
    <x v="521"/>
    <x v="522"/>
  </r>
  <r>
    <n v="558"/>
    <s v="Ho Ltd"/>
    <s v="Enhanced client-driven capacity"/>
    <n v="5800"/>
    <n v="7966"/>
    <n v="137"/>
    <x v="1"/>
    <n v="126"/>
    <n v="63.22"/>
    <s v="US"/>
    <s v="USD"/>
    <x v="522"/>
    <n v="1460005200"/>
    <b v="0"/>
    <b v="0"/>
    <s v="theater/plays"/>
    <x v="3"/>
    <s v="plays"/>
    <x v="522"/>
    <x v="523"/>
  </r>
  <r>
    <n v="559"/>
    <s v="Brown, Estrada and Jensen"/>
    <s v="Exclusive systematic productivity"/>
    <n v="105300"/>
    <n v="106321"/>
    <n v="101"/>
    <x v="1"/>
    <n v="1022"/>
    <n v="104.03"/>
    <s v="US"/>
    <s v="USD"/>
    <x v="523"/>
    <n v="1470718800"/>
    <b v="0"/>
    <b v="0"/>
    <s v="theater/plays"/>
    <x v="3"/>
    <s v="plays"/>
    <x v="523"/>
    <x v="524"/>
  </r>
  <r>
    <n v="560"/>
    <s v="Hunt LLC"/>
    <s v="Re-engineered radical policy"/>
    <n v="20000"/>
    <n v="158832"/>
    <n v="794"/>
    <x v="1"/>
    <n v="3177"/>
    <n v="49.99"/>
    <s v="US"/>
    <s v="USD"/>
    <x v="524"/>
    <n v="1325052000"/>
    <b v="0"/>
    <b v="0"/>
    <s v="film &amp; video/animation"/>
    <x v="4"/>
    <s v="animation"/>
    <x v="524"/>
    <x v="348"/>
  </r>
  <r>
    <n v="561"/>
    <s v="Fowler-Smith"/>
    <s v="Down-sized logistical adapter"/>
    <n v="3000"/>
    <n v="11091"/>
    <n v="370"/>
    <x v="1"/>
    <n v="198"/>
    <n v="56.02"/>
    <s v="CH"/>
    <s v="CHF"/>
    <x v="525"/>
    <n v="1319000400"/>
    <b v="0"/>
    <b v="0"/>
    <s v="theater/plays"/>
    <x v="3"/>
    <s v="plays"/>
    <x v="525"/>
    <x v="280"/>
  </r>
  <r>
    <n v="562"/>
    <s v="Blair Inc"/>
    <s v="Configurable bandwidth-monitored throughput"/>
    <n v="9900"/>
    <n v="1269"/>
    <n v="13"/>
    <x v="0"/>
    <n v="26"/>
    <n v="48.81"/>
    <s v="CH"/>
    <s v="CHF"/>
    <x v="188"/>
    <n v="1552539600"/>
    <b v="0"/>
    <b v="0"/>
    <s v="music/rock"/>
    <x v="1"/>
    <s v="rock"/>
    <x v="188"/>
    <x v="525"/>
  </r>
  <r>
    <n v="563"/>
    <s v="Kelley, Stanton and Sanchez"/>
    <s v="Optional tangible pricing structure"/>
    <n v="3700"/>
    <n v="5107"/>
    <n v="138"/>
    <x v="1"/>
    <n v="85"/>
    <n v="60.08"/>
    <s v="AU"/>
    <s v="AUD"/>
    <x v="526"/>
    <n v="1543816800"/>
    <b v="0"/>
    <b v="0"/>
    <s v="film &amp; video/documentary"/>
    <x v="4"/>
    <s v="documentary"/>
    <x v="526"/>
    <x v="526"/>
  </r>
  <r>
    <n v="564"/>
    <s v="Hernandez-Macdonald"/>
    <s v="Organic high-level implementation"/>
    <n v="168700"/>
    <n v="141393"/>
    <n v="84"/>
    <x v="0"/>
    <n v="1790"/>
    <n v="78.989999999999995"/>
    <s v="US"/>
    <s v="USD"/>
    <x v="527"/>
    <n v="1427086800"/>
    <b v="0"/>
    <b v="0"/>
    <s v="theater/plays"/>
    <x v="3"/>
    <s v="plays"/>
    <x v="527"/>
    <x v="527"/>
  </r>
  <r>
    <n v="565"/>
    <s v="Joseph LLC"/>
    <s v="Decentralized logistical collaboration"/>
    <n v="94900"/>
    <n v="194166"/>
    <n v="205"/>
    <x v="1"/>
    <n v="3596"/>
    <n v="53.99"/>
    <s v="US"/>
    <s v="USD"/>
    <x v="528"/>
    <n v="1323064800"/>
    <b v="0"/>
    <b v="0"/>
    <s v="theater/plays"/>
    <x v="3"/>
    <s v="plays"/>
    <x v="528"/>
    <x v="528"/>
  </r>
  <r>
    <n v="566"/>
    <s v="Webb-Smith"/>
    <s v="Advanced content-based installation"/>
    <n v="9300"/>
    <n v="4124"/>
    <n v="44"/>
    <x v="0"/>
    <n v="37"/>
    <n v="111.46"/>
    <s v="US"/>
    <s v="USD"/>
    <x v="522"/>
    <n v="1458277200"/>
    <b v="0"/>
    <b v="1"/>
    <s v="music/electric music"/>
    <x v="1"/>
    <s v="electric music"/>
    <x v="522"/>
    <x v="529"/>
  </r>
  <r>
    <n v="567"/>
    <s v="Johns PLC"/>
    <s v="Distributed high-level open architecture"/>
    <n v="6800"/>
    <n v="14865"/>
    <n v="219"/>
    <x v="1"/>
    <n v="244"/>
    <n v="60.92"/>
    <s v="US"/>
    <s v="USD"/>
    <x v="529"/>
    <n v="1405141200"/>
    <b v="0"/>
    <b v="0"/>
    <s v="music/rock"/>
    <x v="1"/>
    <s v="rock"/>
    <x v="529"/>
    <x v="360"/>
  </r>
  <r>
    <n v="568"/>
    <s v="Hardin-Foley"/>
    <s v="Synergized zero tolerance help-desk"/>
    <n v="72400"/>
    <n v="134688"/>
    <n v="186"/>
    <x v="1"/>
    <n v="5180"/>
    <n v="26"/>
    <s v="US"/>
    <s v="USD"/>
    <x v="530"/>
    <n v="1283058000"/>
    <b v="0"/>
    <b v="0"/>
    <s v="theater/plays"/>
    <x v="3"/>
    <s v="plays"/>
    <x v="530"/>
    <x v="254"/>
  </r>
  <r>
    <n v="569"/>
    <s v="Fischer, Fowler and Arnold"/>
    <s v="Extended multi-tasking definition"/>
    <n v="20100"/>
    <n v="47705"/>
    <n v="237"/>
    <x v="1"/>
    <n v="589"/>
    <n v="80.989999999999995"/>
    <s v="IT"/>
    <s v="EUR"/>
    <x v="531"/>
    <n v="1295762400"/>
    <b v="0"/>
    <b v="0"/>
    <s v="film &amp; video/animation"/>
    <x v="4"/>
    <s v="animation"/>
    <x v="531"/>
    <x v="530"/>
  </r>
  <r>
    <n v="570"/>
    <s v="Martinez-Juarez"/>
    <s v="Realigned uniform knowledge user"/>
    <n v="31200"/>
    <n v="95364"/>
    <n v="306"/>
    <x v="1"/>
    <n v="2725"/>
    <n v="35"/>
    <s v="US"/>
    <s v="USD"/>
    <x v="515"/>
    <n v="1419573600"/>
    <b v="0"/>
    <b v="1"/>
    <s v="music/rock"/>
    <x v="1"/>
    <s v="rock"/>
    <x v="515"/>
    <x v="531"/>
  </r>
  <r>
    <n v="571"/>
    <s v="Wilson and Sons"/>
    <s v="Monitored grid-enabled model"/>
    <n v="3500"/>
    <n v="3295"/>
    <n v="94"/>
    <x v="0"/>
    <n v="35"/>
    <n v="94.14"/>
    <s v="IT"/>
    <s v="EUR"/>
    <x v="532"/>
    <n v="1438750800"/>
    <b v="0"/>
    <b v="0"/>
    <s v="film &amp; video/shorts"/>
    <x v="4"/>
    <s v="shorts"/>
    <x v="532"/>
    <x v="532"/>
  </r>
  <r>
    <n v="572"/>
    <s v="Clements Group"/>
    <s v="Assimilated actuating policy"/>
    <n v="9000"/>
    <n v="4896"/>
    <n v="54"/>
    <x v="3"/>
    <n v="94"/>
    <n v="52.09"/>
    <s v="US"/>
    <s v="USD"/>
    <x v="533"/>
    <n v="1444798800"/>
    <b v="0"/>
    <b v="1"/>
    <s v="music/rock"/>
    <x v="1"/>
    <s v="rock"/>
    <x v="533"/>
    <x v="533"/>
  </r>
  <r>
    <n v="573"/>
    <s v="Valenzuela-Cook"/>
    <s v="Total incremental productivity"/>
    <n v="6700"/>
    <n v="7496"/>
    <n v="112"/>
    <x v="1"/>
    <n v="300"/>
    <n v="24.99"/>
    <s v="US"/>
    <s v="USD"/>
    <x v="409"/>
    <n v="1399179600"/>
    <b v="0"/>
    <b v="0"/>
    <s v="journalism/audio"/>
    <x v="8"/>
    <s v="audio"/>
    <x v="409"/>
    <x v="534"/>
  </r>
  <r>
    <n v="574"/>
    <s v="Parker, Haley and Foster"/>
    <s v="Adaptive local task-force"/>
    <n v="2700"/>
    <n v="9967"/>
    <n v="369"/>
    <x v="1"/>
    <n v="144"/>
    <n v="69.22"/>
    <s v="US"/>
    <s v="USD"/>
    <x v="534"/>
    <n v="1576562400"/>
    <b v="0"/>
    <b v="1"/>
    <s v="food/food trucks"/>
    <x v="0"/>
    <s v="food trucks"/>
    <x v="534"/>
    <x v="535"/>
  </r>
  <r>
    <n v="575"/>
    <s v="Fuentes LLC"/>
    <s v="Universal zero-defect concept"/>
    <n v="83300"/>
    <n v="52421"/>
    <n v="63"/>
    <x v="0"/>
    <n v="558"/>
    <n v="93.94"/>
    <s v="US"/>
    <s v="USD"/>
    <x v="53"/>
    <n v="1400821200"/>
    <b v="0"/>
    <b v="1"/>
    <s v="theater/plays"/>
    <x v="3"/>
    <s v="plays"/>
    <x v="53"/>
    <x v="536"/>
  </r>
  <r>
    <n v="576"/>
    <s v="Moran and Sons"/>
    <s v="Object-based bottom-line superstructure"/>
    <n v="9700"/>
    <n v="6298"/>
    <n v="65"/>
    <x v="0"/>
    <n v="64"/>
    <n v="98.41"/>
    <s v="US"/>
    <s v="USD"/>
    <x v="535"/>
    <n v="1510984800"/>
    <b v="0"/>
    <b v="0"/>
    <s v="theater/plays"/>
    <x v="3"/>
    <s v="plays"/>
    <x v="535"/>
    <x v="537"/>
  </r>
  <r>
    <n v="577"/>
    <s v="Stevens Inc"/>
    <s v="Adaptive 24hour projection"/>
    <n v="8200"/>
    <n v="1546"/>
    <n v="19"/>
    <x v="3"/>
    <n v="37"/>
    <n v="41.78"/>
    <s v="US"/>
    <s v="USD"/>
    <x v="536"/>
    <n v="1302066000"/>
    <b v="0"/>
    <b v="0"/>
    <s v="music/jazz"/>
    <x v="1"/>
    <s v="jazz"/>
    <x v="536"/>
    <x v="538"/>
  </r>
  <r>
    <n v="578"/>
    <s v="Martinez-Johnson"/>
    <s v="Sharable radical toolset"/>
    <n v="96500"/>
    <n v="16168"/>
    <n v="17"/>
    <x v="0"/>
    <n v="245"/>
    <n v="65.989999999999995"/>
    <s v="US"/>
    <s v="USD"/>
    <x v="537"/>
    <n v="1322978400"/>
    <b v="0"/>
    <b v="0"/>
    <s v="film &amp; video/science fiction"/>
    <x v="4"/>
    <s v="science fiction"/>
    <x v="537"/>
    <x v="539"/>
  </r>
  <r>
    <n v="579"/>
    <s v="Franklin Inc"/>
    <s v="Focused multimedia knowledgebase"/>
    <n v="6200"/>
    <n v="6269"/>
    <n v="101"/>
    <x v="1"/>
    <n v="87"/>
    <n v="72.06"/>
    <s v="US"/>
    <s v="USD"/>
    <x v="538"/>
    <n v="1313730000"/>
    <b v="0"/>
    <b v="0"/>
    <s v="music/jazz"/>
    <x v="1"/>
    <s v="jazz"/>
    <x v="538"/>
    <x v="540"/>
  </r>
  <r>
    <n v="580"/>
    <s v="Perez PLC"/>
    <s v="Seamless 6thgeneration extranet"/>
    <n v="43800"/>
    <n v="149578"/>
    <n v="342"/>
    <x v="1"/>
    <n v="3116"/>
    <n v="48"/>
    <s v="US"/>
    <s v="USD"/>
    <x v="539"/>
    <n v="1394085600"/>
    <b v="0"/>
    <b v="0"/>
    <s v="theater/plays"/>
    <x v="3"/>
    <s v="plays"/>
    <x v="539"/>
    <x v="541"/>
  </r>
  <r>
    <n v="581"/>
    <s v="Sanchez, Cross and Savage"/>
    <s v="Sharable mobile knowledgebase"/>
    <n v="6000"/>
    <n v="3841"/>
    <n v="64"/>
    <x v="0"/>
    <n v="71"/>
    <n v="54.1"/>
    <s v="US"/>
    <s v="USD"/>
    <x v="540"/>
    <n v="1305349200"/>
    <b v="0"/>
    <b v="0"/>
    <s v="technology/web"/>
    <x v="2"/>
    <s v="web"/>
    <x v="540"/>
    <x v="542"/>
  </r>
  <r>
    <n v="582"/>
    <s v="Pineda Ltd"/>
    <s v="Cross-group global system engine"/>
    <n v="8700"/>
    <n v="4531"/>
    <n v="52"/>
    <x v="0"/>
    <n v="42"/>
    <n v="107.88"/>
    <s v="US"/>
    <s v="USD"/>
    <x v="505"/>
    <n v="1434344400"/>
    <b v="0"/>
    <b v="1"/>
    <s v="games/video games"/>
    <x v="6"/>
    <s v="video games"/>
    <x v="505"/>
    <x v="543"/>
  </r>
  <r>
    <n v="583"/>
    <s v="Powell and Sons"/>
    <s v="Centralized clear-thinking conglomeration"/>
    <n v="18900"/>
    <n v="60934"/>
    <n v="322"/>
    <x v="1"/>
    <n v="909"/>
    <n v="67.03"/>
    <s v="US"/>
    <s v="USD"/>
    <x v="541"/>
    <n v="1331186400"/>
    <b v="0"/>
    <b v="0"/>
    <s v="film &amp; video/documentary"/>
    <x v="4"/>
    <s v="documentary"/>
    <x v="541"/>
    <x v="544"/>
  </r>
  <r>
    <n v="584"/>
    <s v="Nunez-Richards"/>
    <s v="De-engineered cohesive system engine"/>
    <n v="86400"/>
    <n v="103255"/>
    <n v="120"/>
    <x v="1"/>
    <n v="1613"/>
    <n v="64.010000000000005"/>
    <s v="US"/>
    <s v="USD"/>
    <x v="542"/>
    <n v="1336539600"/>
    <b v="0"/>
    <b v="0"/>
    <s v="technology/web"/>
    <x v="2"/>
    <s v="web"/>
    <x v="542"/>
    <x v="545"/>
  </r>
  <r>
    <n v="585"/>
    <s v="Pugh LLC"/>
    <s v="Reactive analyzing function"/>
    <n v="8900"/>
    <n v="13065"/>
    <n v="147"/>
    <x v="1"/>
    <n v="136"/>
    <n v="96.07"/>
    <s v="US"/>
    <s v="USD"/>
    <x v="543"/>
    <n v="1269752400"/>
    <b v="0"/>
    <b v="0"/>
    <s v="publishing/translations"/>
    <x v="5"/>
    <s v="translations"/>
    <x v="543"/>
    <x v="546"/>
  </r>
  <r>
    <n v="586"/>
    <s v="Rowe-Wong"/>
    <s v="Robust hybrid budgetary management"/>
    <n v="700"/>
    <n v="6654"/>
    <n v="951"/>
    <x v="1"/>
    <n v="130"/>
    <n v="51.18"/>
    <s v="US"/>
    <s v="USD"/>
    <x v="544"/>
    <n v="1291615200"/>
    <b v="0"/>
    <b v="0"/>
    <s v="music/rock"/>
    <x v="1"/>
    <s v="rock"/>
    <x v="544"/>
    <x v="547"/>
  </r>
  <r>
    <n v="587"/>
    <s v="Williams-Santos"/>
    <s v="Open-source analyzing monitoring"/>
    <n v="9400"/>
    <n v="6852"/>
    <n v="73"/>
    <x v="0"/>
    <n v="156"/>
    <n v="43.92"/>
    <s v="CA"/>
    <s v="CAD"/>
    <x v="35"/>
    <n v="1552366800"/>
    <b v="0"/>
    <b v="1"/>
    <s v="food/food trucks"/>
    <x v="0"/>
    <s v="food trucks"/>
    <x v="35"/>
    <x v="548"/>
  </r>
  <r>
    <n v="588"/>
    <s v="Weber Inc"/>
    <s v="Up-sized discrete firmware"/>
    <n v="157600"/>
    <n v="124517"/>
    <n v="79"/>
    <x v="0"/>
    <n v="1368"/>
    <n v="91.02"/>
    <s v="GB"/>
    <s v="GBP"/>
    <x v="152"/>
    <n v="1272171600"/>
    <b v="0"/>
    <b v="0"/>
    <s v="theater/plays"/>
    <x v="3"/>
    <s v="plays"/>
    <x v="152"/>
    <x v="298"/>
  </r>
  <r>
    <n v="589"/>
    <s v="Avery, Brown and Parker"/>
    <s v="Exclusive intangible extranet"/>
    <n v="7900"/>
    <n v="5113"/>
    <n v="65"/>
    <x v="0"/>
    <n v="102"/>
    <n v="50.13"/>
    <s v="US"/>
    <s v="USD"/>
    <x v="545"/>
    <n v="1436677200"/>
    <b v="0"/>
    <b v="0"/>
    <s v="film &amp; video/documentary"/>
    <x v="4"/>
    <s v="documentary"/>
    <x v="545"/>
    <x v="549"/>
  </r>
  <r>
    <n v="590"/>
    <s v="Cox Group"/>
    <s v="Synergized analyzing process improvement"/>
    <n v="7100"/>
    <n v="5824"/>
    <n v="82"/>
    <x v="0"/>
    <n v="86"/>
    <n v="67.72"/>
    <s v="AU"/>
    <s v="AUD"/>
    <x v="546"/>
    <n v="1420092000"/>
    <b v="0"/>
    <b v="0"/>
    <s v="publishing/radio &amp; podcasts"/>
    <x v="5"/>
    <s v="radio &amp; podcasts"/>
    <x v="546"/>
    <x v="550"/>
  </r>
  <r>
    <n v="591"/>
    <s v="Jensen LLC"/>
    <s v="Realigned dedicated system engine"/>
    <n v="600"/>
    <n v="6226"/>
    <n v="1038"/>
    <x v="1"/>
    <n v="102"/>
    <n v="61.04"/>
    <s v="US"/>
    <s v="USD"/>
    <x v="547"/>
    <n v="1279947600"/>
    <b v="0"/>
    <b v="0"/>
    <s v="games/video games"/>
    <x v="6"/>
    <s v="video games"/>
    <x v="547"/>
    <x v="551"/>
  </r>
  <r>
    <n v="592"/>
    <s v="Brown Inc"/>
    <s v="Object-based bandwidth-monitored concept"/>
    <n v="156800"/>
    <n v="20243"/>
    <n v="13"/>
    <x v="0"/>
    <n v="253"/>
    <n v="80.010000000000005"/>
    <s v="US"/>
    <s v="USD"/>
    <x v="548"/>
    <n v="1402203600"/>
    <b v="0"/>
    <b v="0"/>
    <s v="theater/plays"/>
    <x v="3"/>
    <s v="plays"/>
    <x v="548"/>
    <x v="552"/>
  </r>
  <r>
    <n v="593"/>
    <s v="Hale-Hayes"/>
    <s v="Ameliorated client-driven open system"/>
    <n v="121600"/>
    <n v="188288"/>
    <n v="155"/>
    <x v="1"/>
    <n v="4006"/>
    <n v="47"/>
    <s v="US"/>
    <s v="USD"/>
    <x v="549"/>
    <n v="1396933200"/>
    <b v="0"/>
    <b v="0"/>
    <s v="film &amp; video/animation"/>
    <x v="4"/>
    <s v="animation"/>
    <x v="549"/>
    <x v="238"/>
  </r>
  <r>
    <n v="594"/>
    <s v="Mcbride PLC"/>
    <s v="Upgradable leadingedge Local Area Network"/>
    <n v="157300"/>
    <n v="11167"/>
    <n v="7"/>
    <x v="0"/>
    <n v="157"/>
    <n v="71.13"/>
    <s v="US"/>
    <s v="USD"/>
    <x v="550"/>
    <n v="1467262800"/>
    <b v="0"/>
    <b v="1"/>
    <s v="theater/plays"/>
    <x v="3"/>
    <s v="plays"/>
    <x v="550"/>
    <x v="553"/>
  </r>
  <r>
    <n v="595"/>
    <s v="Harris-Jennings"/>
    <s v="Customizable intermediate data-warehouse"/>
    <n v="70300"/>
    <n v="146595"/>
    <n v="209"/>
    <x v="1"/>
    <n v="1629"/>
    <n v="89.99"/>
    <s v="US"/>
    <s v="USD"/>
    <x v="551"/>
    <n v="1270530000"/>
    <b v="0"/>
    <b v="1"/>
    <s v="theater/plays"/>
    <x v="3"/>
    <s v="plays"/>
    <x v="551"/>
    <x v="554"/>
  </r>
  <r>
    <n v="596"/>
    <s v="Becker-Scott"/>
    <s v="Managed optimizing archive"/>
    <n v="7900"/>
    <n v="7875"/>
    <n v="100"/>
    <x v="0"/>
    <n v="183"/>
    <n v="43.03"/>
    <s v="US"/>
    <s v="USD"/>
    <x v="552"/>
    <n v="1457762400"/>
    <b v="0"/>
    <b v="1"/>
    <s v="film &amp; video/drama"/>
    <x v="4"/>
    <s v="drama"/>
    <x v="552"/>
    <x v="496"/>
  </r>
  <r>
    <n v="597"/>
    <s v="Todd, Freeman and Henry"/>
    <s v="Diverse systematic projection"/>
    <n v="73800"/>
    <n v="148779"/>
    <n v="202"/>
    <x v="1"/>
    <n v="2188"/>
    <n v="68"/>
    <s v="US"/>
    <s v="USD"/>
    <x v="462"/>
    <n v="1575525600"/>
    <b v="0"/>
    <b v="0"/>
    <s v="theater/plays"/>
    <x v="3"/>
    <s v="plays"/>
    <x v="462"/>
    <x v="555"/>
  </r>
  <r>
    <n v="598"/>
    <s v="Martinez, Garza and Young"/>
    <s v="Up-sized web-enabled info-mediaries"/>
    <n v="108500"/>
    <n v="175868"/>
    <n v="162"/>
    <x v="1"/>
    <n v="2409"/>
    <n v="73"/>
    <s v="IT"/>
    <s v="EUR"/>
    <x v="553"/>
    <n v="1279083600"/>
    <b v="0"/>
    <b v="0"/>
    <s v="music/rock"/>
    <x v="1"/>
    <s v="rock"/>
    <x v="553"/>
    <x v="556"/>
  </r>
  <r>
    <n v="599"/>
    <s v="Smith-Ramos"/>
    <s v="Persevering optimizing Graphical User Interface"/>
    <n v="140300"/>
    <n v="5112"/>
    <n v="4"/>
    <x v="0"/>
    <n v="82"/>
    <n v="62.34"/>
    <s v="DK"/>
    <s v="DKK"/>
    <x v="554"/>
    <n v="1424412000"/>
    <b v="0"/>
    <b v="0"/>
    <s v="film &amp; video/documentary"/>
    <x v="4"/>
    <s v="documentary"/>
    <x v="554"/>
    <x v="557"/>
  </r>
  <r>
    <n v="600"/>
    <s v="Brown-George"/>
    <s v="Cross-platform tertiary array"/>
    <n v="100"/>
    <n v="5"/>
    <n v="5"/>
    <x v="0"/>
    <n v="1"/>
    <n v="5"/>
    <s v="GB"/>
    <s v="GBP"/>
    <x v="555"/>
    <n v="1376197200"/>
    <b v="0"/>
    <b v="0"/>
    <s v="food/food trucks"/>
    <x v="0"/>
    <s v="food trucks"/>
    <x v="555"/>
    <x v="558"/>
  </r>
  <r>
    <n v="601"/>
    <s v="Waters and Sons"/>
    <s v="Inverse neutral structure"/>
    <n v="6300"/>
    <n v="13018"/>
    <n v="207"/>
    <x v="1"/>
    <n v="194"/>
    <n v="67.099999999999994"/>
    <s v="US"/>
    <s v="USD"/>
    <x v="548"/>
    <n v="1402894800"/>
    <b v="1"/>
    <b v="0"/>
    <s v="technology/wearables"/>
    <x v="2"/>
    <s v="wearables"/>
    <x v="548"/>
    <x v="559"/>
  </r>
  <r>
    <n v="602"/>
    <s v="Brown Ltd"/>
    <s v="Quality-focused system-worthy support"/>
    <n v="71100"/>
    <n v="91176"/>
    <n v="128"/>
    <x v="1"/>
    <n v="1140"/>
    <n v="79.98"/>
    <s v="US"/>
    <s v="USD"/>
    <x v="62"/>
    <n v="1434430800"/>
    <b v="0"/>
    <b v="0"/>
    <s v="theater/plays"/>
    <x v="3"/>
    <s v="plays"/>
    <x v="62"/>
    <x v="560"/>
  </r>
  <r>
    <n v="603"/>
    <s v="Christian, Yates and Greer"/>
    <s v="Vision-oriented 5thgeneration array"/>
    <n v="5300"/>
    <n v="6342"/>
    <n v="120"/>
    <x v="1"/>
    <n v="102"/>
    <n v="62.18"/>
    <s v="US"/>
    <s v="USD"/>
    <x v="556"/>
    <n v="1557896400"/>
    <b v="0"/>
    <b v="0"/>
    <s v="theater/plays"/>
    <x v="3"/>
    <s v="plays"/>
    <x v="556"/>
    <x v="561"/>
  </r>
  <r>
    <n v="604"/>
    <s v="Cole, Hernandez and Rodriguez"/>
    <s v="Cross-platform logistical circuit"/>
    <n v="88700"/>
    <n v="151438"/>
    <n v="171"/>
    <x v="1"/>
    <n v="2857"/>
    <n v="53.01"/>
    <s v="US"/>
    <s v="USD"/>
    <x v="557"/>
    <n v="1297490400"/>
    <b v="0"/>
    <b v="0"/>
    <s v="theater/plays"/>
    <x v="3"/>
    <s v="plays"/>
    <x v="557"/>
    <x v="562"/>
  </r>
  <r>
    <n v="605"/>
    <s v="Ortiz, Valenzuela and Collins"/>
    <s v="Profound solution-oriented matrix"/>
    <n v="3300"/>
    <n v="6178"/>
    <n v="187"/>
    <x v="1"/>
    <n v="107"/>
    <n v="57.74"/>
    <s v="US"/>
    <s v="USD"/>
    <x v="27"/>
    <n v="1447394400"/>
    <b v="0"/>
    <b v="0"/>
    <s v="publishing/nonfiction"/>
    <x v="5"/>
    <s v="nonfiction"/>
    <x v="27"/>
    <x v="563"/>
  </r>
  <r>
    <n v="606"/>
    <s v="Valencia PLC"/>
    <s v="Extended asynchronous initiative"/>
    <n v="3400"/>
    <n v="6405"/>
    <n v="188"/>
    <x v="1"/>
    <n v="160"/>
    <n v="40.03"/>
    <s v="GB"/>
    <s v="GBP"/>
    <x v="558"/>
    <n v="1458277200"/>
    <b v="0"/>
    <b v="0"/>
    <s v="music/rock"/>
    <x v="1"/>
    <s v="rock"/>
    <x v="558"/>
    <x v="529"/>
  </r>
  <r>
    <n v="607"/>
    <s v="Gordon, Mendez and Johnson"/>
    <s v="Fundamental needs-based frame"/>
    <n v="137600"/>
    <n v="180667"/>
    <n v="131"/>
    <x v="1"/>
    <n v="2230"/>
    <n v="81.02"/>
    <s v="US"/>
    <s v="USD"/>
    <x v="559"/>
    <n v="1395723600"/>
    <b v="0"/>
    <b v="0"/>
    <s v="food/food trucks"/>
    <x v="0"/>
    <s v="food trucks"/>
    <x v="559"/>
    <x v="564"/>
  </r>
  <r>
    <n v="608"/>
    <s v="Johnson Group"/>
    <s v="Compatible full-range leverage"/>
    <n v="3900"/>
    <n v="11075"/>
    <n v="284"/>
    <x v="1"/>
    <n v="316"/>
    <n v="35.049999999999997"/>
    <s v="US"/>
    <s v="USD"/>
    <x v="426"/>
    <n v="1552197600"/>
    <b v="0"/>
    <b v="1"/>
    <s v="music/jazz"/>
    <x v="1"/>
    <s v="jazz"/>
    <x v="426"/>
    <x v="565"/>
  </r>
  <r>
    <n v="609"/>
    <s v="Rose-Fuller"/>
    <s v="Upgradable holistic system engine"/>
    <n v="10000"/>
    <n v="12042"/>
    <n v="120"/>
    <x v="1"/>
    <n v="117"/>
    <n v="102.92"/>
    <s v="US"/>
    <s v="USD"/>
    <x v="560"/>
    <n v="1549087200"/>
    <b v="0"/>
    <b v="0"/>
    <s v="film &amp; video/science fiction"/>
    <x v="4"/>
    <s v="science fiction"/>
    <x v="560"/>
    <x v="566"/>
  </r>
  <r>
    <n v="610"/>
    <s v="Hughes, Mendez and Patterson"/>
    <s v="Stand-alone multi-state data-warehouse"/>
    <n v="42800"/>
    <n v="179356"/>
    <n v="419"/>
    <x v="1"/>
    <n v="6406"/>
    <n v="28"/>
    <s v="US"/>
    <s v="USD"/>
    <x v="561"/>
    <n v="1356847200"/>
    <b v="0"/>
    <b v="0"/>
    <s v="theater/plays"/>
    <x v="3"/>
    <s v="plays"/>
    <x v="561"/>
    <x v="567"/>
  </r>
  <r>
    <n v="611"/>
    <s v="Brady, Cortez and Rodriguez"/>
    <s v="Multi-lateral maximized core"/>
    <n v="8200"/>
    <n v="1136"/>
    <n v="14"/>
    <x v="3"/>
    <n v="15"/>
    <n v="75.73"/>
    <s v="US"/>
    <s v="USD"/>
    <x v="562"/>
    <n v="1375765200"/>
    <b v="0"/>
    <b v="0"/>
    <s v="theater/plays"/>
    <x v="3"/>
    <s v="plays"/>
    <x v="562"/>
    <x v="568"/>
  </r>
  <r>
    <n v="612"/>
    <s v="Wang, Nguyen and Horton"/>
    <s v="Innovative holistic hub"/>
    <n v="6200"/>
    <n v="8645"/>
    <n v="139"/>
    <x v="1"/>
    <n v="192"/>
    <n v="45.03"/>
    <s v="US"/>
    <s v="USD"/>
    <x v="563"/>
    <n v="1289800800"/>
    <b v="0"/>
    <b v="0"/>
    <s v="music/electric music"/>
    <x v="1"/>
    <s v="electric music"/>
    <x v="563"/>
    <x v="569"/>
  </r>
  <r>
    <n v="613"/>
    <s v="Santos, Williams and Brown"/>
    <s v="Reverse-engineered 24/7 methodology"/>
    <n v="1100"/>
    <n v="1914"/>
    <n v="174"/>
    <x v="1"/>
    <n v="26"/>
    <n v="73.62"/>
    <s v="CA"/>
    <s v="CAD"/>
    <x v="564"/>
    <n v="1504501200"/>
    <b v="0"/>
    <b v="0"/>
    <s v="theater/plays"/>
    <x v="3"/>
    <s v="plays"/>
    <x v="564"/>
    <x v="570"/>
  </r>
  <r>
    <n v="614"/>
    <s v="Barnett and Sons"/>
    <s v="Business-focused dynamic info-mediaries"/>
    <n v="26500"/>
    <n v="41205"/>
    <n v="155"/>
    <x v="1"/>
    <n v="723"/>
    <n v="56.99"/>
    <s v="US"/>
    <s v="USD"/>
    <x v="565"/>
    <n v="1485669600"/>
    <b v="0"/>
    <b v="0"/>
    <s v="theater/plays"/>
    <x v="3"/>
    <s v="plays"/>
    <x v="565"/>
    <x v="571"/>
  </r>
  <r>
    <n v="615"/>
    <s v="Petersen-Rodriguez"/>
    <s v="Digitized clear-thinking installation"/>
    <n v="8500"/>
    <n v="14488"/>
    <n v="170"/>
    <x v="1"/>
    <n v="170"/>
    <n v="85.22"/>
    <s v="IT"/>
    <s v="EUR"/>
    <x v="566"/>
    <n v="1462770000"/>
    <b v="0"/>
    <b v="0"/>
    <s v="theater/plays"/>
    <x v="3"/>
    <s v="plays"/>
    <x v="566"/>
    <x v="572"/>
  </r>
  <r>
    <n v="616"/>
    <s v="Burnett-Mora"/>
    <s v="Quality-focused 24/7 superstructure"/>
    <n v="6400"/>
    <n v="12129"/>
    <n v="190"/>
    <x v="1"/>
    <n v="238"/>
    <n v="50.96"/>
    <s v="GB"/>
    <s v="GBP"/>
    <x v="567"/>
    <n v="1379739600"/>
    <b v="0"/>
    <b v="1"/>
    <s v="music/indie rock"/>
    <x v="1"/>
    <s v="indie rock"/>
    <x v="567"/>
    <x v="573"/>
  </r>
  <r>
    <n v="617"/>
    <s v="King LLC"/>
    <s v="Multi-channeled local intranet"/>
    <n v="1400"/>
    <n v="3496"/>
    <n v="250"/>
    <x v="1"/>
    <n v="55"/>
    <n v="63.56"/>
    <s v="US"/>
    <s v="USD"/>
    <x v="568"/>
    <n v="1402722000"/>
    <b v="0"/>
    <b v="0"/>
    <s v="theater/plays"/>
    <x v="3"/>
    <s v="plays"/>
    <x v="568"/>
    <x v="471"/>
  </r>
  <r>
    <n v="618"/>
    <s v="Miller Ltd"/>
    <s v="Open-architected mobile emulation"/>
    <n v="198600"/>
    <n v="97037"/>
    <n v="49"/>
    <x v="0"/>
    <n v="1198"/>
    <n v="81"/>
    <s v="US"/>
    <s v="USD"/>
    <x v="569"/>
    <n v="1369285200"/>
    <b v="0"/>
    <b v="0"/>
    <s v="publishing/nonfiction"/>
    <x v="5"/>
    <s v="nonfiction"/>
    <x v="569"/>
    <x v="574"/>
  </r>
  <r>
    <n v="619"/>
    <s v="Case LLC"/>
    <s v="Ameliorated foreground methodology"/>
    <n v="195900"/>
    <n v="55757"/>
    <n v="28"/>
    <x v="0"/>
    <n v="648"/>
    <n v="86.04"/>
    <s v="US"/>
    <s v="USD"/>
    <x v="570"/>
    <n v="1304744400"/>
    <b v="1"/>
    <b v="1"/>
    <s v="theater/plays"/>
    <x v="3"/>
    <s v="plays"/>
    <x v="570"/>
    <x v="575"/>
  </r>
  <r>
    <n v="620"/>
    <s v="Swanson, Wilson and Baker"/>
    <s v="Synergized well-modulated project"/>
    <n v="4300"/>
    <n v="11525"/>
    <n v="268"/>
    <x v="1"/>
    <n v="128"/>
    <n v="90.04"/>
    <s v="AU"/>
    <s v="AUD"/>
    <x v="571"/>
    <n v="1468299600"/>
    <b v="0"/>
    <b v="0"/>
    <s v="photography/photography books"/>
    <x v="7"/>
    <s v="photography books"/>
    <x v="571"/>
    <x v="576"/>
  </r>
  <r>
    <n v="621"/>
    <s v="Dean, Fox and Phillips"/>
    <s v="Extended context-sensitive forecast"/>
    <n v="25600"/>
    <n v="158669"/>
    <n v="620"/>
    <x v="1"/>
    <n v="2144"/>
    <n v="74.010000000000005"/>
    <s v="US"/>
    <s v="USD"/>
    <x v="572"/>
    <n v="1474174800"/>
    <b v="0"/>
    <b v="0"/>
    <s v="theater/plays"/>
    <x v="3"/>
    <s v="plays"/>
    <x v="572"/>
    <x v="577"/>
  </r>
  <r>
    <n v="622"/>
    <s v="Smith-Smith"/>
    <s v="Total leadingedge neural-net"/>
    <n v="189000"/>
    <n v="5916"/>
    <n v="3"/>
    <x v="0"/>
    <n v="64"/>
    <n v="92.44"/>
    <s v="US"/>
    <s v="USD"/>
    <x v="573"/>
    <n v="1526014800"/>
    <b v="0"/>
    <b v="0"/>
    <s v="music/indie rock"/>
    <x v="1"/>
    <s v="indie rock"/>
    <x v="573"/>
    <x v="578"/>
  </r>
  <r>
    <n v="623"/>
    <s v="Smith, Scott and Rodriguez"/>
    <s v="Organic actuating protocol"/>
    <n v="94300"/>
    <n v="150806"/>
    <n v="160"/>
    <x v="1"/>
    <n v="2693"/>
    <n v="56"/>
    <s v="GB"/>
    <s v="GBP"/>
    <x v="574"/>
    <n v="1437454800"/>
    <b v="0"/>
    <b v="0"/>
    <s v="theater/plays"/>
    <x v="3"/>
    <s v="plays"/>
    <x v="574"/>
    <x v="477"/>
  </r>
  <r>
    <n v="624"/>
    <s v="White, Robertson and Roberts"/>
    <s v="Down-sized national software"/>
    <n v="5100"/>
    <n v="14249"/>
    <n v="279"/>
    <x v="1"/>
    <n v="432"/>
    <n v="32.979999999999997"/>
    <s v="US"/>
    <s v="USD"/>
    <x v="511"/>
    <n v="1422684000"/>
    <b v="0"/>
    <b v="0"/>
    <s v="photography/photography books"/>
    <x v="7"/>
    <s v="photography books"/>
    <x v="511"/>
    <x v="579"/>
  </r>
  <r>
    <n v="625"/>
    <s v="Martinez Inc"/>
    <s v="Organic upward-trending Graphical User Interface"/>
    <n v="7500"/>
    <n v="5803"/>
    <n v="77"/>
    <x v="0"/>
    <n v="62"/>
    <n v="93.6"/>
    <s v="US"/>
    <s v="USD"/>
    <x v="575"/>
    <n v="1581314400"/>
    <b v="0"/>
    <b v="0"/>
    <s v="theater/plays"/>
    <x v="3"/>
    <s v="plays"/>
    <x v="575"/>
    <x v="580"/>
  </r>
  <r>
    <n v="626"/>
    <s v="Tucker, Mccoy and Marquez"/>
    <s v="Synergistic tertiary budgetary management"/>
    <n v="6400"/>
    <n v="13205"/>
    <n v="206"/>
    <x v="1"/>
    <n v="189"/>
    <n v="69.87"/>
    <s v="US"/>
    <s v="USD"/>
    <x v="576"/>
    <n v="1286427600"/>
    <b v="0"/>
    <b v="1"/>
    <s v="theater/plays"/>
    <x v="3"/>
    <s v="plays"/>
    <x v="576"/>
    <x v="581"/>
  </r>
  <r>
    <n v="627"/>
    <s v="Martin, Lee and Armstrong"/>
    <s v="Open-architected incremental ability"/>
    <n v="1600"/>
    <n v="11108"/>
    <n v="694"/>
    <x v="1"/>
    <n v="154"/>
    <n v="72.13"/>
    <s v="GB"/>
    <s v="GBP"/>
    <x v="577"/>
    <n v="1278738000"/>
    <b v="1"/>
    <b v="0"/>
    <s v="food/food trucks"/>
    <x v="0"/>
    <s v="food trucks"/>
    <x v="577"/>
    <x v="582"/>
  </r>
  <r>
    <n v="628"/>
    <s v="Dunn, Moreno and Green"/>
    <s v="Intuitive object-oriented task-force"/>
    <n v="1900"/>
    <n v="2884"/>
    <n v="152"/>
    <x v="1"/>
    <n v="96"/>
    <n v="30.04"/>
    <s v="US"/>
    <s v="USD"/>
    <x v="578"/>
    <n v="1286427600"/>
    <b v="0"/>
    <b v="0"/>
    <s v="music/indie rock"/>
    <x v="1"/>
    <s v="indie rock"/>
    <x v="578"/>
    <x v="581"/>
  </r>
  <r>
    <n v="629"/>
    <s v="Jackson, Martinez and Ray"/>
    <s v="Multi-tiered executive toolset"/>
    <n v="85900"/>
    <n v="55476"/>
    <n v="65"/>
    <x v="0"/>
    <n v="750"/>
    <n v="73.97"/>
    <s v="US"/>
    <s v="USD"/>
    <x v="579"/>
    <n v="1467954000"/>
    <b v="0"/>
    <b v="1"/>
    <s v="theater/plays"/>
    <x v="3"/>
    <s v="plays"/>
    <x v="579"/>
    <x v="583"/>
  </r>
  <r>
    <n v="630"/>
    <s v="Patterson-Johnson"/>
    <s v="Grass-roots directional workforce"/>
    <n v="9500"/>
    <n v="5973"/>
    <n v="63"/>
    <x v="3"/>
    <n v="87"/>
    <n v="68.66"/>
    <s v="US"/>
    <s v="USD"/>
    <x v="580"/>
    <n v="1557637200"/>
    <b v="0"/>
    <b v="1"/>
    <s v="theater/plays"/>
    <x v="3"/>
    <s v="plays"/>
    <x v="580"/>
    <x v="584"/>
  </r>
  <r>
    <n v="631"/>
    <s v="Carlson-Hernandez"/>
    <s v="Quality-focused real-time solution"/>
    <n v="59200"/>
    <n v="183756"/>
    <n v="310"/>
    <x v="1"/>
    <n v="3063"/>
    <n v="59.99"/>
    <s v="US"/>
    <s v="USD"/>
    <x v="581"/>
    <n v="1553922000"/>
    <b v="0"/>
    <b v="0"/>
    <s v="theater/plays"/>
    <x v="3"/>
    <s v="plays"/>
    <x v="581"/>
    <x v="585"/>
  </r>
  <r>
    <n v="632"/>
    <s v="Parker PLC"/>
    <s v="Reduced interactive matrix"/>
    <n v="72100"/>
    <n v="30902"/>
    <n v="43"/>
    <x v="2"/>
    <n v="278"/>
    <n v="111.16"/>
    <s v="US"/>
    <s v="USD"/>
    <x v="582"/>
    <n v="1416463200"/>
    <b v="0"/>
    <b v="0"/>
    <s v="theater/plays"/>
    <x v="3"/>
    <s v="plays"/>
    <x v="582"/>
    <x v="586"/>
  </r>
  <r>
    <n v="633"/>
    <s v="Yu and Sons"/>
    <s v="Adaptive context-sensitive architecture"/>
    <n v="6700"/>
    <n v="5569"/>
    <n v="83"/>
    <x v="0"/>
    <n v="105"/>
    <n v="53.04"/>
    <s v="US"/>
    <s v="USD"/>
    <x v="336"/>
    <n v="1447221600"/>
    <b v="0"/>
    <b v="0"/>
    <s v="film &amp; video/animation"/>
    <x v="4"/>
    <s v="animation"/>
    <x v="336"/>
    <x v="587"/>
  </r>
  <r>
    <n v="634"/>
    <s v="Taylor, Johnson and Hernandez"/>
    <s v="Polarized incremental portal"/>
    <n v="118200"/>
    <n v="92824"/>
    <n v="79"/>
    <x v="3"/>
    <n v="1658"/>
    <n v="55.99"/>
    <s v="US"/>
    <s v="USD"/>
    <x v="583"/>
    <n v="1491627600"/>
    <b v="0"/>
    <b v="0"/>
    <s v="film &amp; video/television"/>
    <x v="4"/>
    <s v="television"/>
    <x v="583"/>
    <x v="588"/>
  </r>
  <r>
    <n v="635"/>
    <s v="Mack Ltd"/>
    <s v="Reactive regional access"/>
    <n v="139000"/>
    <n v="158590"/>
    <n v="114"/>
    <x v="1"/>
    <n v="2266"/>
    <n v="69.989999999999995"/>
    <s v="US"/>
    <s v="USD"/>
    <x v="584"/>
    <n v="1363150800"/>
    <b v="0"/>
    <b v="0"/>
    <s v="film &amp; video/television"/>
    <x v="4"/>
    <s v="television"/>
    <x v="584"/>
    <x v="589"/>
  </r>
  <r>
    <n v="636"/>
    <s v="Lamb-Sanders"/>
    <s v="Stand-alone reciprocal frame"/>
    <n v="197700"/>
    <n v="127591"/>
    <n v="65"/>
    <x v="0"/>
    <n v="2604"/>
    <n v="49"/>
    <s v="DK"/>
    <s v="DKK"/>
    <x v="585"/>
    <n v="1330754400"/>
    <b v="0"/>
    <b v="1"/>
    <s v="film &amp; video/animation"/>
    <x v="4"/>
    <s v="animation"/>
    <x v="585"/>
    <x v="590"/>
  </r>
  <r>
    <n v="637"/>
    <s v="Williams-Ramirez"/>
    <s v="Open-architected 24/7 throughput"/>
    <n v="8500"/>
    <n v="6750"/>
    <n v="79"/>
    <x v="0"/>
    <n v="65"/>
    <n v="103.85"/>
    <s v="US"/>
    <s v="USD"/>
    <x v="586"/>
    <n v="1479794400"/>
    <b v="0"/>
    <b v="0"/>
    <s v="theater/plays"/>
    <x v="3"/>
    <s v="plays"/>
    <x v="586"/>
    <x v="591"/>
  </r>
  <r>
    <n v="638"/>
    <s v="Weaver Ltd"/>
    <s v="Monitored 24/7 approach"/>
    <n v="81600"/>
    <n v="9318"/>
    <n v="11"/>
    <x v="0"/>
    <n v="94"/>
    <n v="99.13"/>
    <s v="US"/>
    <s v="USD"/>
    <x v="587"/>
    <n v="1281243600"/>
    <b v="0"/>
    <b v="1"/>
    <s v="theater/plays"/>
    <x v="3"/>
    <s v="plays"/>
    <x v="587"/>
    <x v="592"/>
  </r>
  <r>
    <n v="639"/>
    <s v="Barnes-Williams"/>
    <s v="Upgradable explicit forecast"/>
    <n v="8600"/>
    <n v="4832"/>
    <n v="56"/>
    <x v="2"/>
    <n v="45"/>
    <n v="107.38"/>
    <s v="US"/>
    <s v="USD"/>
    <x v="588"/>
    <n v="1532754000"/>
    <b v="0"/>
    <b v="1"/>
    <s v="film &amp; video/drama"/>
    <x v="4"/>
    <s v="drama"/>
    <x v="588"/>
    <x v="593"/>
  </r>
  <r>
    <n v="640"/>
    <s v="Richardson, Woodward and Hansen"/>
    <s v="Pre-emptive context-sensitive support"/>
    <n v="119800"/>
    <n v="19769"/>
    <n v="17"/>
    <x v="0"/>
    <n v="257"/>
    <n v="76.92"/>
    <s v="US"/>
    <s v="USD"/>
    <x v="589"/>
    <n v="1453356000"/>
    <b v="0"/>
    <b v="0"/>
    <s v="theater/plays"/>
    <x v="3"/>
    <s v="plays"/>
    <x v="589"/>
    <x v="510"/>
  </r>
  <r>
    <n v="641"/>
    <s v="Hunt, Barker and Baker"/>
    <s v="Business-focused leadingedge instruction set"/>
    <n v="9400"/>
    <n v="11277"/>
    <n v="120"/>
    <x v="1"/>
    <n v="194"/>
    <n v="58.13"/>
    <s v="CH"/>
    <s v="CHF"/>
    <x v="590"/>
    <n v="1489986000"/>
    <b v="0"/>
    <b v="0"/>
    <s v="theater/plays"/>
    <x v="3"/>
    <s v="plays"/>
    <x v="590"/>
    <x v="594"/>
  </r>
  <r>
    <n v="642"/>
    <s v="Ramos, Moreno and Lewis"/>
    <s v="Extended multi-state knowledge user"/>
    <n v="9200"/>
    <n v="13382"/>
    <n v="145"/>
    <x v="1"/>
    <n v="129"/>
    <n v="103.74"/>
    <s v="CA"/>
    <s v="CAD"/>
    <x v="591"/>
    <n v="1545804000"/>
    <b v="0"/>
    <b v="0"/>
    <s v="technology/wearables"/>
    <x v="2"/>
    <s v="wearables"/>
    <x v="591"/>
    <x v="595"/>
  </r>
  <r>
    <n v="643"/>
    <s v="Harris Inc"/>
    <s v="Future-proofed modular groupware"/>
    <n v="14900"/>
    <n v="32986"/>
    <n v="221"/>
    <x v="1"/>
    <n v="375"/>
    <n v="87.96"/>
    <s v="US"/>
    <s v="USD"/>
    <x v="592"/>
    <n v="1489899600"/>
    <b v="0"/>
    <b v="0"/>
    <s v="theater/plays"/>
    <x v="3"/>
    <s v="plays"/>
    <x v="592"/>
    <x v="596"/>
  </r>
  <r>
    <n v="644"/>
    <s v="Peters-Nelson"/>
    <s v="Distributed real-time algorithm"/>
    <n v="169400"/>
    <n v="81984"/>
    <n v="48"/>
    <x v="0"/>
    <n v="2928"/>
    <n v="28"/>
    <s v="CA"/>
    <s v="CAD"/>
    <x v="593"/>
    <n v="1546495200"/>
    <b v="0"/>
    <b v="0"/>
    <s v="theater/plays"/>
    <x v="3"/>
    <s v="plays"/>
    <x v="593"/>
    <x v="597"/>
  </r>
  <r>
    <n v="645"/>
    <s v="Ferguson, Murphy and Bright"/>
    <s v="Multi-lateral heuristic throughput"/>
    <n v="192100"/>
    <n v="178483"/>
    <n v="93"/>
    <x v="0"/>
    <n v="4697"/>
    <n v="38"/>
    <s v="US"/>
    <s v="USD"/>
    <x v="594"/>
    <n v="1539752400"/>
    <b v="0"/>
    <b v="1"/>
    <s v="music/rock"/>
    <x v="1"/>
    <s v="rock"/>
    <x v="594"/>
    <x v="598"/>
  </r>
  <r>
    <n v="646"/>
    <s v="Robinson Group"/>
    <s v="Switchable reciprocal middleware"/>
    <n v="98700"/>
    <n v="87448"/>
    <n v="89"/>
    <x v="0"/>
    <n v="2915"/>
    <n v="30"/>
    <s v="US"/>
    <s v="USD"/>
    <x v="595"/>
    <n v="1364101200"/>
    <b v="0"/>
    <b v="0"/>
    <s v="games/video games"/>
    <x v="6"/>
    <s v="video games"/>
    <x v="595"/>
    <x v="599"/>
  </r>
  <r>
    <n v="647"/>
    <s v="Jordan-Wolfe"/>
    <s v="Inverse multimedia Graphic Interface"/>
    <n v="4500"/>
    <n v="1863"/>
    <n v="41"/>
    <x v="0"/>
    <n v="18"/>
    <n v="103.5"/>
    <s v="US"/>
    <s v="USD"/>
    <x v="596"/>
    <n v="1525323600"/>
    <b v="0"/>
    <b v="0"/>
    <s v="publishing/translations"/>
    <x v="5"/>
    <s v="translations"/>
    <x v="596"/>
    <x v="600"/>
  </r>
  <r>
    <n v="648"/>
    <s v="Vargas-Cox"/>
    <s v="Vision-oriented local contingency"/>
    <n v="98600"/>
    <n v="62174"/>
    <n v="63"/>
    <x v="3"/>
    <n v="723"/>
    <n v="85.99"/>
    <s v="US"/>
    <s v="USD"/>
    <x v="597"/>
    <n v="1500872400"/>
    <b v="1"/>
    <b v="0"/>
    <s v="food/food trucks"/>
    <x v="0"/>
    <s v="food trucks"/>
    <x v="597"/>
    <x v="601"/>
  </r>
  <r>
    <n v="649"/>
    <s v="Yang and Sons"/>
    <s v="Reactive 6thgeneration hub"/>
    <n v="121700"/>
    <n v="59003"/>
    <n v="48"/>
    <x v="0"/>
    <n v="602"/>
    <n v="98.01"/>
    <s v="CH"/>
    <s v="CHF"/>
    <x v="598"/>
    <n v="1288501200"/>
    <b v="1"/>
    <b v="1"/>
    <s v="theater/plays"/>
    <x v="3"/>
    <s v="plays"/>
    <x v="598"/>
    <x v="602"/>
  </r>
  <r>
    <n v="650"/>
    <s v="Wilson, Wilson and Mathis"/>
    <s v="Optional asymmetric success"/>
    <n v="100"/>
    <n v="2"/>
    <n v="2"/>
    <x v="0"/>
    <n v="1"/>
    <n v="2"/>
    <s v="US"/>
    <s v="USD"/>
    <x v="599"/>
    <n v="1407128400"/>
    <b v="0"/>
    <b v="0"/>
    <s v="music/jazz"/>
    <x v="1"/>
    <s v="jazz"/>
    <x v="599"/>
    <x v="603"/>
  </r>
  <r>
    <n v="651"/>
    <s v="Wang, Koch and Weaver"/>
    <s v="Digitized analyzing capacity"/>
    <n v="196700"/>
    <n v="174039"/>
    <n v="88"/>
    <x v="0"/>
    <n v="3868"/>
    <n v="44.99"/>
    <s v="IT"/>
    <s v="EUR"/>
    <x v="600"/>
    <n v="1394344800"/>
    <b v="0"/>
    <b v="0"/>
    <s v="film &amp; video/shorts"/>
    <x v="4"/>
    <s v="shorts"/>
    <x v="600"/>
    <x v="604"/>
  </r>
  <r>
    <n v="652"/>
    <s v="Cisneros Ltd"/>
    <s v="Vision-oriented regional hub"/>
    <n v="10000"/>
    <n v="12684"/>
    <n v="127"/>
    <x v="1"/>
    <n v="409"/>
    <n v="31.01"/>
    <s v="US"/>
    <s v="USD"/>
    <x v="601"/>
    <n v="1474088400"/>
    <b v="0"/>
    <b v="0"/>
    <s v="technology/web"/>
    <x v="2"/>
    <s v="web"/>
    <x v="601"/>
    <x v="292"/>
  </r>
  <r>
    <n v="653"/>
    <s v="Williams-Jones"/>
    <s v="Monitored incremental info-mediaries"/>
    <n v="600"/>
    <n v="14033"/>
    <n v="2339"/>
    <x v="1"/>
    <n v="234"/>
    <n v="59.97"/>
    <s v="US"/>
    <s v="USD"/>
    <x v="602"/>
    <n v="1460264400"/>
    <b v="0"/>
    <b v="0"/>
    <s v="technology/web"/>
    <x v="2"/>
    <s v="web"/>
    <x v="602"/>
    <x v="605"/>
  </r>
  <r>
    <n v="654"/>
    <s v="Roberts, Hinton and Williams"/>
    <s v="Programmable static middleware"/>
    <n v="35000"/>
    <n v="177936"/>
    <n v="508"/>
    <x v="1"/>
    <n v="3016"/>
    <n v="59"/>
    <s v="US"/>
    <s v="USD"/>
    <x v="335"/>
    <n v="1440824400"/>
    <b v="0"/>
    <b v="0"/>
    <s v="music/metal"/>
    <x v="1"/>
    <s v="metal"/>
    <x v="335"/>
    <x v="606"/>
  </r>
  <r>
    <n v="655"/>
    <s v="Gonzalez, Williams and Benson"/>
    <s v="Multi-layered bottom-line encryption"/>
    <n v="6900"/>
    <n v="13212"/>
    <n v="191"/>
    <x v="1"/>
    <n v="264"/>
    <n v="50.05"/>
    <s v="US"/>
    <s v="USD"/>
    <x v="603"/>
    <n v="1489554000"/>
    <b v="1"/>
    <b v="0"/>
    <s v="photography/photography books"/>
    <x v="7"/>
    <s v="photography books"/>
    <x v="603"/>
    <x v="607"/>
  </r>
  <r>
    <n v="656"/>
    <s v="Hobbs, Brown and Lee"/>
    <s v="Vision-oriented systematic Graphical User Interface"/>
    <n v="118400"/>
    <n v="49879"/>
    <n v="42"/>
    <x v="0"/>
    <n v="504"/>
    <n v="98.97"/>
    <s v="AU"/>
    <s v="AUD"/>
    <x v="604"/>
    <n v="1514872800"/>
    <b v="0"/>
    <b v="0"/>
    <s v="food/food trucks"/>
    <x v="0"/>
    <s v="food trucks"/>
    <x v="604"/>
    <x v="608"/>
  </r>
  <r>
    <n v="657"/>
    <s v="Russo, Kim and Mccoy"/>
    <s v="Balanced optimal hardware"/>
    <n v="10000"/>
    <n v="824"/>
    <n v="8"/>
    <x v="0"/>
    <n v="14"/>
    <n v="58.86"/>
    <s v="US"/>
    <s v="USD"/>
    <x v="605"/>
    <n v="1515736800"/>
    <b v="0"/>
    <b v="0"/>
    <s v="film &amp; video/science fiction"/>
    <x v="4"/>
    <s v="science fiction"/>
    <x v="605"/>
    <x v="609"/>
  </r>
  <r>
    <n v="658"/>
    <s v="Howell, Myers and Olson"/>
    <s v="Self-enabling mission-critical success"/>
    <n v="52600"/>
    <n v="31594"/>
    <n v="60"/>
    <x v="3"/>
    <n v="390"/>
    <n v="81.010000000000005"/>
    <s v="US"/>
    <s v="USD"/>
    <x v="606"/>
    <n v="1442898000"/>
    <b v="0"/>
    <b v="0"/>
    <s v="music/rock"/>
    <x v="1"/>
    <s v="rock"/>
    <x v="606"/>
    <x v="610"/>
  </r>
  <r>
    <n v="659"/>
    <s v="Bailey and Sons"/>
    <s v="Grass-roots dynamic emulation"/>
    <n v="120700"/>
    <n v="57010"/>
    <n v="47"/>
    <x v="0"/>
    <n v="750"/>
    <n v="76.010000000000005"/>
    <s v="GB"/>
    <s v="GBP"/>
    <x v="65"/>
    <n v="1296194400"/>
    <b v="0"/>
    <b v="0"/>
    <s v="film &amp; video/documentary"/>
    <x v="4"/>
    <s v="documentary"/>
    <x v="65"/>
    <x v="611"/>
  </r>
  <r>
    <n v="660"/>
    <s v="Jensen-Brown"/>
    <s v="Fundamental disintermediate matrix"/>
    <n v="9100"/>
    <n v="7438"/>
    <n v="82"/>
    <x v="0"/>
    <n v="77"/>
    <n v="96.6"/>
    <s v="US"/>
    <s v="USD"/>
    <x v="607"/>
    <n v="1440910800"/>
    <b v="1"/>
    <b v="0"/>
    <s v="theater/plays"/>
    <x v="3"/>
    <s v="plays"/>
    <x v="607"/>
    <x v="612"/>
  </r>
  <r>
    <n v="661"/>
    <s v="Smith Group"/>
    <s v="Right-sized secondary challenge"/>
    <n v="106800"/>
    <n v="57872"/>
    <n v="54"/>
    <x v="0"/>
    <n v="752"/>
    <n v="76.959999999999994"/>
    <s v="DK"/>
    <s v="DKK"/>
    <x v="608"/>
    <n v="1335502800"/>
    <b v="0"/>
    <b v="0"/>
    <s v="music/jazz"/>
    <x v="1"/>
    <s v="jazz"/>
    <x v="608"/>
    <x v="613"/>
  </r>
  <r>
    <n v="662"/>
    <s v="Murphy-Farrell"/>
    <s v="Implemented exuding software"/>
    <n v="9100"/>
    <n v="8906"/>
    <n v="98"/>
    <x v="0"/>
    <n v="131"/>
    <n v="67.98"/>
    <s v="US"/>
    <s v="USD"/>
    <x v="609"/>
    <n v="1544680800"/>
    <b v="0"/>
    <b v="0"/>
    <s v="theater/plays"/>
    <x v="3"/>
    <s v="plays"/>
    <x v="609"/>
    <x v="614"/>
  </r>
  <r>
    <n v="663"/>
    <s v="Everett-Wolfe"/>
    <s v="Total optimizing software"/>
    <n v="10000"/>
    <n v="7724"/>
    <n v="77"/>
    <x v="0"/>
    <n v="87"/>
    <n v="88.78"/>
    <s v="US"/>
    <s v="USD"/>
    <x v="610"/>
    <n v="1288414800"/>
    <b v="0"/>
    <b v="0"/>
    <s v="theater/plays"/>
    <x v="3"/>
    <s v="plays"/>
    <x v="610"/>
    <x v="615"/>
  </r>
  <r>
    <n v="664"/>
    <s v="Young PLC"/>
    <s v="Optional maximized attitude"/>
    <n v="79400"/>
    <n v="26571"/>
    <n v="33"/>
    <x v="0"/>
    <n v="1063"/>
    <n v="25"/>
    <s v="US"/>
    <s v="USD"/>
    <x v="541"/>
    <n v="1330581600"/>
    <b v="0"/>
    <b v="0"/>
    <s v="music/jazz"/>
    <x v="1"/>
    <s v="jazz"/>
    <x v="541"/>
    <x v="616"/>
  </r>
  <r>
    <n v="665"/>
    <s v="Park-Goodman"/>
    <s v="Customer-focused impactful extranet"/>
    <n v="5100"/>
    <n v="12219"/>
    <n v="240"/>
    <x v="1"/>
    <n v="272"/>
    <n v="44.92"/>
    <s v="US"/>
    <s v="USD"/>
    <x v="611"/>
    <n v="1311397200"/>
    <b v="0"/>
    <b v="1"/>
    <s v="film &amp; video/documentary"/>
    <x v="4"/>
    <s v="documentary"/>
    <x v="611"/>
    <x v="453"/>
  </r>
  <r>
    <n v="666"/>
    <s v="York, Barr and Grant"/>
    <s v="Cloned bottom-line success"/>
    <n v="3100"/>
    <n v="1985"/>
    <n v="64"/>
    <x v="3"/>
    <n v="25"/>
    <n v="79.400000000000006"/>
    <s v="US"/>
    <s v="USD"/>
    <x v="612"/>
    <n v="1378357200"/>
    <b v="0"/>
    <b v="1"/>
    <s v="theater/plays"/>
    <x v="3"/>
    <s v="plays"/>
    <x v="612"/>
    <x v="617"/>
  </r>
  <r>
    <n v="667"/>
    <s v="Little Ltd"/>
    <s v="Decentralized bandwidth-monitored ability"/>
    <n v="6900"/>
    <n v="12155"/>
    <n v="176"/>
    <x v="1"/>
    <n v="419"/>
    <n v="29.01"/>
    <s v="US"/>
    <s v="USD"/>
    <x v="613"/>
    <n v="1411102800"/>
    <b v="0"/>
    <b v="0"/>
    <s v="journalism/audio"/>
    <x v="8"/>
    <s v="audio"/>
    <x v="613"/>
    <x v="618"/>
  </r>
  <r>
    <n v="668"/>
    <s v="Brown and Sons"/>
    <s v="Programmable leadingedge budgetary management"/>
    <n v="27500"/>
    <n v="5593"/>
    <n v="20"/>
    <x v="0"/>
    <n v="76"/>
    <n v="73.59"/>
    <s v="US"/>
    <s v="USD"/>
    <x v="614"/>
    <n v="1344834000"/>
    <b v="0"/>
    <b v="0"/>
    <s v="theater/plays"/>
    <x v="3"/>
    <s v="plays"/>
    <x v="614"/>
    <x v="619"/>
  </r>
  <r>
    <n v="669"/>
    <s v="Payne, Garrett and Thomas"/>
    <s v="Upgradable bi-directional concept"/>
    <n v="48800"/>
    <n v="175020"/>
    <n v="359"/>
    <x v="1"/>
    <n v="1621"/>
    <n v="107.97"/>
    <s v="IT"/>
    <s v="EUR"/>
    <x v="615"/>
    <n v="1499230800"/>
    <b v="0"/>
    <b v="0"/>
    <s v="theater/plays"/>
    <x v="3"/>
    <s v="plays"/>
    <x v="615"/>
    <x v="620"/>
  </r>
  <r>
    <n v="670"/>
    <s v="Robinson Group"/>
    <s v="Re-contextualized homogeneous flexibility"/>
    <n v="16200"/>
    <n v="75955"/>
    <n v="469"/>
    <x v="1"/>
    <n v="1101"/>
    <n v="68.989999999999995"/>
    <s v="US"/>
    <s v="USD"/>
    <x v="90"/>
    <n v="1457416800"/>
    <b v="0"/>
    <b v="0"/>
    <s v="music/indie rock"/>
    <x v="1"/>
    <s v="indie rock"/>
    <x v="90"/>
    <x v="621"/>
  </r>
  <r>
    <n v="671"/>
    <s v="Robinson-Kelly"/>
    <s v="Monitored bi-directional standardization"/>
    <n v="97600"/>
    <n v="119127"/>
    <n v="122"/>
    <x v="1"/>
    <n v="1073"/>
    <n v="111.02"/>
    <s v="US"/>
    <s v="USD"/>
    <x v="616"/>
    <n v="1280898000"/>
    <b v="0"/>
    <b v="1"/>
    <s v="theater/plays"/>
    <x v="3"/>
    <s v="plays"/>
    <x v="616"/>
    <x v="622"/>
  </r>
  <r>
    <n v="672"/>
    <s v="Kelly-Colon"/>
    <s v="Stand-alone grid-enabled leverage"/>
    <n v="197900"/>
    <n v="110689"/>
    <n v="56"/>
    <x v="0"/>
    <n v="4428"/>
    <n v="25"/>
    <s v="AU"/>
    <s v="AUD"/>
    <x v="617"/>
    <n v="1522472400"/>
    <b v="0"/>
    <b v="0"/>
    <s v="theater/plays"/>
    <x v="3"/>
    <s v="plays"/>
    <x v="617"/>
    <x v="623"/>
  </r>
  <r>
    <n v="673"/>
    <s v="Turner, Scott and Gentry"/>
    <s v="Assimilated regional groupware"/>
    <n v="5600"/>
    <n v="2445"/>
    <n v="44"/>
    <x v="0"/>
    <n v="58"/>
    <n v="42.16"/>
    <s v="IT"/>
    <s v="EUR"/>
    <x v="618"/>
    <n v="1462510800"/>
    <b v="0"/>
    <b v="0"/>
    <s v="music/indie rock"/>
    <x v="1"/>
    <s v="indie rock"/>
    <x v="618"/>
    <x v="624"/>
  </r>
  <r>
    <n v="674"/>
    <s v="Sanchez Ltd"/>
    <s v="Up-sized 24hour instruction set"/>
    <n v="170700"/>
    <n v="57250"/>
    <n v="34"/>
    <x v="3"/>
    <n v="1218"/>
    <n v="47"/>
    <s v="US"/>
    <s v="USD"/>
    <x v="619"/>
    <n v="1317790800"/>
    <b v="0"/>
    <b v="0"/>
    <s v="photography/photography books"/>
    <x v="7"/>
    <s v="photography books"/>
    <x v="619"/>
    <x v="625"/>
  </r>
  <r>
    <n v="675"/>
    <s v="Giles-Smith"/>
    <s v="Right-sized web-enabled intranet"/>
    <n v="9700"/>
    <n v="11929"/>
    <n v="123"/>
    <x v="1"/>
    <n v="331"/>
    <n v="36.04"/>
    <s v="US"/>
    <s v="USD"/>
    <x v="620"/>
    <n v="1568782800"/>
    <b v="0"/>
    <b v="0"/>
    <s v="journalism/audio"/>
    <x v="8"/>
    <s v="audio"/>
    <x v="620"/>
    <x v="626"/>
  </r>
  <r>
    <n v="676"/>
    <s v="Thompson-Moreno"/>
    <s v="Expanded needs-based orchestration"/>
    <n v="62300"/>
    <n v="118214"/>
    <n v="190"/>
    <x v="1"/>
    <n v="1170"/>
    <n v="101.04"/>
    <s v="US"/>
    <s v="USD"/>
    <x v="621"/>
    <n v="1349413200"/>
    <b v="0"/>
    <b v="0"/>
    <s v="photography/photography books"/>
    <x v="7"/>
    <s v="photography books"/>
    <x v="621"/>
    <x v="627"/>
  </r>
  <r>
    <n v="677"/>
    <s v="Murphy-Fox"/>
    <s v="Organic system-worthy orchestration"/>
    <n v="5300"/>
    <n v="4432"/>
    <n v="84"/>
    <x v="0"/>
    <n v="111"/>
    <n v="39.93"/>
    <s v="US"/>
    <s v="USD"/>
    <x v="622"/>
    <n v="1472446800"/>
    <b v="0"/>
    <b v="0"/>
    <s v="publishing/fiction"/>
    <x v="5"/>
    <s v="fiction"/>
    <x v="622"/>
    <x v="491"/>
  </r>
  <r>
    <n v="678"/>
    <s v="Rodriguez-Patterson"/>
    <s v="Inverse static standardization"/>
    <n v="99500"/>
    <n v="17879"/>
    <n v="18"/>
    <x v="3"/>
    <n v="215"/>
    <n v="83.16"/>
    <s v="US"/>
    <s v="USD"/>
    <x v="35"/>
    <n v="1548050400"/>
    <b v="0"/>
    <b v="0"/>
    <s v="film &amp; video/drama"/>
    <x v="4"/>
    <s v="drama"/>
    <x v="35"/>
    <x v="628"/>
  </r>
  <r>
    <n v="679"/>
    <s v="Davis Ltd"/>
    <s v="Synchronized motivating solution"/>
    <n v="1400"/>
    <n v="14511"/>
    <n v="1037"/>
    <x v="1"/>
    <n v="363"/>
    <n v="39.979999999999997"/>
    <s v="US"/>
    <s v="USD"/>
    <x v="623"/>
    <n v="1571806800"/>
    <b v="0"/>
    <b v="1"/>
    <s v="food/food trucks"/>
    <x v="0"/>
    <s v="food trucks"/>
    <x v="623"/>
    <x v="629"/>
  </r>
  <r>
    <n v="680"/>
    <s v="Nelson-Valdez"/>
    <s v="Open-source 4thgeneration open system"/>
    <n v="145600"/>
    <n v="141822"/>
    <n v="97"/>
    <x v="0"/>
    <n v="2955"/>
    <n v="47.99"/>
    <s v="US"/>
    <s v="USD"/>
    <x v="624"/>
    <n v="1576476000"/>
    <b v="0"/>
    <b v="1"/>
    <s v="games/mobile games"/>
    <x v="6"/>
    <s v="mobile games"/>
    <x v="624"/>
    <x v="630"/>
  </r>
  <r>
    <n v="681"/>
    <s v="Kelly PLC"/>
    <s v="Decentralized context-sensitive superstructure"/>
    <n v="184100"/>
    <n v="159037"/>
    <n v="86"/>
    <x v="0"/>
    <n v="1657"/>
    <n v="95.98"/>
    <s v="US"/>
    <s v="USD"/>
    <x v="625"/>
    <n v="1324965600"/>
    <b v="0"/>
    <b v="0"/>
    <s v="theater/plays"/>
    <x v="3"/>
    <s v="plays"/>
    <x v="625"/>
    <x v="631"/>
  </r>
  <r>
    <n v="682"/>
    <s v="Nguyen and Sons"/>
    <s v="Compatible 5thgeneration concept"/>
    <n v="5400"/>
    <n v="8109"/>
    <n v="150"/>
    <x v="1"/>
    <n v="103"/>
    <n v="78.73"/>
    <s v="US"/>
    <s v="USD"/>
    <x v="626"/>
    <n v="1387519200"/>
    <b v="0"/>
    <b v="0"/>
    <s v="theater/plays"/>
    <x v="3"/>
    <s v="plays"/>
    <x v="626"/>
    <x v="632"/>
  </r>
  <r>
    <n v="683"/>
    <s v="Jones PLC"/>
    <s v="Virtual systemic intranet"/>
    <n v="2300"/>
    <n v="8244"/>
    <n v="358"/>
    <x v="1"/>
    <n v="147"/>
    <n v="56.08"/>
    <s v="US"/>
    <s v="USD"/>
    <x v="627"/>
    <n v="1537246800"/>
    <b v="0"/>
    <b v="0"/>
    <s v="theater/plays"/>
    <x v="3"/>
    <s v="plays"/>
    <x v="627"/>
    <x v="633"/>
  </r>
  <r>
    <n v="684"/>
    <s v="Gilmore LLC"/>
    <s v="Optimized systemic algorithm"/>
    <n v="1400"/>
    <n v="7600"/>
    <n v="543"/>
    <x v="1"/>
    <n v="110"/>
    <n v="69.09"/>
    <s v="CA"/>
    <s v="CAD"/>
    <x v="628"/>
    <n v="1279515600"/>
    <b v="0"/>
    <b v="0"/>
    <s v="publishing/nonfiction"/>
    <x v="5"/>
    <s v="nonfiction"/>
    <x v="628"/>
    <x v="634"/>
  </r>
  <r>
    <n v="685"/>
    <s v="Lee-Cobb"/>
    <s v="Customizable homogeneous firmware"/>
    <n v="140000"/>
    <n v="94501"/>
    <n v="68"/>
    <x v="0"/>
    <n v="926"/>
    <n v="102.05"/>
    <s v="CA"/>
    <s v="CAD"/>
    <x v="629"/>
    <n v="1442379600"/>
    <b v="0"/>
    <b v="0"/>
    <s v="theater/plays"/>
    <x v="3"/>
    <s v="plays"/>
    <x v="629"/>
    <x v="415"/>
  </r>
  <r>
    <n v="686"/>
    <s v="Jones, Wiley and Robbins"/>
    <s v="Front-line cohesive extranet"/>
    <n v="7500"/>
    <n v="14381"/>
    <n v="192"/>
    <x v="1"/>
    <n v="134"/>
    <n v="107.32"/>
    <s v="US"/>
    <s v="USD"/>
    <x v="630"/>
    <n v="1523077200"/>
    <b v="0"/>
    <b v="0"/>
    <s v="technology/wearables"/>
    <x v="2"/>
    <s v="wearables"/>
    <x v="630"/>
    <x v="635"/>
  </r>
  <r>
    <n v="687"/>
    <s v="Martin, Gates and Holt"/>
    <s v="Distributed holistic neural-net"/>
    <n v="1500"/>
    <n v="13980"/>
    <n v="932"/>
    <x v="1"/>
    <n v="269"/>
    <n v="51.97"/>
    <s v="US"/>
    <s v="USD"/>
    <x v="631"/>
    <n v="1489554000"/>
    <b v="0"/>
    <b v="0"/>
    <s v="theater/plays"/>
    <x v="3"/>
    <s v="plays"/>
    <x v="631"/>
    <x v="607"/>
  </r>
  <r>
    <n v="688"/>
    <s v="Bowen, Davies and Burns"/>
    <s v="Devolved client-server monitoring"/>
    <n v="2900"/>
    <n v="12449"/>
    <n v="429"/>
    <x v="1"/>
    <n v="175"/>
    <n v="71.14"/>
    <s v="US"/>
    <s v="USD"/>
    <x v="632"/>
    <n v="1548482400"/>
    <b v="0"/>
    <b v="1"/>
    <s v="film &amp; video/television"/>
    <x v="4"/>
    <s v="television"/>
    <x v="632"/>
    <x v="636"/>
  </r>
  <r>
    <n v="689"/>
    <s v="Nguyen Inc"/>
    <s v="Seamless directional capacity"/>
    <n v="7300"/>
    <n v="7348"/>
    <n v="101"/>
    <x v="1"/>
    <n v="69"/>
    <n v="106.49"/>
    <s v="US"/>
    <s v="USD"/>
    <x v="633"/>
    <n v="1384063200"/>
    <b v="0"/>
    <b v="0"/>
    <s v="technology/web"/>
    <x v="2"/>
    <s v="web"/>
    <x v="633"/>
    <x v="637"/>
  </r>
  <r>
    <n v="690"/>
    <s v="Walsh-Watts"/>
    <s v="Polarized actuating implementation"/>
    <n v="3600"/>
    <n v="8158"/>
    <n v="227"/>
    <x v="1"/>
    <n v="190"/>
    <n v="42.94"/>
    <s v="US"/>
    <s v="USD"/>
    <x v="634"/>
    <n v="1322892000"/>
    <b v="0"/>
    <b v="1"/>
    <s v="film &amp; video/documentary"/>
    <x v="4"/>
    <s v="documentary"/>
    <x v="634"/>
    <x v="638"/>
  </r>
  <r>
    <n v="691"/>
    <s v="Ray, Li and Li"/>
    <s v="Front-line disintermediate hub"/>
    <n v="5000"/>
    <n v="7119"/>
    <n v="142"/>
    <x v="1"/>
    <n v="237"/>
    <n v="30.04"/>
    <s v="US"/>
    <s v="USD"/>
    <x v="635"/>
    <n v="1350709200"/>
    <b v="1"/>
    <b v="1"/>
    <s v="film &amp; video/documentary"/>
    <x v="4"/>
    <s v="documentary"/>
    <x v="635"/>
    <x v="639"/>
  </r>
  <r>
    <n v="692"/>
    <s v="Murray Ltd"/>
    <s v="Decentralized 4thgeneration challenge"/>
    <n v="6000"/>
    <n v="5438"/>
    <n v="91"/>
    <x v="0"/>
    <n v="77"/>
    <n v="70.62"/>
    <s v="GB"/>
    <s v="GBP"/>
    <x v="636"/>
    <n v="1564203600"/>
    <b v="0"/>
    <b v="0"/>
    <s v="music/rock"/>
    <x v="1"/>
    <s v="rock"/>
    <x v="636"/>
    <x v="640"/>
  </r>
  <r>
    <n v="693"/>
    <s v="Bradford-Silva"/>
    <s v="Reverse-engineered composite hierarchy"/>
    <n v="180400"/>
    <n v="115396"/>
    <n v="64"/>
    <x v="0"/>
    <n v="1748"/>
    <n v="66.02"/>
    <s v="US"/>
    <s v="USD"/>
    <x v="637"/>
    <n v="1509685200"/>
    <b v="0"/>
    <b v="0"/>
    <s v="theater/plays"/>
    <x v="3"/>
    <s v="plays"/>
    <x v="637"/>
    <x v="641"/>
  </r>
  <r>
    <n v="694"/>
    <s v="Mora-Bradley"/>
    <s v="Programmable tangible ability"/>
    <n v="9100"/>
    <n v="7656"/>
    <n v="84"/>
    <x v="0"/>
    <n v="79"/>
    <n v="96.91"/>
    <s v="US"/>
    <s v="USD"/>
    <x v="638"/>
    <n v="1514959200"/>
    <b v="0"/>
    <b v="0"/>
    <s v="theater/plays"/>
    <x v="3"/>
    <s v="plays"/>
    <x v="638"/>
    <x v="642"/>
  </r>
  <r>
    <n v="695"/>
    <s v="Cardenas, Thompson and Carey"/>
    <s v="Configurable full-range emulation"/>
    <n v="9200"/>
    <n v="12322"/>
    <n v="134"/>
    <x v="1"/>
    <n v="196"/>
    <n v="62.87"/>
    <s v="IT"/>
    <s v="EUR"/>
    <x v="639"/>
    <n v="1448863200"/>
    <b v="1"/>
    <b v="0"/>
    <s v="music/rock"/>
    <x v="1"/>
    <s v="rock"/>
    <x v="639"/>
    <x v="445"/>
  </r>
  <r>
    <n v="696"/>
    <s v="Lopez, Reid and Johnson"/>
    <s v="Total real-time hardware"/>
    <n v="164100"/>
    <n v="96888"/>
    <n v="59"/>
    <x v="0"/>
    <n v="889"/>
    <n v="108.99"/>
    <s v="US"/>
    <s v="USD"/>
    <x v="640"/>
    <n v="1429592400"/>
    <b v="0"/>
    <b v="1"/>
    <s v="theater/plays"/>
    <x v="3"/>
    <s v="plays"/>
    <x v="640"/>
    <x v="116"/>
  </r>
  <r>
    <n v="697"/>
    <s v="Fox-Williams"/>
    <s v="Profound system-worthy functionalities"/>
    <n v="128900"/>
    <n v="196960"/>
    <n v="153"/>
    <x v="1"/>
    <n v="7295"/>
    <n v="27"/>
    <s v="US"/>
    <s v="USD"/>
    <x v="641"/>
    <n v="1522645200"/>
    <b v="0"/>
    <b v="0"/>
    <s v="music/electric music"/>
    <x v="1"/>
    <s v="electric music"/>
    <x v="641"/>
    <x v="643"/>
  </r>
  <r>
    <n v="698"/>
    <s v="Taylor, Wood and Taylor"/>
    <s v="Cloned hybrid focus group"/>
    <n v="42100"/>
    <n v="188057"/>
    <n v="447"/>
    <x v="1"/>
    <n v="2893"/>
    <n v="65"/>
    <s v="CA"/>
    <s v="CAD"/>
    <x v="642"/>
    <n v="1323324000"/>
    <b v="0"/>
    <b v="0"/>
    <s v="technology/wearables"/>
    <x v="2"/>
    <s v="wearables"/>
    <x v="642"/>
    <x v="644"/>
  </r>
  <r>
    <n v="699"/>
    <s v="King Inc"/>
    <s v="Ergonomic dedicated focus group"/>
    <n v="7400"/>
    <n v="6245"/>
    <n v="84"/>
    <x v="0"/>
    <n v="56"/>
    <n v="111.52"/>
    <s v="US"/>
    <s v="USD"/>
    <x v="230"/>
    <n v="1561525200"/>
    <b v="0"/>
    <b v="0"/>
    <s v="film &amp; video/drama"/>
    <x v="4"/>
    <s v="drama"/>
    <x v="230"/>
    <x v="645"/>
  </r>
  <r>
    <n v="700"/>
    <s v="Cole, Petty and Cameron"/>
    <s v="Realigned zero administration paradigm"/>
    <n v="100"/>
    <n v="3"/>
    <n v="3"/>
    <x v="0"/>
    <n v="1"/>
    <n v="3"/>
    <s v="US"/>
    <s v="USD"/>
    <x v="67"/>
    <n v="1265695200"/>
    <b v="0"/>
    <b v="0"/>
    <s v="technology/wearables"/>
    <x v="2"/>
    <s v="wearables"/>
    <x v="67"/>
    <x v="646"/>
  </r>
  <r>
    <n v="701"/>
    <s v="Mcclain LLC"/>
    <s v="Open-source multi-tasking methodology"/>
    <n v="52000"/>
    <n v="91014"/>
    <n v="175"/>
    <x v="1"/>
    <n v="820"/>
    <n v="110.99"/>
    <s v="US"/>
    <s v="USD"/>
    <x v="643"/>
    <n v="1301806800"/>
    <b v="1"/>
    <b v="0"/>
    <s v="theater/plays"/>
    <x v="3"/>
    <s v="plays"/>
    <x v="643"/>
    <x v="647"/>
  </r>
  <r>
    <n v="702"/>
    <s v="Sims-Gross"/>
    <s v="Object-based attitude-oriented analyzer"/>
    <n v="8700"/>
    <n v="4710"/>
    <n v="54"/>
    <x v="0"/>
    <n v="83"/>
    <n v="56.75"/>
    <s v="US"/>
    <s v="USD"/>
    <x v="644"/>
    <n v="1374901200"/>
    <b v="0"/>
    <b v="0"/>
    <s v="technology/wearables"/>
    <x v="2"/>
    <s v="wearables"/>
    <x v="644"/>
    <x v="467"/>
  </r>
  <r>
    <n v="703"/>
    <s v="Perez Group"/>
    <s v="Cross-platform tertiary hub"/>
    <n v="63400"/>
    <n v="197728"/>
    <n v="312"/>
    <x v="1"/>
    <n v="2038"/>
    <n v="97.02"/>
    <s v="US"/>
    <s v="USD"/>
    <x v="645"/>
    <n v="1336453200"/>
    <b v="1"/>
    <b v="1"/>
    <s v="publishing/translations"/>
    <x v="5"/>
    <s v="translations"/>
    <x v="645"/>
    <x v="648"/>
  </r>
  <r>
    <n v="704"/>
    <s v="Haynes-Williams"/>
    <s v="Seamless clear-thinking artificial intelligence"/>
    <n v="8700"/>
    <n v="10682"/>
    <n v="123"/>
    <x v="1"/>
    <n v="116"/>
    <n v="92.09"/>
    <s v="US"/>
    <s v="USD"/>
    <x v="646"/>
    <n v="1468904400"/>
    <b v="0"/>
    <b v="0"/>
    <s v="film &amp; video/animation"/>
    <x v="4"/>
    <s v="animation"/>
    <x v="646"/>
    <x v="649"/>
  </r>
  <r>
    <n v="705"/>
    <s v="Ford LLC"/>
    <s v="Centralized tangible success"/>
    <n v="169700"/>
    <n v="168048"/>
    <n v="99"/>
    <x v="0"/>
    <n v="2025"/>
    <n v="82.99"/>
    <s v="GB"/>
    <s v="GBP"/>
    <x v="626"/>
    <n v="1387087200"/>
    <b v="0"/>
    <b v="0"/>
    <s v="publishing/nonfiction"/>
    <x v="5"/>
    <s v="nonfiction"/>
    <x v="626"/>
    <x v="650"/>
  </r>
  <r>
    <n v="706"/>
    <s v="Moreno Ltd"/>
    <s v="Customer-focused multimedia methodology"/>
    <n v="108400"/>
    <n v="138586"/>
    <n v="128"/>
    <x v="1"/>
    <n v="1345"/>
    <n v="103.04"/>
    <s v="AU"/>
    <s v="AUD"/>
    <x v="647"/>
    <n v="1547445600"/>
    <b v="0"/>
    <b v="1"/>
    <s v="technology/web"/>
    <x v="2"/>
    <s v="web"/>
    <x v="647"/>
    <x v="651"/>
  </r>
  <r>
    <n v="707"/>
    <s v="Moore, Cook and Wright"/>
    <s v="Visionary maximized Local Area Network"/>
    <n v="7300"/>
    <n v="11579"/>
    <n v="159"/>
    <x v="1"/>
    <n v="168"/>
    <n v="68.92"/>
    <s v="US"/>
    <s v="USD"/>
    <x v="159"/>
    <n v="1547359200"/>
    <b v="0"/>
    <b v="0"/>
    <s v="film &amp; video/drama"/>
    <x v="4"/>
    <s v="drama"/>
    <x v="159"/>
    <x v="652"/>
  </r>
  <r>
    <n v="708"/>
    <s v="Ortega LLC"/>
    <s v="Secured bifurcated intranet"/>
    <n v="1700"/>
    <n v="12020"/>
    <n v="707"/>
    <x v="1"/>
    <n v="137"/>
    <n v="87.74"/>
    <s v="CH"/>
    <s v="CHF"/>
    <x v="648"/>
    <n v="1496293200"/>
    <b v="0"/>
    <b v="0"/>
    <s v="theater/plays"/>
    <x v="3"/>
    <s v="plays"/>
    <x v="648"/>
    <x v="653"/>
  </r>
  <r>
    <n v="709"/>
    <s v="Silva, Walker and Martin"/>
    <s v="Grass-roots 4thgeneration product"/>
    <n v="9800"/>
    <n v="13954"/>
    <n v="142"/>
    <x v="1"/>
    <n v="186"/>
    <n v="75.02"/>
    <s v="IT"/>
    <s v="EUR"/>
    <x v="267"/>
    <n v="1335416400"/>
    <b v="0"/>
    <b v="0"/>
    <s v="theater/plays"/>
    <x v="3"/>
    <s v="plays"/>
    <x v="267"/>
    <x v="654"/>
  </r>
  <r>
    <n v="710"/>
    <s v="Huynh, Gallegos and Mills"/>
    <s v="Reduced next generation info-mediaries"/>
    <n v="4300"/>
    <n v="6358"/>
    <n v="148"/>
    <x v="1"/>
    <n v="125"/>
    <n v="50.86"/>
    <s v="US"/>
    <s v="USD"/>
    <x v="649"/>
    <n v="1532149200"/>
    <b v="0"/>
    <b v="1"/>
    <s v="theater/plays"/>
    <x v="3"/>
    <s v="plays"/>
    <x v="649"/>
    <x v="655"/>
  </r>
  <r>
    <n v="711"/>
    <s v="Anderson LLC"/>
    <s v="Customizable full-range artificial intelligence"/>
    <n v="6200"/>
    <n v="1260"/>
    <n v="20"/>
    <x v="0"/>
    <n v="14"/>
    <n v="90"/>
    <s v="IT"/>
    <s v="EUR"/>
    <x v="248"/>
    <n v="1453788000"/>
    <b v="1"/>
    <b v="1"/>
    <s v="theater/plays"/>
    <x v="3"/>
    <s v="plays"/>
    <x v="248"/>
    <x v="656"/>
  </r>
  <r>
    <n v="712"/>
    <s v="Garza-Bryant"/>
    <s v="Programmable leadingedge contingency"/>
    <n v="800"/>
    <n v="14725"/>
    <n v="1841"/>
    <x v="1"/>
    <n v="202"/>
    <n v="72.900000000000006"/>
    <s v="US"/>
    <s v="USD"/>
    <x v="571"/>
    <n v="1471496400"/>
    <b v="0"/>
    <b v="0"/>
    <s v="theater/plays"/>
    <x v="3"/>
    <s v="plays"/>
    <x v="571"/>
    <x v="657"/>
  </r>
  <r>
    <n v="713"/>
    <s v="Mays LLC"/>
    <s v="Multi-layered global groupware"/>
    <n v="6900"/>
    <n v="11174"/>
    <n v="162"/>
    <x v="1"/>
    <n v="103"/>
    <n v="108.49"/>
    <s v="US"/>
    <s v="USD"/>
    <x v="650"/>
    <n v="1472878800"/>
    <b v="0"/>
    <b v="0"/>
    <s v="publishing/radio &amp; podcasts"/>
    <x v="5"/>
    <s v="radio &amp; podcasts"/>
    <x v="650"/>
    <x v="89"/>
  </r>
  <r>
    <n v="714"/>
    <s v="Evans-Jones"/>
    <s v="Switchable methodical superstructure"/>
    <n v="38500"/>
    <n v="182036"/>
    <n v="473"/>
    <x v="1"/>
    <n v="1785"/>
    <n v="101.98"/>
    <s v="US"/>
    <s v="USD"/>
    <x v="1"/>
    <n v="1408510800"/>
    <b v="0"/>
    <b v="0"/>
    <s v="music/rock"/>
    <x v="1"/>
    <s v="rock"/>
    <x v="1"/>
    <x v="658"/>
  </r>
  <r>
    <n v="715"/>
    <s v="Fischer, Torres and Walker"/>
    <s v="Expanded even-keeled portal"/>
    <n v="118000"/>
    <n v="28870"/>
    <n v="24"/>
    <x v="0"/>
    <n v="656"/>
    <n v="44.01"/>
    <s v="US"/>
    <s v="USD"/>
    <x v="651"/>
    <n v="1281589200"/>
    <b v="0"/>
    <b v="0"/>
    <s v="games/mobile games"/>
    <x v="6"/>
    <s v="mobile games"/>
    <x v="651"/>
    <x v="438"/>
  </r>
  <r>
    <n v="716"/>
    <s v="Tapia, Kramer and Hicks"/>
    <s v="Advanced modular moderator"/>
    <n v="2000"/>
    <n v="10353"/>
    <n v="518"/>
    <x v="1"/>
    <n v="157"/>
    <n v="65.94"/>
    <s v="US"/>
    <s v="USD"/>
    <x v="652"/>
    <n v="1375851600"/>
    <b v="0"/>
    <b v="1"/>
    <s v="theater/plays"/>
    <x v="3"/>
    <s v="plays"/>
    <x v="652"/>
    <x v="659"/>
  </r>
  <r>
    <n v="717"/>
    <s v="Barnes, Wilcox and Riley"/>
    <s v="Reverse-engineered well-modulated ability"/>
    <n v="5600"/>
    <n v="13868"/>
    <n v="248"/>
    <x v="1"/>
    <n v="555"/>
    <n v="24.99"/>
    <s v="US"/>
    <s v="USD"/>
    <x v="653"/>
    <n v="1315803600"/>
    <b v="0"/>
    <b v="0"/>
    <s v="film &amp; video/documentary"/>
    <x v="4"/>
    <s v="documentary"/>
    <x v="653"/>
    <x v="660"/>
  </r>
  <r>
    <n v="718"/>
    <s v="Reyes PLC"/>
    <s v="Expanded optimal pricing structure"/>
    <n v="8300"/>
    <n v="8317"/>
    <n v="100"/>
    <x v="1"/>
    <n v="297"/>
    <n v="28"/>
    <s v="US"/>
    <s v="USD"/>
    <x v="654"/>
    <n v="1373691600"/>
    <b v="0"/>
    <b v="0"/>
    <s v="technology/wearables"/>
    <x v="2"/>
    <s v="wearables"/>
    <x v="654"/>
    <x v="661"/>
  </r>
  <r>
    <n v="719"/>
    <s v="Pace, Simpson and Watkins"/>
    <s v="Down-sized uniform ability"/>
    <n v="6900"/>
    <n v="10557"/>
    <n v="153"/>
    <x v="1"/>
    <n v="123"/>
    <n v="85.83"/>
    <s v="US"/>
    <s v="USD"/>
    <x v="655"/>
    <n v="1339218000"/>
    <b v="0"/>
    <b v="0"/>
    <s v="publishing/fiction"/>
    <x v="5"/>
    <s v="fiction"/>
    <x v="655"/>
    <x v="662"/>
  </r>
  <r>
    <n v="720"/>
    <s v="Valenzuela, Davidson and Castro"/>
    <s v="Multi-layered upward-trending conglomeration"/>
    <n v="8700"/>
    <n v="3227"/>
    <n v="37"/>
    <x v="3"/>
    <n v="38"/>
    <n v="84.92"/>
    <s v="DK"/>
    <s v="DKK"/>
    <x v="656"/>
    <n v="1520402400"/>
    <b v="0"/>
    <b v="1"/>
    <s v="theater/plays"/>
    <x v="3"/>
    <s v="plays"/>
    <x v="656"/>
    <x v="236"/>
  </r>
  <r>
    <n v="721"/>
    <s v="Dominguez-Owens"/>
    <s v="Open-architected systematic intranet"/>
    <n v="123600"/>
    <n v="5429"/>
    <n v="4"/>
    <x v="3"/>
    <n v="60"/>
    <n v="90.48"/>
    <s v="US"/>
    <s v="USD"/>
    <x v="657"/>
    <n v="1523336400"/>
    <b v="0"/>
    <b v="0"/>
    <s v="music/rock"/>
    <x v="1"/>
    <s v="rock"/>
    <x v="657"/>
    <x v="663"/>
  </r>
  <r>
    <n v="722"/>
    <s v="Thomas-Simmons"/>
    <s v="Proactive 24hour frame"/>
    <n v="48500"/>
    <n v="75906"/>
    <n v="157"/>
    <x v="1"/>
    <n v="3036"/>
    <n v="25"/>
    <s v="US"/>
    <s v="USD"/>
    <x v="265"/>
    <n v="1512280800"/>
    <b v="0"/>
    <b v="0"/>
    <s v="film &amp; video/documentary"/>
    <x v="4"/>
    <s v="documentary"/>
    <x v="265"/>
    <x v="202"/>
  </r>
  <r>
    <n v="723"/>
    <s v="Beck-Knight"/>
    <s v="Exclusive fresh-thinking model"/>
    <n v="4900"/>
    <n v="13250"/>
    <n v="270"/>
    <x v="1"/>
    <n v="144"/>
    <n v="92.01"/>
    <s v="AU"/>
    <s v="AUD"/>
    <x v="658"/>
    <n v="1458709200"/>
    <b v="0"/>
    <b v="0"/>
    <s v="theater/plays"/>
    <x v="3"/>
    <s v="plays"/>
    <x v="658"/>
    <x v="664"/>
  </r>
  <r>
    <n v="724"/>
    <s v="Mccoy Ltd"/>
    <s v="Business-focused encompassing intranet"/>
    <n v="8400"/>
    <n v="11261"/>
    <n v="134"/>
    <x v="1"/>
    <n v="121"/>
    <n v="93.07"/>
    <s v="GB"/>
    <s v="GBP"/>
    <x v="659"/>
    <n v="1414126800"/>
    <b v="0"/>
    <b v="1"/>
    <s v="theater/plays"/>
    <x v="3"/>
    <s v="plays"/>
    <x v="659"/>
    <x v="665"/>
  </r>
  <r>
    <n v="725"/>
    <s v="Dawson-Tyler"/>
    <s v="Optional 6thgeneration access"/>
    <n v="193200"/>
    <n v="97369"/>
    <n v="50"/>
    <x v="0"/>
    <n v="1596"/>
    <n v="61.01"/>
    <s v="US"/>
    <s v="USD"/>
    <x v="660"/>
    <n v="1416204000"/>
    <b v="0"/>
    <b v="0"/>
    <s v="games/mobile games"/>
    <x v="6"/>
    <s v="mobile games"/>
    <x v="660"/>
    <x v="666"/>
  </r>
  <r>
    <n v="726"/>
    <s v="Johns-Thomas"/>
    <s v="Realigned web-enabled functionalities"/>
    <n v="54300"/>
    <n v="48227"/>
    <n v="89"/>
    <x v="3"/>
    <n v="524"/>
    <n v="92.04"/>
    <s v="US"/>
    <s v="USD"/>
    <x v="661"/>
    <n v="1288501200"/>
    <b v="0"/>
    <b v="1"/>
    <s v="theater/plays"/>
    <x v="3"/>
    <s v="plays"/>
    <x v="661"/>
    <x v="602"/>
  </r>
  <r>
    <n v="727"/>
    <s v="Quinn, Cruz and Schmidt"/>
    <s v="Enterprise-wide multimedia software"/>
    <n v="8900"/>
    <n v="14685"/>
    <n v="165"/>
    <x v="1"/>
    <n v="181"/>
    <n v="81.13"/>
    <s v="US"/>
    <s v="USD"/>
    <x v="4"/>
    <n v="1552971600"/>
    <b v="0"/>
    <b v="0"/>
    <s v="technology/web"/>
    <x v="2"/>
    <s v="web"/>
    <x v="4"/>
    <x v="667"/>
  </r>
  <r>
    <n v="728"/>
    <s v="Stewart Inc"/>
    <s v="Versatile mission-critical knowledgebase"/>
    <n v="4200"/>
    <n v="735"/>
    <n v="18"/>
    <x v="0"/>
    <n v="10"/>
    <n v="73.5"/>
    <s v="US"/>
    <s v="USD"/>
    <x v="662"/>
    <n v="1465102800"/>
    <b v="0"/>
    <b v="0"/>
    <s v="theater/plays"/>
    <x v="3"/>
    <s v="plays"/>
    <x v="662"/>
    <x v="668"/>
  </r>
  <r>
    <n v="729"/>
    <s v="Moore Group"/>
    <s v="Multi-lateral object-oriented open system"/>
    <n v="5600"/>
    <n v="10397"/>
    <n v="186"/>
    <x v="1"/>
    <n v="122"/>
    <n v="85.22"/>
    <s v="US"/>
    <s v="USD"/>
    <x v="663"/>
    <n v="1360130400"/>
    <b v="0"/>
    <b v="0"/>
    <s v="film &amp; video/drama"/>
    <x v="4"/>
    <s v="drama"/>
    <x v="663"/>
    <x v="669"/>
  </r>
  <r>
    <n v="730"/>
    <s v="Carson PLC"/>
    <s v="Visionary system-worthy attitude"/>
    <n v="28800"/>
    <n v="118847"/>
    <n v="413"/>
    <x v="1"/>
    <n v="1071"/>
    <n v="110.97"/>
    <s v="CA"/>
    <s v="CAD"/>
    <x v="664"/>
    <n v="1432875600"/>
    <b v="0"/>
    <b v="0"/>
    <s v="technology/wearables"/>
    <x v="2"/>
    <s v="wearables"/>
    <x v="664"/>
    <x v="670"/>
  </r>
  <r>
    <n v="731"/>
    <s v="Cruz, Hall and Mason"/>
    <s v="Synergized content-based hierarchy"/>
    <n v="8000"/>
    <n v="7220"/>
    <n v="90"/>
    <x v="3"/>
    <n v="219"/>
    <n v="32.97"/>
    <s v="US"/>
    <s v="USD"/>
    <x v="665"/>
    <n v="1500872400"/>
    <b v="0"/>
    <b v="0"/>
    <s v="technology/web"/>
    <x v="2"/>
    <s v="web"/>
    <x v="665"/>
    <x v="601"/>
  </r>
  <r>
    <n v="732"/>
    <s v="Glass, Baker and Jones"/>
    <s v="Business-focused 24hour access"/>
    <n v="117000"/>
    <n v="107622"/>
    <n v="92"/>
    <x v="0"/>
    <n v="1121"/>
    <n v="96.01"/>
    <s v="US"/>
    <s v="USD"/>
    <x v="666"/>
    <n v="1492146000"/>
    <b v="0"/>
    <b v="1"/>
    <s v="music/rock"/>
    <x v="1"/>
    <s v="rock"/>
    <x v="666"/>
    <x v="671"/>
  </r>
  <r>
    <n v="733"/>
    <s v="Marquez-Kerr"/>
    <s v="Automated hybrid orchestration"/>
    <n v="15800"/>
    <n v="83267"/>
    <n v="527"/>
    <x v="1"/>
    <n v="980"/>
    <n v="84.97"/>
    <s v="US"/>
    <s v="USD"/>
    <x v="43"/>
    <n v="1407301200"/>
    <b v="0"/>
    <b v="0"/>
    <s v="music/metal"/>
    <x v="1"/>
    <s v="metal"/>
    <x v="43"/>
    <x v="672"/>
  </r>
  <r>
    <n v="734"/>
    <s v="Stone PLC"/>
    <s v="Exclusive 5thgeneration leverage"/>
    <n v="4200"/>
    <n v="13404"/>
    <n v="319"/>
    <x v="1"/>
    <n v="536"/>
    <n v="25.01"/>
    <s v="US"/>
    <s v="USD"/>
    <x v="667"/>
    <n v="1486620000"/>
    <b v="0"/>
    <b v="1"/>
    <s v="theater/plays"/>
    <x v="3"/>
    <s v="plays"/>
    <x v="667"/>
    <x v="673"/>
  </r>
  <r>
    <n v="735"/>
    <s v="Caldwell PLC"/>
    <s v="Grass-roots zero administration alliance"/>
    <n v="37100"/>
    <n v="131404"/>
    <n v="354"/>
    <x v="1"/>
    <n v="1991"/>
    <n v="66"/>
    <s v="US"/>
    <s v="USD"/>
    <x v="668"/>
    <n v="1459918800"/>
    <b v="0"/>
    <b v="0"/>
    <s v="photography/photography books"/>
    <x v="7"/>
    <s v="photography books"/>
    <x v="668"/>
    <x v="674"/>
  </r>
  <r>
    <n v="736"/>
    <s v="Silva-Hawkins"/>
    <s v="Proactive heuristic orchestration"/>
    <n v="7700"/>
    <n v="2533"/>
    <n v="33"/>
    <x v="3"/>
    <n v="29"/>
    <n v="87.34"/>
    <s v="US"/>
    <s v="USD"/>
    <x v="669"/>
    <n v="1424757600"/>
    <b v="0"/>
    <b v="0"/>
    <s v="publishing/nonfiction"/>
    <x v="5"/>
    <s v="nonfiction"/>
    <x v="669"/>
    <x v="675"/>
  </r>
  <r>
    <n v="737"/>
    <s v="Gardner Inc"/>
    <s v="Function-based systematic Graphical User Interface"/>
    <n v="3700"/>
    <n v="5028"/>
    <n v="136"/>
    <x v="1"/>
    <n v="180"/>
    <n v="27.93"/>
    <s v="US"/>
    <s v="USD"/>
    <x v="670"/>
    <n v="1479880800"/>
    <b v="0"/>
    <b v="0"/>
    <s v="music/indie rock"/>
    <x v="1"/>
    <s v="indie rock"/>
    <x v="670"/>
    <x v="676"/>
  </r>
  <r>
    <n v="738"/>
    <s v="Garcia Group"/>
    <s v="Extended zero administration software"/>
    <n v="74700"/>
    <n v="1557"/>
    <n v="2"/>
    <x v="0"/>
    <n v="15"/>
    <n v="103.8"/>
    <s v="US"/>
    <s v="USD"/>
    <x v="671"/>
    <n v="1418018400"/>
    <b v="0"/>
    <b v="1"/>
    <s v="theater/plays"/>
    <x v="3"/>
    <s v="plays"/>
    <x v="671"/>
    <x v="677"/>
  </r>
  <r>
    <n v="739"/>
    <s v="Meyer-Avila"/>
    <s v="Multi-tiered discrete support"/>
    <n v="10000"/>
    <n v="6100"/>
    <n v="61"/>
    <x v="0"/>
    <n v="191"/>
    <n v="31.94"/>
    <s v="US"/>
    <s v="USD"/>
    <x v="672"/>
    <n v="1341032400"/>
    <b v="0"/>
    <b v="0"/>
    <s v="music/indie rock"/>
    <x v="1"/>
    <s v="indie rock"/>
    <x v="672"/>
    <x v="678"/>
  </r>
  <r>
    <n v="740"/>
    <s v="Nelson, Smith and Graham"/>
    <s v="Phased system-worthy conglomeration"/>
    <n v="5300"/>
    <n v="1592"/>
    <n v="30"/>
    <x v="0"/>
    <n v="16"/>
    <n v="99.5"/>
    <s v="US"/>
    <s v="USD"/>
    <x v="673"/>
    <n v="1486360800"/>
    <b v="0"/>
    <b v="0"/>
    <s v="theater/plays"/>
    <x v="3"/>
    <s v="plays"/>
    <x v="673"/>
    <x v="679"/>
  </r>
  <r>
    <n v="741"/>
    <s v="Garcia Ltd"/>
    <s v="Balanced mobile alliance"/>
    <n v="1200"/>
    <n v="14150"/>
    <n v="1179"/>
    <x v="1"/>
    <n v="130"/>
    <n v="108.85"/>
    <s v="US"/>
    <s v="USD"/>
    <x v="674"/>
    <n v="1274677200"/>
    <b v="0"/>
    <b v="0"/>
    <s v="theater/plays"/>
    <x v="3"/>
    <s v="plays"/>
    <x v="674"/>
    <x v="680"/>
  </r>
  <r>
    <n v="742"/>
    <s v="West-Stevens"/>
    <s v="Reactive solution-oriented groupware"/>
    <n v="1200"/>
    <n v="13513"/>
    <n v="1126"/>
    <x v="1"/>
    <n v="122"/>
    <n v="110.76"/>
    <s v="US"/>
    <s v="USD"/>
    <x v="675"/>
    <n v="1267509600"/>
    <b v="0"/>
    <b v="0"/>
    <s v="music/electric music"/>
    <x v="1"/>
    <s v="electric music"/>
    <x v="675"/>
    <x v="681"/>
  </r>
  <r>
    <n v="743"/>
    <s v="Clark-Conrad"/>
    <s v="Exclusive bandwidth-monitored orchestration"/>
    <n v="3900"/>
    <n v="504"/>
    <n v="13"/>
    <x v="0"/>
    <n v="17"/>
    <n v="29.65"/>
    <s v="US"/>
    <s v="USD"/>
    <x v="676"/>
    <n v="1445922000"/>
    <b v="0"/>
    <b v="1"/>
    <s v="theater/plays"/>
    <x v="3"/>
    <s v="plays"/>
    <x v="676"/>
    <x v="682"/>
  </r>
  <r>
    <n v="744"/>
    <s v="Fitzgerald Group"/>
    <s v="Intuitive exuding initiative"/>
    <n v="2000"/>
    <n v="14240"/>
    <n v="712"/>
    <x v="1"/>
    <n v="140"/>
    <n v="101.71"/>
    <s v="US"/>
    <s v="USD"/>
    <x v="342"/>
    <n v="1534050000"/>
    <b v="0"/>
    <b v="1"/>
    <s v="theater/plays"/>
    <x v="3"/>
    <s v="plays"/>
    <x v="342"/>
    <x v="683"/>
  </r>
  <r>
    <n v="745"/>
    <s v="Hill, Mccann and Moore"/>
    <s v="Streamlined needs-based knowledge user"/>
    <n v="6900"/>
    <n v="2091"/>
    <n v="30"/>
    <x v="0"/>
    <n v="34"/>
    <n v="61.5"/>
    <s v="US"/>
    <s v="USD"/>
    <x v="677"/>
    <n v="1277528400"/>
    <b v="0"/>
    <b v="0"/>
    <s v="technology/wearables"/>
    <x v="2"/>
    <s v="wearables"/>
    <x v="677"/>
    <x v="684"/>
  </r>
  <r>
    <n v="746"/>
    <s v="Edwards LLC"/>
    <s v="Automated system-worthy structure"/>
    <n v="55800"/>
    <n v="118580"/>
    <n v="213"/>
    <x v="1"/>
    <n v="3388"/>
    <n v="35"/>
    <s v="US"/>
    <s v="USD"/>
    <x v="678"/>
    <n v="1318568400"/>
    <b v="0"/>
    <b v="0"/>
    <s v="technology/web"/>
    <x v="2"/>
    <s v="web"/>
    <x v="678"/>
    <x v="685"/>
  </r>
  <r>
    <n v="747"/>
    <s v="Greer and Sons"/>
    <s v="Secured clear-thinking intranet"/>
    <n v="4900"/>
    <n v="11214"/>
    <n v="229"/>
    <x v="1"/>
    <n v="280"/>
    <n v="40.049999999999997"/>
    <s v="US"/>
    <s v="USD"/>
    <x v="679"/>
    <n v="1284354000"/>
    <b v="0"/>
    <b v="0"/>
    <s v="theater/plays"/>
    <x v="3"/>
    <s v="plays"/>
    <x v="679"/>
    <x v="488"/>
  </r>
  <r>
    <n v="748"/>
    <s v="Martinez PLC"/>
    <s v="Cloned actuating architecture"/>
    <n v="194900"/>
    <n v="68137"/>
    <n v="35"/>
    <x v="3"/>
    <n v="614"/>
    <n v="110.97"/>
    <s v="US"/>
    <s v="USD"/>
    <x v="680"/>
    <n v="1269579600"/>
    <b v="0"/>
    <b v="1"/>
    <s v="film &amp; video/animation"/>
    <x v="4"/>
    <s v="animation"/>
    <x v="680"/>
    <x v="686"/>
  </r>
  <r>
    <n v="749"/>
    <s v="Hunter-Logan"/>
    <s v="Down-sized needs-based task-force"/>
    <n v="8600"/>
    <n v="13527"/>
    <n v="157"/>
    <x v="1"/>
    <n v="366"/>
    <n v="36.96"/>
    <s v="IT"/>
    <s v="EUR"/>
    <x v="681"/>
    <n v="1413781200"/>
    <b v="0"/>
    <b v="1"/>
    <s v="technology/wearables"/>
    <x v="2"/>
    <s v="wearables"/>
    <x v="681"/>
    <x v="687"/>
  </r>
  <r>
    <n v="750"/>
    <s v="Ramos and Sons"/>
    <s v="Extended responsive Internet solution"/>
    <n v="100"/>
    <n v="1"/>
    <n v="1"/>
    <x v="0"/>
    <n v="1"/>
    <n v="1"/>
    <s v="GB"/>
    <s v="GBP"/>
    <x v="682"/>
    <n v="1280120400"/>
    <b v="0"/>
    <b v="0"/>
    <s v="music/electric music"/>
    <x v="1"/>
    <s v="electric music"/>
    <x v="682"/>
    <x v="688"/>
  </r>
  <r>
    <n v="751"/>
    <s v="Lane-Barber"/>
    <s v="Universal value-added moderator"/>
    <n v="3600"/>
    <n v="8363"/>
    <n v="232"/>
    <x v="1"/>
    <n v="270"/>
    <n v="30.97"/>
    <s v="US"/>
    <s v="USD"/>
    <x v="683"/>
    <n v="1459486800"/>
    <b v="1"/>
    <b v="1"/>
    <s v="publishing/nonfiction"/>
    <x v="5"/>
    <s v="nonfiction"/>
    <x v="683"/>
    <x v="689"/>
  </r>
  <r>
    <n v="752"/>
    <s v="Lowery Group"/>
    <s v="Sharable motivating emulation"/>
    <n v="5800"/>
    <n v="5362"/>
    <n v="92"/>
    <x v="3"/>
    <n v="114"/>
    <n v="47.04"/>
    <s v="US"/>
    <s v="USD"/>
    <x v="684"/>
    <n v="1282539600"/>
    <b v="0"/>
    <b v="1"/>
    <s v="theater/plays"/>
    <x v="3"/>
    <s v="plays"/>
    <x v="684"/>
    <x v="690"/>
  </r>
  <r>
    <n v="753"/>
    <s v="Guerrero-Griffin"/>
    <s v="Networked web-enabled product"/>
    <n v="4700"/>
    <n v="12065"/>
    <n v="257"/>
    <x v="1"/>
    <n v="137"/>
    <n v="88.07"/>
    <s v="US"/>
    <s v="USD"/>
    <x v="674"/>
    <n v="1275886800"/>
    <b v="0"/>
    <b v="0"/>
    <s v="photography/photography books"/>
    <x v="7"/>
    <s v="photography books"/>
    <x v="674"/>
    <x v="691"/>
  </r>
  <r>
    <n v="754"/>
    <s v="Perez, Reed and Lee"/>
    <s v="Advanced dedicated encoding"/>
    <n v="70400"/>
    <n v="118603"/>
    <n v="168"/>
    <x v="1"/>
    <n v="3205"/>
    <n v="37.01"/>
    <s v="US"/>
    <s v="USD"/>
    <x v="685"/>
    <n v="1355983200"/>
    <b v="0"/>
    <b v="0"/>
    <s v="theater/plays"/>
    <x v="3"/>
    <s v="plays"/>
    <x v="685"/>
    <x v="424"/>
  </r>
  <r>
    <n v="755"/>
    <s v="Chen, Pollard and Clarke"/>
    <s v="Stand-alone multi-state project"/>
    <n v="4500"/>
    <n v="7496"/>
    <n v="167"/>
    <x v="1"/>
    <n v="288"/>
    <n v="26.03"/>
    <s v="DK"/>
    <s v="DKK"/>
    <x v="605"/>
    <n v="1515391200"/>
    <b v="0"/>
    <b v="1"/>
    <s v="theater/plays"/>
    <x v="3"/>
    <s v="plays"/>
    <x v="605"/>
    <x v="231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x v="686"/>
    <n v="1422252000"/>
    <b v="0"/>
    <b v="0"/>
    <s v="theater/plays"/>
    <x v="3"/>
    <s v="plays"/>
    <x v="686"/>
    <x v="692"/>
  </r>
  <r>
    <n v="757"/>
    <s v="Callahan-Gilbert"/>
    <s v="Profit-focused motivating function"/>
    <n v="1400"/>
    <n v="5696"/>
    <n v="407"/>
    <x v="1"/>
    <n v="114"/>
    <n v="49.96"/>
    <s v="US"/>
    <s v="USD"/>
    <x v="687"/>
    <n v="1305522000"/>
    <b v="0"/>
    <b v="0"/>
    <s v="film &amp; video/drama"/>
    <x v="4"/>
    <s v="drama"/>
    <x v="687"/>
    <x v="693"/>
  </r>
  <r>
    <n v="758"/>
    <s v="Logan-Miranda"/>
    <s v="Proactive systemic firmware"/>
    <n v="29600"/>
    <n v="167005"/>
    <n v="564"/>
    <x v="1"/>
    <n v="1518"/>
    <n v="110.02"/>
    <s v="CA"/>
    <s v="CAD"/>
    <x v="688"/>
    <n v="1414904400"/>
    <b v="0"/>
    <b v="0"/>
    <s v="music/rock"/>
    <x v="1"/>
    <s v="rock"/>
    <x v="688"/>
    <x v="694"/>
  </r>
  <r>
    <n v="759"/>
    <s v="Rodriguez PLC"/>
    <s v="Grass-roots upward-trending installation"/>
    <n v="167500"/>
    <n v="114615"/>
    <n v="68"/>
    <x v="0"/>
    <n v="1274"/>
    <n v="89.96"/>
    <s v="US"/>
    <s v="USD"/>
    <x v="689"/>
    <n v="1520402400"/>
    <b v="0"/>
    <b v="0"/>
    <s v="music/electric music"/>
    <x v="1"/>
    <s v="electric music"/>
    <x v="689"/>
    <x v="236"/>
  </r>
  <r>
    <n v="760"/>
    <s v="Smith-Kennedy"/>
    <s v="Virtual heuristic hub"/>
    <n v="48300"/>
    <n v="16592"/>
    <n v="34"/>
    <x v="0"/>
    <n v="210"/>
    <n v="79.010000000000005"/>
    <s v="IT"/>
    <s v="EUR"/>
    <x v="690"/>
    <n v="1567141200"/>
    <b v="0"/>
    <b v="1"/>
    <s v="games/video games"/>
    <x v="6"/>
    <s v="video games"/>
    <x v="690"/>
    <x v="695"/>
  </r>
  <r>
    <n v="761"/>
    <s v="Mitchell-Lee"/>
    <s v="Customizable leadingedge model"/>
    <n v="2200"/>
    <n v="14420"/>
    <n v="655"/>
    <x v="1"/>
    <n v="166"/>
    <n v="86.87"/>
    <s v="US"/>
    <s v="USD"/>
    <x v="691"/>
    <n v="1501131600"/>
    <b v="0"/>
    <b v="0"/>
    <s v="music/rock"/>
    <x v="1"/>
    <s v="rock"/>
    <x v="691"/>
    <x v="696"/>
  </r>
  <r>
    <n v="762"/>
    <s v="Davis Ltd"/>
    <s v="Upgradable uniform service-desk"/>
    <n v="3500"/>
    <n v="6204"/>
    <n v="177"/>
    <x v="1"/>
    <n v="100"/>
    <n v="62.04"/>
    <s v="AU"/>
    <s v="AUD"/>
    <x v="692"/>
    <n v="1355032800"/>
    <b v="0"/>
    <b v="0"/>
    <s v="music/jazz"/>
    <x v="1"/>
    <s v="jazz"/>
    <x v="692"/>
    <x v="697"/>
  </r>
  <r>
    <n v="763"/>
    <s v="Rowland PLC"/>
    <s v="Inverse client-driven product"/>
    <n v="5600"/>
    <n v="6338"/>
    <n v="113"/>
    <x v="1"/>
    <n v="235"/>
    <n v="26.97"/>
    <s v="US"/>
    <s v="USD"/>
    <x v="693"/>
    <n v="1339477200"/>
    <b v="0"/>
    <b v="1"/>
    <s v="theater/plays"/>
    <x v="3"/>
    <s v="plays"/>
    <x v="693"/>
    <x v="698"/>
  </r>
  <r>
    <n v="764"/>
    <s v="Shaffer-Mason"/>
    <s v="Managed bandwidth-monitored system engine"/>
    <n v="1100"/>
    <n v="8010"/>
    <n v="728"/>
    <x v="1"/>
    <n v="148"/>
    <n v="54.12"/>
    <s v="US"/>
    <s v="USD"/>
    <x v="694"/>
    <n v="1305954000"/>
    <b v="0"/>
    <b v="0"/>
    <s v="music/rock"/>
    <x v="1"/>
    <s v="rock"/>
    <x v="694"/>
    <x v="699"/>
  </r>
  <r>
    <n v="765"/>
    <s v="Matthews LLC"/>
    <s v="Advanced transitional help-desk"/>
    <n v="3900"/>
    <n v="8125"/>
    <n v="208"/>
    <x v="1"/>
    <n v="198"/>
    <n v="41.04"/>
    <s v="US"/>
    <s v="USD"/>
    <x v="695"/>
    <n v="1494392400"/>
    <b v="1"/>
    <b v="1"/>
    <s v="music/indie rock"/>
    <x v="1"/>
    <s v="indie rock"/>
    <x v="695"/>
    <x v="489"/>
  </r>
  <r>
    <n v="766"/>
    <s v="Montgomery-Castro"/>
    <s v="De-engineered disintermediate encryption"/>
    <n v="43800"/>
    <n v="13653"/>
    <n v="31"/>
    <x v="0"/>
    <n v="248"/>
    <n v="55.05"/>
    <s v="AU"/>
    <s v="AUD"/>
    <x v="123"/>
    <n v="1537419600"/>
    <b v="0"/>
    <b v="0"/>
    <s v="film &amp; video/science fiction"/>
    <x v="4"/>
    <s v="science fiction"/>
    <x v="123"/>
    <x v="512"/>
  </r>
  <r>
    <n v="767"/>
    <s v="Hale, Pearson and Jenkins"/>
    <s v="Upgradable attitude-oriented project"/>
    <n v="97200"/>
    <n v="55372"/>
    <n v="57"/>
    <x v="0"/>
    <n v="513"/>
    <n v="107.94"/>
    <s v="US"/>
    <s v="USD"/>
    <x v="696"/>
    <n v="1447999200"/>
    <b v="0"/>
    <b v="0"/>
    <s v="publishing/translations"/>
    <x v="5"/>
    <s v="translations"/>
    <x v="696"/>
    <x v="700"/>
  </r>
  <r>
    <n v="768"/>
    <s v="Ramirez-Calderon"/>
    <s v="Fundamental zero tolerance alliance"/>
    <n v="4800"/>
    <n v="11088"/>
    <n v="231"/>
    <x v="1"/>
    <n v="150"/>
    <n v="73.92"/>
    <s v="US"/>
    <s v="USD"/>
    <x v="626"/>
    <n v="1388037600"/>
    <b v="0"/>
    <b v="0"/>
    <s v="theater/plays"/>
    <x v="3"/>
    <s v="plays"/>
    <x v="626"/>
    <x v="701"/>
  </r>
  <r>
    <n v="769"/>
    <s v="Johnson-Morales"/>
    <s v="Devolved 24hour forecast"/>
    <n v="125600"/>
    <n v="109106"/>
    <n v="87"/>
    <x v="0"/>
    <n v="3410"/>
    <n v="32"/>
    <s v="US"/>
    <s v="USD"/>
    <x v="697"/>
    <n v="1378789200"/>
    <b v="0"/>
    <b v="0"/>
    <s v="games/video games"/>
    <x v="6"/>
    <s v="video games"/>
    <x v="697"/>
    <x v="340"/>
  </r>
  <r>
    <n v="770"/>
    <s v="Mathis-Rodriguez"/>
    <s v="User-centric attitude-oriented intranet"/>
    <n v="4300"/>
    <n v="11642"/>
    <n v="271"/>
    <x v="1"/>
    <n v="216"/>
    <n v="53.9"/>
    <s v="IT"/>
    <s v="EUR"/>
    <x v="698"/>
    <n v="1398056400"/>
    <b v="0"/>
    <b v="1"/>
    <s v="theater/plays"/>
    <x v="3"/>
    <s v="plays"/>
    <x v="698"/>
    <x v="702"/>
  </r>
  <r>
    <n v="771"/>
    <s v="Smith, Mack and Williams"/>
    <s v="Self-enabling 5thgeneration paradigm"/>
    <n v="5600"/>
    <n v="2769"/>
    <n v="49"/>
    <x v="3"/>
    <n v="26"/>
    <n v="106.5"/>
    <s v="US"/>
    <s v="USD"/>
    <x v="699"/>
    <n v="1550815200"/>
    <b v="0"/>
    <b v="0"/>
    <s v="theater/plays"/>
    <x v="3"/>
    <s v="plays"/>
    <x v="699"/>
    <x v="703"/>
  </r>
  <r>
    <n v="772"/>
    <s v="Johnson-Pace"/>
    <s v="Persistent 3rdgeneration moratorium"/>
    <n v="149600"/>
    <n v="169586"/>
    <n v="113"/>
    <x v="1"/>
    <n v="5139"/>
    <n v="33"/>
    <s v="US"/>
    <s v="USD"/>
    <x v="700"/>
    <n v="1550037600"/>
    <b v="0"/>
    <b v="0"/>
    <s v="music/indie rock"/>
    <x v="1"/>
    <s v="indie rock"/>
    <x v="700"/>
    <x v="704"/>
  </r>
  <r>
    <n v="773"/>
    <s v="Meza, Kirby and Patel"/>
    <s v="Cross-platform empowering project"/>
    <n v="53100"/>
    <n v="101185"/>
    <n v="191"/>
    <x v="1"/>
    <n v="2353"/>
    <n v="43"/>
    <s v="US"/>
    <s v="USD"/>
    <x v="701"/>
    <n v="1492923600"/>
    <b v="0"/>
    <b v="0"/>
    <s v="theater/plays"/>
    <x v="3"/>
    <s v="plays"/>
    <x v="701"/>
    <x v="705"/>
  </r>
  <r>
    <n v="774"/>
    <s v="Gonzalez-Snow"/>
    <s v="Polarized user-facing interface"/>
    <n v="5000"/>
    <n v="6775"/>
    <n v="136"/>
    <x v="1"/>
    <n v="78"/>
    <n v="86.86"/>
    <s v="IT"/>
    <s v="EUR"/>
    <x v="702"/>
    <n v="1467522000"/>
    <b v="0"/>
    <b v="0"/>
    <s v="technology/web"/>
    <x v="2"/>
    <s v="web"/>
    <x v="702"/>
    <x v="706"/>
  </r>
  <r>
    <n v="775"/>
    <s v="Murphy LLC"/>
    <s v="Customer-focused non-volatile framework"/>
    <n v="9400"/>
    <n v="968"/>
    <n v="10"/>
    <x v="0"/>
    <n v="10"/>
    <n v="96.8"/>
    <s v="US"/>
    <s v="USD"/>
    <x v="703"/>
    <n v="1416117600"/>
    <b v="0"/>
    <b v="0"/>
    <s v="music/rock"/>
    <x v="1"/>
    <s v="rock"/>
    <x v="703"/>
    <x v="707"/>
  </r>
  <r>
    <n v="776"/>
    <s v="Taylor-Rowe"/>
    <s v="Synchronized multimedia frame"/>
    <n v="110800"/>
    <n v="72623"/>
    <n v="66"/>
    <x v="0"/>
    <n v="2201"/>
    <n v="33"/>
    <s v="US"/>
    <s v="USD"/>
    <x v="704"/>
    <n v="1563771600"/>
    <b v="0"/>
    <b v="0"/>
    <s v="theater/plays"/>
    <x v="3"/>
    <s v="plays"/>
    <x v="704"/>
    <x v="708"/>
  </r>
  <r>
    <n v="777"/>
    <s v="Henderson Ltd"/>
    <s v="Open-architected stable algorithm"/>
    <n v="93800"/>
    <n v="45987"/>
    <n v="49"/>
    <x v="0"/>
    <n v="676"/>
    <n v="68.03"/>
    <s v="US"/>
    <s v="USD"/>
    <x v="431"/>
    <n v="1319259600"/>
    <b v="0"/>
    <b v="0"/>
    <s v="theater/plays"/>
    <x v="3"/>
    <s v="plays"/>
    <x v="431"/>
    <x v="709"/>
  </r>
  <r>
    <n v="778"/>
    <s v="Moss-Guzman"/>
    <s v="Cross-platform optimizing website"/>
    <n v="1300"/>
    <n v="10243"/>
    <n v="788"/>
    <x v="1"/>
    <n v="174"/>
    <n v="58.87"/>
    <s v="CH"/>
    <s v="CHF"/>
    <x v="705"/>
    <n v="1313643600"/>
    <b v="0"/>
    <b v="0"/>
    <s v="film &amp; video/animation"/>
    <x v="4"/>
    <s v="animation"/>
    <x v="705"/>
    <x v="710"/>
  </r>
  <r>
    <n v="779"/>
    <s v="Webb Group"/>
    <s v="Public-key actuating projection"/>
    <n v="108700"/>
    <n v="87293"/>
    <n v="80"/>
    <x v="0"/>
    <n v="831"/>
    <n v="105.05"/>
    <s v="US"/>
    <s v="USD"/>
    <x v="706"/>
    <n v="1440306000"/>
    <b v="0"/>
    <b v="1"/>
    <s v="theater/plays"/>
    <x v="3"/>
    <s v="plays"/>
    <x v="706"/>
    <x v="711"/>
  </r>
  <r>
    <n v="780"/>
    <s v="Brooks-Rodriguez"/>
    <s v="Implemented intangible instruction set"/>
    <n v="5100"/>
    <n v="5421"/>
    <n v="106"/>
    <x v="1"/>
    <n v="164"/>
    <n v="33.049999999999997"/>
    <s v="US"/>
    <s v="USD"/>
    <x v="707"/>
    <n v="1470805200"/>
    <b v="0"/>
    <b v="1"/>
    <s v="film &amp; video/drama"/>
    <x v="4"/>
    <s v="drama"/>
    <x v="707"/>
    <x v="712"/>
  </r>
  <r>
    <n v="781"/>
    <s v="Thomas Ltd"/>
    <s v="Cross-group interactive architecture"/>
    <n v="8700"/>
    <n v="4414"/>
    <n v="51"/>
    <x v="3"/>
    <n v="56"/>
    <n v="78.819999999999993"/>
    <s v="CH"/>
    <s v="CHF"/>
    <x v="708"/>
    <n v="1292911200"/>
    <b v="0"/>
    <b v="0"/>
    <s v="theater/plays"/>
    <x v="3"/>
    <s v="plays"/>
    <x v="708"/>
    <x v="70"/>
  </r>
  <r>
    <n v="782"/>
    <s v="Williams and Sons"/>
    <s v="Centralized asymmetric framework"/>
    <n v="5100"/>
    <n v="10981"/>
    <n v="215"/>
    <x v="1"/>
    <n v="161"/>
    <n v="68.2"/>
    <s v="US"/>
    <s v="USD"/>
    <x v="709"/>
    <n v="1301374800"/>
    <b v="0"/>
    <b v="1"/>
    <s v="film &amp; video/animation"/>
    <x v="4"/>
    <s v="animation"/>
    <x v="709"/>
    <x v="713"/>
  </r>
  <r>
    <n v="783"/>
    <s v="Vega, Chan and Carney"/>
    <s v="Down-sized systematic utilization"/>
    <n v="7400"/>
    <n v="10451"/>
    <n v="141"/>
    <x v="1"/>
    <n v="138"/>
    <n v="75.73"/>
    <s v="US"/>
    <s v="USD"/>
    <x v="710"/>
    <n v="1387864800"/>
    <b v="0"/>
    <b v="0"/>
    <s v="music/rock"/>
    <x v="1"/>
    <s v="rock"/>
    <x v="710"/>
    <x v="714"/>
  </r>
  <r>
    <n v="784"/>
    <s v="Byrd Group"/>
    <s v="Profound fault-tolerant model"/>
    <n v="88900"/>
    <n v="102535"/>
    <n v="115"/>
    <x v="1"/>
    <n v="3308"/>
    <n v="31"/>
    <s v="US"/>
    <s v="USD"/>
    <x v="711"/>
    <n v="1458190800"/>
    <b v="0"/>
    <b v="0"/>
    <s v="technology/web"/>
    <x v="2"/>
    <s v="web"/>
    <x v="711"/>
    <x v="715"/>
  </r>
  <r>
    <n v="785"/>
    <s v="Peterson, Fletcher and Sanchez"/>
    <s v="Multi-channeled bi-directional moratorium"/>
    <n v="6700"/>
    <n v="12939"/>
    <n v="193"/>
    <x v="1"/>
    <n v="127"/>
    <n v="101.88"/>
    <s v="AU"/>
    <s v="AUD"/>
    <x v="157"/>
    <n v="1559278800"/>
    <b v="0"/>
    <b v="1"/>
    <s v="film &amp; video/animation"/>
    <x v="4"/>
    <s v="animation"/>
    <x v="157"/>
    <x v="716"/>
  </r>
  <r>
    <n v="786"/>
    <s v="Smith-Brown"/>
    <s v="Object-based content-based ability"/>
    <n v="1500"/>
    <n v="10946"/>
    <n v="730"/>
    <x v="1"/>
    <n v="207"/>
    <n v="52.88"/>
    <s v="IT"/>
    <s v="EUR"/>
    <x v="630"/>
    <n v="1522731600"/>
    <b v="0"/>
    <b v="1"/>
    <s v="music/jazz"/>
    <x v="1"/>
    <s v="jazz"/>
    <x v="630"/>
    <x v="717"/>
  </r>
  <r>
    <n v="787"/>
    <s v="Vance-Glover"/>
    <s v="Progressive coherent secured line"/>
    <n v="61200"/>
    <n v="60994"/>
    <n v="100"/>
    <x v="0"/>
    <n v="859"/>
    <n v="71.010000000000005"/>
    <s v="CA"/>
    <s v="CAD"/>
    <x v="712"/>
    <n v="1306731600"/>
    <b v="0"/>
    <b v="0"/>
    <s v="music/rock"/>
    <x v="1"/>
    <s v="rock"/>
    <x v="712"/>
    <x v="718"/>
  </r>
  <r>
    <n v="788"/>
    <s v="Joyce PLC"/>
    <s v="Synchronized directional capability"/>
    <n v="3600"/>
    <n v="3174"/>
    <n v="88"/>
    <x v="2"/>
    <n v="31"/>
    <n v="102.39"/>
    <s v="US"/>
    <s v="USD"/>
    <x v="93"/>
    <n v="1352527200"/>
    <b v="0"/>
    <b v="0"/>
    <s v="film &amp; video/animation"/>
    <x v="4"/>
    <s v="animation"/>
    <x v="93"/>
    <x v="719"/>
  </r>
  <r>
    <n v="789"/>
    <s v="Kennedy-Miller"/>
    <s v="Cross-platform composite migration"/>
    <n v="9000"/>
    <n v="3351"/>
    <n v="37"/>
    <x v="0"/>
    <n v="45"/>
    <n v="74.47"/>
    <s v="US"/>
    <s v="USD"/>
    <x v="713"/>
    <n v="1404363600"/>
    <b v="0"/>
    <b v="0"/>
    <s v="theater/plays"/>
    <x v="3"/>
    <s v="plays"/>
    <x v="713"/>
    <x v="115"/>
  </r>
  <r>
    <n v="790"/>
    <s v="White-Obrien"/>
    <s v="Operative local pricing structure"/>
    <n v="185900"/>
    <n v="56774"/>
    <n v="31"/>
    <x v="3"/>
    <n v="1113"/>
    <n v="51.01"/>
    <s v="US"/>
    <s v="USD"/>
    <x v="714"/>
    <n v="1266645600"/>
    <b v="0"/>
    <b v="0"/>
    <s v="theater/plays"/>
    <x v="3"/>
    <s v="plays"/>
    <x v="714"/>
    <x v="720"/>
  </r>
  <r>
    <n v="791"/>
    <s v="Stafford, Hess and Raymond"/>
    <s v="Optional web-enabled extranet"/>
    <n v="2100"/>
    <n v="540"/>
    <n v="26"/>
    <x v="0"/>
    <n v="6"/>
    <n v="90"/>
    <s v="US"/>
    <s v="USD"/>
    <x v="715"/>
    <n v="1482818400"/>
    <b v="0"/>
    <b v="0"/>
    <s v="food/food trucks"/>
    <x v="0"/>
    <s v="food trucks"/>
    <x v="715"/>
    <x v="721"/>
  </r>
  <r>
    <n v="792"/>
    <s v="Jordan, Schneider and Hall"/>
    <s v="Reduced 6thgeneration intranet"/>
    <n v="2000"/>
    <n v="680"/>
    <n v="34"/>
    <x v="0"/>
    <n v="7"/>
    <n v="97.14"/>
    <s v="US"/>
    <s v="USD"/>
    <x v="716"/>
    <n v="1374642000"/>
    <b v="0"/>
    <b v="1"/>
    <s v="theater/plays"/>
    <x v="3"/>
    <s v="plays"/>
    <x v="716"/>
    <x v="722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x v="448"/>
    <n v="1372482000"/>
    <b v="0"/>
    <b v="0"/>
    <s v="publishing/nonfiction"/>
    <x v="5"/>
    <s v="nonfiction"/>
    <x v="448"/>
    <x v="451"/>
  </r>
  <r>
    <n v="794"/>
    <s v="Welch Inc"/>
    <s v="Optional optimal website"/>
    <n v="6600"/>
    <n v="8276"/>
    <n v="125"/>
    <x v="1"/>
    <n v="110"/>
    <n v="75.239999999999995"/>
    <s v="US"/>
    <s v="USD"/>
    <x v="717"/>
    <n v="1514959200"/>
    <b v="0"/>
    <b v="0"/>
    <s v="music/rock"/>
    <x v="1"/>
    <s v="rock"/>
    <x v="717"/>
    <x v="642"/>
  </r>
  <r>
    <n v="795"/>
    <s v="Vasquez Inc"/>
    <s v="Stand-alone asynchronous functionalities"/>
    <n v="7100"/>
    <n v="1022"/>
    <n v="14"/>
    <x v="0"/>
    <n v="31"/>
    <n v="32.97"/>
    <s v="US"/>
    <s v="USD"/>
    <x v="718"/>
    <n v="1478235600"/>
    <b v="0"/>
    <b v="0"/>
    <s v="film &amp; video/drama"/>
    <x v="4"/>
    <s v="drama"/>
    <x v="718"/>
    <x v="723"/>
  </r>
  <r>
    <n v="796"/>
    <s v="Freeman-Ferguson"/>
    <s v="Profound full-range open system"/>
    <n v="7800"/>
    <n v="4275"/>
    <n v="55"/>
    <x v="0"/>
    <n v="78"/>
    <n v="54.81"/>
    <s v="US"/>
    <s v="USD"/>
    <x v="719"/>
    <n v="1408078800"/>
    <b v="0"/>
    <b v="1"/>
    <s v="games/mobile games"/>
    <x v="6"/>
    <s v="mobile games"/>
    <x v="719"/>
    <x v="724"/>
  </r>
  <r>
    <n v="797"/>
    <s v="Houston, Moore and Rogers"/>
    <s v="Optional tangible utilization"/>
    <n v="7600"/>
    <n v="8332"/>
    <n v="110"/>
    <x v="1"/>
    <n v="185"/>
    <n v="45.04"/>
    <s v="US"/>
    <s v="USD"/>
    <x v="720"/>
    <n v="1548136800"/>
    <b v="0"/>
    <b v="0"/>
    <s v="technology/web"/>
    <x v="2"/>
    <s v="web"/>
    <x v="720"/>
    <x v="725"/>
  </r>
  <r>
    <n v="798"/>
    <s v="Small-Fuentes"/>
    <s v="Seamless maximized product"/>
    <n v="3400"/>
    <n v="6408"/>
    <n v="188"/>
    <x v="1"/>
    <n v="121"/>
    <n v="52.96"/>
    <s v="US"/>
    <s v="USD"/>
    <x v="721"/>
    <n v="1340859600"/>
    <b v="0"/>
    <b v="1"/>
    <s v="theater/plays"/>
    <x v="3"/>
    <s v="plays"/>
    <x v="721"/>
    <x v="726"/>
  </r>
  <r>
    <n v="799"/>
    <s v="Reid-Day"/>
    <s v="Devolved tertiary time-frame"/>
    <n v="84500"/>
    <n v="73522"/>
    <n v="87"/>
    <x v="0"/>
    <n v="1225"/>
    <n v="60.02"/>
    <s v="GB"/>
    <s v="GBP"/>
    <x v="722"/>
    <n v="1454479200"/>
    <b v="0"/>
    <b v="0"/>
    <s v="theater/plays"/>
    <x v="3"/>
    <s v="plays"/>
    <x v="722"/>
    <x v="727"/>
  </r>
  <r>
    <n v="800"/>
    <s v="Wallace LLC"/>
    <s v="Centralized regional function"/>
    <n v="100"/>
    <n v="1"/>
    <n v="1"/>
    <x v="0"/>
    <n v="1"/>
    <n v="1"/>
    <s v="CH"/>
    <s v="CHF"/>
    <x v="139"/>
    <n v="1434430800"/>
    <b v="0"/>
    <b v="0"/>
    <s v="music/rock"/>
    <x v="1"/>
    <s v="rock"/>
    <x v="139"/>
    <x v="560"/>
  </r>
  <r>
    <n v="801"/>
    <s v="Olson-Bishop"/>
    <s v="User-friendly high-level initiative"/>
    <n v="2300"/>
    <n v="4667"/>
    <n v="203"/>
    <x v="1"/>
    <n v="106"/>
    <n v="44.03"/>
    <s v="US"/>
    <s v="USD"/>
    <x v="723"/>
    <n v="1579672800"/>
    <b v="0"/>
    <b v="1"/>
    <s v="photography/photography books"/>
    <x v="7"/>
    <s v="photography books"/>
    <x v="723"/>
    <x v="728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x v="704"/>
    <n v="1562389200"/>
    <b v="0"/>
    <b v="0"/>
    <s v="photography/photography books"/>
    <x v="7"/>
    <s v="photography books"/>
    <x v="704"/>
    <x v="339"/>
  </r>
  <r>
    <n v="803"/>
    <s v="Perez, Brown and Meyers"/>
    <s v="Stand-alone background customer loyalty"/>
    <n v="6100"/>
    <n v="6527"/>
    <n v="107"/>
    <x v="1"/>
    <n v="233"/>
    <n v="28.01"/>
    <s v="US"/>
    <s v="USD"/>
    <x v="724"/>
    <n v="1551506400"/>
    <b v="0"/>
    <b v="0"/>
    <s v="theater/plays"/>
    <x v="3"/>
    <s v="plays"/>
    <x v="724"/>
    <x v="35"/>
  </r>
  <r>
    <n v="804"/>
    <s v="English-Mccullough"/>
    <s v="Business-focused discrete software"/>
    <n v="2600"/>
    <n v="6987"/>
    <n v="269"/>
    <x v="1"/>
    <n v="218"/>
    <n v="32.049999999999997"/>
    <s v="US"/>
    <s v="USD"/>
    <x v="725"/>
    <n v="1516600800"/>
    <b v="0"/>
    <b v="0"/>
    <s v="music/rock"/>
    <x v="1"/>
    <s v="rock"/>
    <x v="725"/>
    <x v="729"/>
  </r>
  <r>
    <n v="805"/>
    <s v="Smith-Nguyen"/>
    <s v="Advanced intermediate Graphic Interface"/>
    <n v="9700"/>
    <n v="4932"/>
    <n v="51"/>
    <x v="0"/>
    <n v="67"/>
    <n v="73.61"/>
    <s v="AU"/>
    <s v="AUD"/>
    <x v="660"/>
    <n v="1420437600"/>
    <b v="0"/>
    <b v="0"/>
    <s v="film &amp; video/documentary"/>
    <x v="4"/>
    <s v="documentary"/>
    <x v="660"/>
    <x v="241"/>
  </r>
  <r>
    <n v="806"/>
    <s v="Harmon-Madden"/>
    <s v="Adaptive holistic hub"/>
    <n v="700"/>
    <n v="8262"/>
    <n v="1180"/>
    <x v="1"/>
    <n v="76"/>
    <n v="108.71"/>
    <s v="US"/>
    <s v="USD"/>
    <x v="726"/>
    <n v="1332997200"/>
    <b v="0"/>
    <b v="1"/>
    <s v="film &amp; video/drama"/>
    <x v="4"/>
    <s v="drama"/>
    <x v="726"/>
    <x v="730"/>
  </r>
  <r>
    <n v="807"/>
    <s v="Walker-Taylor"/>
    <s v="Automated uniform concept"/>
    <n v="700"/>
    <n v="1848"/>
    <n v="264"/>
    <x v="1"/>
    <n v="43"/>
    <n v="42.98"/>
    <s v="US"/>
    <s v="USD"/>
    <x v="727"/>
    <n v="1574920800"/>
    <b v="0"/>
    <b v="1"/>
    <s v="theater/plays"/>
    <x v="3"/>
    <s v="plays"/>
    <x v="727"/>
    <x v="322"/>
  </r>
  <r>
    <n v="808"/>
    <s v="Harris, Medina and Mitchell"/>
    <s v="Enhanced regional flexibility"/>
    <n v="5200"/>
    <n v="1583"/>
    <n v="30"/>
    <x v="0"/>
    <n v="19"/>
    <n v="83.32"/>
    <s v="US"/>
    <s v="USD"/>
    <x v="728"/>
    <n v="1464930000"/>
    <b v="0"/>
    <b v="0"/>
    <s v="food/food trucks"/>
    <x v="0"/>
    <s v="food trucks"/>
    <x v="728"/>
    <x v="731"/>
  </r>
  <r>
    <n v="809"/>
    <s v="Williams and Sons"/>
    <s v="Public-key bottom-line algorithm"/>
    <n v="140800"/>
    <n v="88536"/>
    <n v="63"/>
    <x v="0"/>
    <n v="2108"/>
    <n v="42"/>
    <s v="CH"/>
    <s v="CHF"/>
    <x v="729"/>
    <n v="1345006800"/>
    <b v="0"/>
    <b v="0"/>
    <s v="film &amp; video/documentary"/>
    <x v="4"/>
    <s v="documentary"/>
    <x v="729"/>
    <x v="732"/>
  </r>
  <r>
    <n v="810"/>
    <s v="Ball-Fisher"/>
    <s v="Multi-layered intangible instruction set"/>
    <n v="6400"/>
    <n v="12360"/>
    <n v="193"/>
    <x v="1"/>
    <n v="221"/>
    <n v="55.93"/>
    <s v="US"/>
    <s v="USD"/>
    <x v="730"/>
    <n v="1512712800"/>
    <b v="0"/>
    <b v="1"/>
    <s v="theater/plays"/>
    <x v="3"/>
    <s v="plays"/>
    <x v="730"/>
    <x v="157"/>
  </r>
  <r>
    <n v="811"/>
    <s v="Page, Holt and Mack"/>
    <s v="Fundamental methodical emulation"/>
    <n v="92500"/>
    <n v="71320"/>
    <n v="77"/>
    <x v="0"/>
    <n v="679"/>
    <n v="105.04"/>
    <s v="US"/>
    <s v="USD"/>
    <x v="731"/>
    <n v="1452492000"/>
    <b v="0"/>
    <b v="1"/>
    <s v="games/video games"/>
    <x v="6"/>
    <s v="video games"/>
    <x v="731"/>
    <x v="733"/>
  </r>
  <r>
    <n v="812"/>
    <s v="Landry Group"/>
    <s v="Expanded value-added hardware"/>
    <n v="59700"/>
    <n v="134640"/>
    <n v="226"/>
    <x v="1"/>
    <n v="2805"/>
    <n v="48"/>
    <s v="CA"/>
    <s v="CAD"/>
    <x v="78"/>
    <n v="1524286800"/>
    <b v="0"/>
    <b v="0"/>
    <s v="publishing/nonfiction"/>
    <x v="5"/>
    <s v="nonfiction"/>
    <x v="78"/>
    <x v="734"/>
  </r>
  <r>
    <n v="813"/>
    <s v="Buckley Group"/>
    <s v="Diverse high-level attitude"/>
    <n v="3200"/>
    <n v="7661"/>
    <n v="239"/>
    <x v="1"/>
    <n v="68"/>
    <n v="112.66"/>
    <s v="US"/>
    <s v="USD"/>
    <x v="732"/>
    <n v="1346907600"/>
    <b v="0"/>
    <b v="0"/>
    <s v="games/video games"/>
    <x v="6"/>
    <s v="video games"/>
    <x v="732"/>
    <x v="735"/>
  </r>
  <r>
    <n v="814"/>
    <s v="Vincent PLC"/>
    <s v="Visionary 24hour analyzer"/>
    <n v="3200"/>
    <n v="2950"/>
    <n v="92"/>
    <x v="0"/>
    <n v="36"/>
    <n v="81.94"/>
    <s v="DK"/>
    <s v="DKK"/>
    <x v="733"/>
    <n v="1464498000"/>
    <b v="0"/>
    <b v="1"/>
    <s v="music/rock"/>
    <x v="1"/>
    <s v="rock"/>
    <x v="733"/>
    <x v="736"/>
  </r>
  <r>
    <n v="815"/>
    <s v="Watson-Douglas"/>
    <s v="Centralized bandwidth-monitored leverage"/>
    <n v="9000"/>
    <n v="11721"/>
    <n v="130"/>
    <x v="1"/>
    <n v="183"/>
    <n v="64.05"/>
    <s v="CA"/>
    <s v="CAD"/>
    <x v="734"/>
    <n v="1514181600"/>
    <b v="0"/>
    <b v="0"/>
    <s v="music/rock"/>
    <x v="1"/>
    <s v="rock"/>
    <x v="734"/>
    <x v="737"/>
  </r>
  <r>
    <n v="816"/>
    <s v="Jones, Casey and Jones"/>
    <s v="Ergonomic mission-critical moratorium"/>
    <n v="2300"/>
    <n v="14150"/>
    <n v="615"/>
    <x v="1"/>
    <n v="133"/>
    <n v="106.39"/>
    <s v="US"/>
    <s v="USD"/>
    <x v="406"/>
    <n v="1392184800"/>
    <b v="1"/>
    <b v="1"/>
    <s v="theater/plays"/>
    <x v="3"/>
    <s v="plays"/>
    <x v="406"/>
    <x v="738"/>
  </r>
  <r>
    <n v="817"/>
    <s v="Alvarez-Bauer"/>
    <s v="Front-line intermediate moderator"/>
    <n v="51300"/>
    <n v="189192"/>
    <n v="369"/>
    <x v="1"/>
    <n v="2489"/>
    <n v="76.010000000000005"/>
    <s v="IT"/>
    <s v="EUR"/>
    <x v="735"/>
    <n v="1559365200"/>
    <b v="0"/>
    <b v="1"/>
    <s v="publishing/nonfiction"/>
    <x v="5"/>
    <s v="nonfiction"/>
    <x v="735"/>
    <x v="739"/>
  </r>
  <r>
    <n v="818"/>
    <s v="Martinez LLC"/>
    <s v="Automated local secured line"/>
    <n v="700"/>
    <n v="7664"/>
    <n v="1095"/>
    <x v="1"/>
    <n v="69"/>
    <n v="111.07"/>
    <s v="US"/>
    <s v="USD"/>
    <x v="736"/>
    <n v="1549173600"/>
    <b v="0"/>
    <b v="1"/>
    <s v="theater/plays"/>
    <x v="3"/>
    <s v="plays"/>
    <x v="736"/>
    <x v="740"/>
  </r>
  <r>
    <n v="819"/>
    <s v="Buck-Khan"/>
    <s v="Integrated bandwidth-monitored alliance"/>
    <n v="8900"/>
    <n v="4509"/>
    <n v="51"/>
    <x v="0"/>
    <n v="47"/>
    <n v="95.94"/>
    <s v="US"/>
    <s v="USD"/>
    <x v="737"/>
    <n v="1355032800"/>
    <b v="1"/>
    <b v="0"/>
    <s v="games/video games"/>
    <x v="6"/>
    <s v="video games"/>
    <x v="737"/>
    <x v="697"/>
  </r>
  <r>
    <n v="820"/>
    <s v="Valdez, Williams and Meyer"/>
    <s v="Cross-group heuristic forecast"/>
    <n v="1500"/>
    <n v="12009"/>
    <n v="801"/>
    <x v="1"/>
    <n v="279"/>
    <n v="43.04"/>
    <s v="GB"/>
    <s v="GBP"/>
    <x v="192"/>
    <n v="1533963600"/>
    <b v="0"/>
    <b v="1"/>
    <s v="music/rock"/>
    <x v="1"/>
    <s v="rock"/>
    <x v="192"/>
    <x v="741"/>
  </r>
  <r>
    <n v="821"/>
    <s v="Alvarez-Andrews"/>
    <s v="Extended impactful secured line"/>
    <n v="4900"/>
    <n v="14273"/>
    <n v="291"/>
    <x v="1"/>
    <n v="210"/>
    <n v="67.97"/>
    <s v="US"/>
    <s v="USD"/>
    <x v="738"/>
    <n v="1489381200"/>
    <b v="0"/>
    <b v="0"/>
    <s v="film &amp; video/documentary"/>
    <x v="4"/>
    <s v="documentary"/>
    <x v="738"/>
    <x v="742"/>
  </r>
  <r>
    <n v="822"/>
    <s v="Stewart and Sons"/>
    <s v="Distributed optimizing protocol"/>
    <n v="54000"/>
    <n v="188982"/>
    <n v="350"/>
    <x v="1"/>
    <n v="2100"/>
    <n v="89.99"/>
    <s v="US"/>
    <s v="USD"/>
    <x v="739"/>
    <n v="1395032400"/>
    <b v="0"/>
    <b v="0"/>
    <s v="music/rock"/>
    <x v="1"/>
    <s v="rock"/>
    <x v="739"/>
    <x v="743"/>
  </r>
  <r>
    <n v="823"/>
    <s v="Dyer Inc"/>
    <s v="Secured well-modulated system engine"/>
    <n v="4100"/>
    <n v="14640"/>
    <n v="357"/>
    <x v="1"/>
    <n v="252"/>
    <n v="58.1"/>
    <s v="US"/>
    <s v="USD"/>
    <x v="613"/>
    <n v="1412485200"/>
    <b v="1"/>
    <b v="1"/>
    <s v="music/rock"/>
    <x v="1"/>
    <s v="rock"/>
    <x v="613"/>
    <x v="744"/>
  </r>
  <r>
    <n v="824"/>
    <s v="Anderson, Williams and Cox"/>
    <s v="Streamlined national benchmark"/>
    <n v="85000"/>
    <n v="107516"/>
    <n v="126"/>
    <x v="1"/>
    <n v="1280"/>
    <n v="84"/>
    <s v="US"/>
    <s v="USD"/>
    <x v="740"/>
    <n v="1279688400"/>
    <b v="0"/>
    <b v="1"/>
    <s v="publishing/nonfiction"/>
    <x v="5"/>
    <s v="nonfiction"/>
    <x v="740"/>
    <x v="269"/>
  </r>
  <r>
    <n v="825"/>
    <s v="Solomon PLC"/>
    <s v="Open-architected 24/7 infrastructure"/>
    <n v="3600"/>
    <n v="13950"/>
    <n v="388"/>
    <x v="1"/>
    <n v="157"/>
    <n v="88.85"/>
    <s v="GB"/>
    <s v="GBP"/>
    <x v="145"/>
    <n v="1501995600"/>
    <b v="0"/>
    <b v="0"/>
    <s v="film &amp; video/shorts"/>
    <x v="4"/>
    <s v="shorts"/>
    <x v="145"/>
    <x v="745"/>
  </r>
  <r>
    <n v="826"/>
    <s v="Miller-Hubbard"/>
    <s v="Digitized 6thgeneration Local Area Network"/>
    <n v="2800"/>
    <n v="12797"/>
    <n v="457"/>
    <x v="1"/>
    <n v="194"/>
    <n v="65.959999999999994"/>
    <s v="US"/>
    <s v="USD"/>
    <x v="741"/>
    <n v="1294639200"/>
    <b v="0"/>
    <b v="1"/>
    <s v="theater/plays"/>
    <x v="3"/>
    <s v="plays"/>
    <x v="741"/>
    <x v="746"/>
  </r>
  <r>
    <n v="827"/>
    <s v="Miranda, Martinez and Lowery"/>
    <s v="Innovative actuating artificial intelligence"/>
    <n v="2300"/>
    <n v="6134"/>
    <n v="267"/>
    <x v="1"/>
    <n v="82"/>
    <n v="74.8"/>
    <s v="AU"/>
    <s v="AUD"/>
    <x v="742"/>
    <n v="1305435600"/>
    <b v="0"/>
    <b v="1"/>
    <s v="film &amp; video/drama"/>
    <x v="4"/>
    <s v="drama"/>
    <x v="742"/>
    <x v="747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x v="202"/>
    <n v="1537592400"/>
    <b v="0"/>
    <b v="0"/>
    <s v="theater/plays"/>
    <x v="3"/>
    <s v="plays"/>
    <x v="202"/>
    <x v="503"/>
  </r>
  <r>
    <n v="829"/>
    <s v="Baker-Higgins"/>
    <s v="Vision-oriented scalable portal"/>
    <n v="9600"/>
    <n v="4929"/>
    <n v="51"/>
    <x v="0"/>
    <n v="154"/>
    <n v="32.01"/>
    <s v="US"/>
    <s v="USD"/>
    <x v="743"/>
    <n v="1435122000"/>
    <b v="0"/>
    <b v="0"/>
    <s v="theater/plays"/>
    <x v="3"/>
    <s v="plays"/>
    <x v="743"/>
    <x v="748"/>
  </r>
  <r>
    <n v="830"/>
    <s v="Johnson, Turner and Carroll"/>
    <s v="Persevering zero administration knowledge user"/>
    <n v="121600"/>
    <n v="1424"/>
    <n v="1"/>
    <x v="0"/>
    <n v="22"/>
    <n v="64.73"/>
    <s v="US"/>
    <s v="USD"/>
    <x v="744"/>
    <n v="1520056800"/>
    <b v="0"/>
    <b v="0"/>
    <s v="theater/plays"/>
    <x v="3"/>
    <s v="plays"/>
    <x v="744"/>
    <x v="330"/>
  </r>
  <r>
    <n v="831"/>
    <s v="Ward PLC"/>
    <s v="Front-line bottom-line Graphic Interface"/>
    <n v="97100"/>
    <n v="105817"/>
    <n v="109"/>
    <x v="1"/>
    <n v="4233"/>
    <n v="25"/>
    <s v="US"/>
    <s v="USD"/>
    <x v="745"/>
    <n v="1335675600"/>
    <b v="0"/>
    <b v="0"/>
    <s v="photography/photography books"/>
    <x v="7"/>
    <s v="photography books"/>
    <x v="745"/>
    <x v="749"/>
  </r>
  <r>
    <n v="832"/>
    <s v="Bradley, Beck and Mayo"/>
    <s v="Synergized fault-tolerant hierarchy"/>
    <n v="43200"/>
    <n v="136156"/>
    <n v="315"/>
    <x v="1"/>
    <n v="1297"/>
    <n v="104.98"/>
    <s v="DK"/>
    <s v="DKK"/>
    <x v="746"/>
    <n v="1448431200"/>
    <b v="1"/>
    <b v="0"/>
    <s v="publishing/translations"/>
    <x v="5"/>
    <s v="translations"/>
    <x v="746"/>
    <x v="750"/>
  </r>
  <r>
    <n v="833"/>
    <s v="Levine, Martin and Hernandez"/>
    <s v="Expanded asynchronous groupware"/>
    <n v="6800"/>
    <n v="10723"/>
    <n v="158"/>
    <x v="1"/>
    <n v="165"/>
    <n v="64.989999999999995"/>
    <s v="DK"/>
    <s v="DKK"/>
    <x v="747"/>
    <n v="1298613600"/>
    <b v="0"/>
    <b v="0"/>
    <s v="publishing/translations"/>
    <x v="5"/>
    <s v="translations"/>
    <x v="747"/>
    <x v="751"/>
  </r>
  <r>
    <n v="834"/>
    <s v="Gallegos, Wagner and Gaines"/>
    <s v="Expanded fault-tolerant emulation"/>
    <n v="7300"/>
    <n v="11228"/>
    <n v="154"/>
    <x v="1"/>
    <n v="119"/>
    <n v="94.35"/>
    <s v="US"/>
    <s v="USD"/>
    <x v="362"/>
    <n v="1372482000"/>
    <b v="0"/>
    <b v="0"/>
    <s v="theater/plays"/>
    <x v="3"/>
    <s v="plays"/>
    <x v="362"/>
    <x v="451"/>
  </r>
  <r>
    <n v="835"/>
    <s v="Hodges, Smith and Kelly"/>
    <s v="Future-proofed 24hour model"/>
    <n v="86200"/>
    <n v="77355"/>
    <n v="90"/>
    <x v="0"/>
    <n v="1758"/>
    <n v="44"/>
    <s v="US"/>
    <s v="USD"/>
    <x v="748"/>
    <n v="1425621600"/>
    <b v="0"/>
    <b v="0"/>
    <s v="technology/web"/>
    <x v="2"/>
    <s v="web"/>
    <x v="748"/>
    <x v="752"/>
  </r>
  <r>
    <n v="836"/>
    <s v="Macias Inc"/>
    <s v="Optimized didactic intranet"/>
    <n v="8100"/>
    <n v="6086"/>
    <n v="75"/>
    <x v="0"/>
    <n v="94"/>
    <n v="64.739999999999995"/>
    <s v="US"/>
    <s v="USD"/>
    <x v="749"/>
    <n v="1266300000"/>
    <b v="0"/>
    <b v="0"/>
    <s v="music/indie rock"/>
    <x v="1"/>
    <s v="indie rock"/>
    <x v="749"/>
    <x v="753"/>
  </r>
  <r>
    <n v="837"/>
    <s v="Cook-Ortiz"/>
    <s v="Right-sized dedicated standardization"/>
    <n v="17700"/>
    <n v="150960"/>
    <n v="853"/>
    <x v="1"/>
    <n v="1797"/>
    <n v="84.01"/>
    <s v="US"/>
    <s v="USD"/>
    <x v="643"/>
    <n v="1305867600"/>
    <b v="0"/>
    <b v="0"/>
    <s v="music/jazz"/>
    <x v="1"/>
    <s v="jazz"/>
    <x v="643"/>
    <x v="754"/>
  </r>
  <r>
    <n v="838"/>
    <s v="Jordan-Fischer"/>
    <s v="Vision-oriented high-level extranet"/>
    <n v="6400"/>
    <n v="8890"/>
    <n v="139"/>
    <x v="1"/>
    <n v="261"/>
    <n v="34.06"/>
    <s v="US"/>
    <s v="USD"/>
    <x v="750"/>
    <n v="1538802000"/>
    <b v="0"/>
    <b v="0"/>
    <s v="theater/plays"/>
    <x v="3"/>
    <s v="plays"/>
    <x v="750"/>
    <x v="755"/>
  </r>
  <r>
    <n v="839"/>
    <s v="Pierce-Ramirez"/>
    <s v="Organized scalable initiative"/>
    <n v="7700"/>
    <n v="14644"/>
    <n v="190"/>
    <x v="1"/>
    <n v="157"/>
    <n v="93.27"/>
    <s v="US"/>
    <s v="USD"/>
    <x v="751"/>
    <n v="1398920400"/>
    <b v="0"/>
    <b v="1"/>
    <s v="film &amp; video/documentary"/>
    <x v="4"/>
    <s v="documentary"/>
    <x v="751"/>
    <x v="756"/>
  </r>
  <r>
    <n v="840"/>
    <s v="Howell and Sons"/>
    <s v="Enhanced regional moderator"/>
    <n v="116300"/>
    <n v="116583"/>
    <n v="100"/>
    <x v="1"/>
    <n v="3533"/>
    <n v="33"/>
    <s v="US"/>
    <s v="USD"/>
    <x v="752"/>
    <n v="1405659600"/>
    <b v="0"/>
    <b v="1"/>
    <s v="theater/plays"/>
    <x v="3"/>
    <s v="plays"/>
    <x v="752"/>
    <x v="757"/>
  </r>
  <r>
    <n v="841"/>
    <s v="Garcia, Dunn and Richardson"/>
    <s v="Automated even-keeled emulation"/>
    <n v="9100"/>
    <n v="12991"/>
    <n v="143"/>
    <x v="1"/>
    <n v="155"/>
    <n v="83.81"/>
    <s v="US"/>
    <s v="USD"/>
    <x v="753"/>
    <n v="1457244000"/>
    <b v="0"/>
    <b v="0"/>
    <s v="technology/web"/>
    <x v="2"/>
    <s v="web"/>
    <x v="753"/>
    <x v="758"/>
  </r>
  <r>
    <n v="842"/>
    <s v="Lawson and Sons"/>
    <s v="Reverse-engineered multi-tasking product"/>
    <n v="1500"/>
    <n v="8447"/>
    <n v="563"/>
    <x v="1"/>
    <n v="132"/>
    <n v="63.99"/>
    <s v="IT"/>
    <s v="EUR"/>
    <x v="754"/>
    <n v="1529298000"/>
    <b v="0"/>
    <b v="0"/>
    <s v="technology/wearables"/>
    <x v="2"/>
    <s v="wearables"/>
    <x v="754"/>
    <x v="759"/>
  </r>
  <r>
    <n v="843"/>
    <s v="Porter-Hicks"/>
    <s v="De-engineered next generation parallelism"/>
    <n v="8800"/>
    <n v="2703"/>
    <n v="31"/>
    <x v="0"/>
    <n v="33"/>
    <n v="81.91"/>
    <s v="US"/>
    <s v="USD"/>
    <x v="755"/>
    <n v="1535778000"/>
    <b v="0"/>
    <b v="0"/>
    <s v="photography/photography books"/>
    <x v="7"/>
    <s v="photography books"/>
    <x v="755"/>
    <x v="760"/>
  </r>
  <r>
    <n v="844"/>
    <s v="Rodriguez-Hansen"/>
    <s v="Intuitive cohesive groupware"/>
    <n v="8800"/>
    <n v="8747"/>
    <n v="99"/>
    <x v="3"/>
    <n v="94"/>
    <n v="93.05"/>
    <s v="US"/>
    <s v="USD"/>
    <x v="756"/>
    <n v="1327471200"/>
    <b v="0"/>
    <b v="0"/>
    <s v="film &amp; video/documentary"/>
    <x v="4"/>
    <s v="documentary"/>
    <x v="756"/>
    <x v="761"/>
  </r>
  <r>
    <n v="845"/>
    <s v="Williams LLC"/>
    <s v="Up-sized high-level access"/>
    <n v="69900"/>
    <n v="138087"/>
    <n v="198"/>
    <x v="1"/>
    <n v="1354"/>
    <n v="101.98"/>
    <s v="GB"/>
    <s v="GBP"/>
    <x v="757"/>
    <n v="1529557200"/>
    <b v="0"/>
    <b v="0"/>
    <s v="technology/web"/>
    <x v="2"/>
    <s v="web"/>
    <x v="757"/>
    <x v="78"/>
  </r>
  <r>
    <n v="846"/>
    <s v="Cooper, Stanley and Bryant"/>
    <s v="Phased empowering success"/>
    <n v="1000"/>
    <n v="5085"/>
    <n v="509"/>
    <x v="1"/>
    <n v="48"/>
    <n v="105.94"/>
    <s v="US"/>
    <s v="USD"/>
    <x v="758"/>
    <n v="1535259600"/>
    <b v="1"/>
    <b v="1"/>
    <s v="technology/web"/>
    <x v="2"/>
    <s v="web"/>
    <x v="758"/>
    <x v="762"/>
  </r>
  <r>
    <n v="847"/>
    <s v="Miller, Glenn and Adams"/>
    <s v="Distributed actuating project"/>
    <n v="4700"/>
    <n v="11174"/>
    <n v="238"/>
    <x v="1"/>
    <n v="110"/>
    <n v="101.58"/>
    <s v="US"/>
    <s v="USD"/>
    <x v="759"/>
    <n v="1515564000"/>
    <b v="0"/>
    <b v="0"/>
    <s v="food/food trucks"/>
    <x v="0"/>
    <s v="food trucks"/>
    <x v="759"/>
    <x v="763"/>
  </r>
  <r>
    <n v="848"/>
    <s v="Cole, Salazar and Moreno"/>
    <s v="Robust motivating orchestration"/>
    <n v="3200"/>
    <n v="10831"/>
    <n v="338"/>
    <x v="1"/>
    <n v="172"/>
    <n v="62.97"/>
    <s v="US"/>
    <s v="USD"/>
    <x v="760"/>
    <n v="1277096400"/>
    <b v="0"/>
    <b v="0"/>
    <s v="film &amp; video/drama"/>
    <x v="4"/>
    <s v="drama"/>
    <x v="760"/>
    <x v="764"/>
  </r>
  <r>
    <n v="849"/>
    <s v="Jones-Ryan"/>
    <s v="Vision-oriented uniform instruction set"/>
    <n v="6700"/>
    <n v="8917"/>
    <n v="133"/>
    <x v="1"/>
    <n v="307"/>
    <n v="29.05"/>
    <s v="US"/>
    <s v="USD"/>
    <x v="761"/>
    <n v="1329026400"/>
    <b v="0"/>
    <b v="1"/>
    <s v="music/indie rock"/>
    <x v="1"/>
    <s v="indie rock"/>
    <x v="761"/>
    <x v="765"/>
  </r>
  <r>
    <n v="850"/>
    <s v="Hood, Perez and Meadows"/>
    <s v="Cross-group upward-trending hierarchy"/>
    <n v="100"/>
    <n v="1"/>
    <n v="1"/>
    <x v="0"/>
    <n v="1"/>
    <n v="1"/>
    <s v="US"/>
    <s v="USD"/>
    <x v="762"/>
    <n v="1322978400"/>
    <b v="1"/>
    <b v="0"/>
    <s v="music/rock"/>
    <x v="1"/>
    <s v="rock"/>
    <x v="762"/>
    <x v="539"/>
  </r>
  <r>
    <n v="851"/>
    <s v="Bright and Sons"/>
    <s v="Object-based needs-based info-mediaries"/>
    <n v="6000"/>
    <n v="12468"/>
    <n v="208"/>
    <x v="1"/>
    <n v="160"/>
    <n v="77.930000000000007"/>
    <s v="US"/>
    <s v="USD"/>
    <x v="444"/>
    <n v="1338786000"/>
    <b v="0"/>
    <b v="0"/>
    <s v="music/electric music"/>
    <x v="1"/>
    <s v="electric music"/>
    <x v="444"/>
    <x v="766"/>
  </r>
  <r>
    <n v="852"/>
    <s v="Brady Ltd"/>
    <s v="Open-source reciprocal standardization"/>
    <n v="4900"/>
    <n v="2505"/>
    <n v="51"/>
    <x v="0"/>
    <n v="31"/>
    <n v="80.81"/>
    <s v="US"/>
    <s v="USD"/>
    <x v="763"/>
    <n v="1311656400"/>
    <b v="0"/>
    <b v="1"/>
    <s v="games/video games"/>
    <x v="6"/>
    <s v="video games"/>
    <x v="763"/>
    <x v="422"/>
  </r>
  <r>
    <n v="853"/>
    <s v="Collier LLC"/>
    <s v="Secured well-modulated projection"/>
    <n v="17100"/>
    <n v="111502"/>
    <n v="652"/>
    <x v="1"/>
    <n v="1467"/>
    <n v="76.010000000000005"/>
    <s v="CA"/>
    <s v="CAD"/>
    <x v="764"/>
    <n v="1308978000"/>
    <b v="0"/>
    <b v="1"/>
    <s v="music/indie rock"/>
    <x v="1"/>
    <s v="indie rock"/>
    <x v="764"/>
    <x v="767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x v="765"/>
    <n v="1576389600"/>
    <b v="0"/>
    <b v="0"/>
    <s v="publishing/fiction"/>
    <x v="5"/>
    <s v="fiction"/>
    <x v="765"/>
    <x v="768"/>
  </r>
  <r>
    <n v="855"/>
    <s v="Moses-Terry"/>
    <s v="Horizontal clear-thinking framework"/>
    <n v="23400"/>
    <n v="23956"/>
    <n v="102"/>
    <x v="1"/>
    <n v="452"/>
    <n v="53"/>
    <s v="AU"/>
    <s v="AUD"/>
    <x v="766"/>
    <n v="1311051600"/>
    <b v="0"/>
    <b v="0"/>
    <s v="theater/plays"/>
    <x v="3"/>
    <s v="plays"/>
    <x v="766"/>
    <x v="214"/>
  </r>
  <r>
    <n v="856"/>
    <s v="Williams and Sons"/>
    <s v="Profound composite core"/>
    <n v="2400"/>
    <n v="8558"/>
    <n v="357"/>
    <x v="1"/>
    <n v="158"/>
    <n v="54.16"/>
    <s v="US"/>
    <s v="USD"/>
    <x v="767"/>
    <n v="1336712400"/>
    <b v="0"/>
    <b v="0"/>
    <s v="food/food trucks"/>
    <x v="0"/>
    <s v="food trucks"/>
    <x v="767"/>
    <x v="769"/>
  </r>
  <r>
    <n v="857"/>
    <s v="Miranda, Gray and Hale"/>
    <s v="Programmable disintermediate matrices"/>
    <n v="5300"/>
    <n v="7413"/>
    <n v="140"/>
    <x v="1"/>
    <n v="225"/>
    <n v="32.950000000000003"/>
    <s v="CH"/>
    <s v="CHF"/>
    <x v="768"/>
    <n v="1330408800"/>
    <b v="1"/>
    <b v="0"/>
    <s v="film &amp; video/shorts"/>
    <x v="4"/>
    <s v="shorts"/>
    <x v="768"/>
    <x v="770"/>
  </r>
  <r>
    <n v="858"/>
    <s v="Ayala, Crawford and Taylor"/>
    <s v="Realigned 5thgeneration knowledge user"/>
    <n v="4000"/>
    <n v="2778"/>
    <n v="69"/>
    <x v="0"/>
    <n v="35"/>
    <n v="79.37"/>
    <s v="US"/>
    <s v="USD"/>
    <x v="769"/>
    <n v="1524891600"/>
    <b v="1"/>
    <b v="0"/>
    <s v="food/food trucks"/>
    <x v="0"/>
    <s v="food trucks"/>
    <x v="769"/>
    <x v="771"/>
  </r>
  <r>
    <n v="859"/>
    <s v="Martinez Ltd"/>
    <s v="Multi-layered upward-trending groupware"/>
    <n v="7300"/>
    <n v="2594"/>
    <n v="36"/>
    <x v="0"/>
    <n v="63"/>
    <n v="41.17"/>
    <s v="US"/>
    <s v="USD"/>
    <x v="770"/>
    <n v="1363669200"/>
    <b v="0"/>
    <b v="1"/>
    <s v="theater/plays"/>
    <x v="3"/>
    <s v="plays"/>
    <x v="770"/>
    <x v="250"/>
  </r>
  <r>
    <n v="860"/>
    <s v="Lee PLC"/>
    <s v="Re-contextualized leadingedge firmware"/>
    <n v="2000"/>
    <n v="5033"/>
    <n v="252"/>
    <x v="1"/>
    <n v="65"/>
    <n v="77.430000000000007"/>
    <s v="US"/>
    <s v="USD"/>
    <x v="771"/>
    <n v="1551420000"/>
    <b v="0"/>
    <b v="1"/>
    <s v="technology/wearables"/>
    <x v="2"/>
    <s v="wearables"/>
    <x v="771"/>
    <x v="772"/>
  </r>
  <r>
    <n v="861"/>
    <s v="Young, Ramsey and Powell"/>
    <s v="Devolved disintermediate analyzer"/>
    <n v="8800"/>
    <n v="9317"/>
    <n v="106"/>
    <x v="1"/>
    <n v="163"/>
    <n v="57.16"/>
    <s v="US"/>
    <s v="USD"/>
    <x v="772"/>
    <n v="1269838800"/>
    <b v="0"/>
    <b v="0"/>
    <s v="theater/plays"/>
    <x v="3"/>
    <s v="plays"/>
    <x v="772"/>
    <x v="773"/>
  </r>
  <r>
    <n v="862"/>
    <s v="Lewis and Sons"/>
    <s v="Profound disintermediate open system"/>
    <n v="3500"/>
    <n v="6560"/>
    <n v="187"/>
    <x v="1"/>
    <n v="85"/>
    <n v="77.180000000000007"/>
    <s v="US"/>
    <s v="USD"/>
    <x v="773"/>
    <n v="1312520400"/>
    <b v="0"/>
    <b v="0"/>
    <s v="theater/plays"/>
    <x v="3"/>
    <s v="plays"/>
    <x v="773"/>
    <x v="774"/>
  </r>
  <r>
    <n v="863"/>
    <s v="Davis-Johnson"/>
    <s v="Automated reciprocal protocol"/>
    <n v="1400"/>
    <n v="5415"/>
    <n v="387"/>
    <x v="1"/>
    <n v="217"/>
    <n v="24.95"/>
    <s v="US"/>
    <s v="USD"/>
    <x v="774"/>
    <n v="1436504400"/>
    <b v="0"/>
    <b v="1"/>
    <s v="film &amp; video/television"/>
    <x v="4"/>
    <s v="television"/>
    <x v="774"/>
    <x v="331"/>
  </r>
  <r>
    <n v="864"/>
    <s v="Stevenson-Thompson"/>
    <s v="Automated static workforce"/>
    <n v="4200"/>
    <n v="14577"/>
    <n v="347"/>
    <x v="1"/>
    <n v="150"/>
    <n v="97.18"/>
    <s v="US"/>
    <s v="USD"/>
    <x v="775"/>
    <n v="1472014800"/>
    <b v="0"/>
    <b v="0"/>
    <s v="film &amp; video/shorts"/>
    <x v="4"/>
    <s v="shorts"/>
    <x v="775"/>
    <x v="775"/>
  </r>
  <r>
    <n v="865"/>
    <s v="Ellis, Smith and Armstrong"/>
    <s v="Horizontal attitude-oriented help-desk"/>
    <n v="81000"/>
    <n v="150515"/>
    <n v="186"/>
    <x v="1"/>
    <n v="3272"/>
    <n v="46"/>
    <s v="US"/>
    <s v="USD"/>
    <x v="776"/>
    <n v="1411534800"/>
    <b v="0"/>
    <b v="0"/>
    <s v="theater/plays"/>
    <x v="3"/>
    <s v="plays"/>
    <x v="776"/>
    <x v="776"/>
  </r>
  <r>
    <n v="866"/>
    <s v="Jackson-Brown"/>
    <s v="Versatile 5thgeneration matrices"/>
    <n v="182800"/>
    <n v="79045"/>
    <n v="43"/>
    <x v="3"/>
    <n v="898"/>
    <n v="88.02"/>
    <s v="US"/>
    <s v="USD"/>
    <x v="777"/>
    <n v="1304917200"/>
    <b v="0"/>
    <b v="0"/>
    <s v="photography/photography books"/>
    <x v="7"/>
    <s v="photography books"/>
    <x v="777"/>
    <x v="777"/>
  </r>
  <r>
    <n v="867"/>
    <s v="Kane, Pruitt and Rivera"/>
    <s v="Cross-platform next generation service-desk"/>
    <n v="4800"/>
    <n v="7797"/>
    <n v="162"/>
    <x v="1"/>
    <n v="300"/>
    <n v="25.99"/>
    <s v="US"/>
    <s v="USD"/>
    <x v="778"/>
    <n v="1539579600"/>
    <b v="0"/>
    <b v="0"/>
    <s v="food/food trucks"/>
    <x v="0"/>
    <s v="food trucks"/>
    <x v="778"/>
    <x v="778"/>
  </r>
  <r>
    <n v="868"/>
    <s v="Wood, Buckley and Meza"/>
    <s v="Front-line web-enabled installation"/>
    <n v="7000"/>
    <n v="12939"/>
    <n v="185"/>
    <x v="1"/>
    <n v="126"/>
    <n v="102.69"/>
    <s v="US"/>
    <s v="USD"/>
    <x v="779"/>
    <n v="1382504400"/>
    <b v="0"/>
    <b v="0"/>
    <s v="theater/plays"/>
    <x v="3"/>
    <s v="plays"/>
    <x v="779"/>
    <x v="779"/>
  </r>
  <r>
    <n v="869"/>
    <s v="Brown-Williams"/>
    <s v="Multi-channeled responsive product"/>
    <n v="161900"/>
    <n v="38376"/>
    <n v="24"/>
    <x v="0"/>
    <n v="526"/>
    <n v="72.959999999999994"/>
    <s v="US"/>
    <s v="USD"/>
    <x v="780"/>
    <n v="1278306000"/>
    <b v="0"/>
    <b v="0"/>
    <s v="film &amp; video/drama"/>
    <x v="4"/>
    <s v="drama"/>
    <x v="780"/>
    <x v="780"/>
  </r>
  <r>
    <n v="870"/>
    <s v="Hansen-Austin"/>
    <s v="Adaptive demand-driven encryption"/>
    <n v="7700"/>
    <n v="6920"/>
    <n v="90"/>
    <x v="0"/>
    <n v="121"/>
    <n v="57.19"/>
    <s v="US"/>
    <s v="USD"/>
    <x v="335"/>
    <n v="1442552400"/>
    <b v="0"/>
    <b v="0"/>
    <s v="theater/plays"/>
    <x v="3"/>
    <s v="plays"/>
    <x v="335"/>
    <x v="781"/>
  </r>
  <r>
    <n v="871"/>
    <s v="Santana-George"/>
    <s v="Re-engineered client-driven knowledge user"/>
    <n v="71500"/>
    <n v="194912"/>
    <n v="273"/>
    <x v="1"/>
    <n v="2320"/>
    <n v="84.01"/>
    <s v="US"/>
    <s v="USD"/>
    <x v="535"/>
    <n v="1511071200"/>
    <b v="0"/>
    <b v="1"/>
    <s v="theater/plays"/>
    <x v="3"/>
    <s v="plays"/>
    <x v="535"/>
    <x v="782"/>
  </r>
  <r>
    <n v="872"/>
    <s v="Davis LLC"/>
    <s v="Compatible logistical paradigm"/>
    <n v="4700"/>
    <n v="7992"/>
    <n v="170"/>
    <x v="1"/>
    <n v="81"/>
    <n v="98.67"/>
    <s v="AU"/>
    <s v="AUD"/>
    <x v="270"/>
    <n v="1536382800"/>
    <b v="0"/>
    <b v="0"/>
    <s v="film &amp; video/science fiction"/>
    <x v="4"/>
    <s v="science fiction"/>
    <x v="270"/>
    <x v="783"/>
  </r>
  <r>
    <n v="873"/>
    <s v="Vazquez, Ochoa and Clark"/>
    <s v="Intuitive value-added installation"/>
    <n v="42100"/>
    <n v="79268"/>
    <n v="188"/>
    <x v="1"/>
    <n v="1887"/>
    <n v="42.01"/>
    <s v="US"/>
    <s v="USD"/>
    <x v="781"/>
    <n v="1389592800"/>
    <b v="0"/>
    <b v="0"/>
    <s v="photography/photography books"/>
    <x v="7"/>
    <s v="photography books"/>
    <x v="781"/>
    <x v="393"/>
  </r>
  <r>
    <n v="874"/>
    <s v="Chung-Nguyen"/>
    <s v="Managed discrete parallelism"/>
    <n v="40200"/>
    <n v="139468"/>
    <n v="347"/>
    <x v="1"/>
    <n v="4358"/>
    <n v="32"/>
    <s v="US"/>
    <s v="USD"/>
    <x v="782"/>
    <n v="1275282000"/>
    <b v="0"/>
    <b v="1"/>
    <s v="photography/photography books"/>
    <x v="7"/>
    <s v="photography books"/>
    <x v="782"/>
    <x v="784"/>
  </r>
  <r>
    <n v="875"/>
    <s v="Mueller-Harmon"/>
    <s v="Implemented tangible approach"/>
    <n v="7900"/>
    <n v="5465"/>
    <n v="69"/>
    <x v="0"/>
    <n v="67"/>
    <n v="81.569999999999993"/>
    <s v="US"/>
    <s v="USD"/>
    <x v="783"/>
    <n v="1294984800"/>
    <b v="0"/>
    <b v="0"/>
    <s v="music/rock"/>
    <x v="1"/>
    <s v="rock"/>
    <x v="783"/>
    <x v="785"/>
  </r>
  <r>
    <n v="876"/>
    <s v="Dixon, Perez and Banks"/>
    <s v="Re-engineered encompassing definition"/>
    <n v="8300"/>
    <n v="2111"/>
    <n v="25"/>
    <x v="0"/>
    <n v="57"/>
    <n v="37.04"/>
    <s v="CA"/>
    <s v="CAD"/>
    <x v="784"/>
    <n v="1562043600"/>
    <b v="0"/>
    <b v="0"/>
    <s v="photography/photography books"/>
    <x v="7"/>
    <s v="photography books"/>
    <x v="784"/>
    <x v="229"/>
  </r>
  <r>
    <n v="877"/>
    <s v="Estrada Group"/>
    <s v="Multi-lateral uniform collaboration"/>
    <n v="163600"/>
    <n v="126628"/>
    <n v="77"/>
    <x v="0"/>
    <n v="1229"/>
    <n v="103.03"/>
    <s v="US"/>
    <s v="USD"/>
    <x v="785"/>
    <n v="1469595600"/>
    <b v="0"/>
    <b v="0"/>
    <s v="food/food trucks"/>
    <x v="0"/>
    <s v="food trucks"/>
    <x v="785"/>
    <x v="786"/>
  </r>
  <r>
    <n v="878"/>
    <s v="Lutz Group"/>
    <s v="Enterprise-wide foreground paradigm"/>
    <n v="2700"/>
    <n v="1012"/>
    <n v="37"/>
    <x v="0"/>
    <n v="12"/>
    <n v="84.33"/>
    <s v="IT"/>
    <s v="EUR"/>
    <x v="786"/>
    <n v="1581141600"/>
    <b v="0"/>
    <b v="0"/>
    <s v="music/metal"/>
    <x v="1"/>
    <s v="metal"/>
    <x v="786"/>
    <x v="787"/>
  </r>
  <r>
    <n v="879"/>
    <s v="Ortiz Inc"/>
    <s v="Stand-alone incremental parallelism"/>
    <n v="1000"/>
    <n v="5438"/>
    <n v="544"/>
    <x v="1"/>
    <n v="53"/>
    <n v="102.6"/>
    <s v="US"/>
    <s v="USD"/>
    <x v="787"/>
    <n v="1488520800"/>
    <b v="0"/>
    <b v="0"/>
    <s v="publishing/nonfiction"/>
    <x v="5"/>
    <s v="nonfiction"/>
    <x v="787"/>
    <x v="341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x v="788"/>
    <n v="1563858000"/>
    <b v="0"/>
    <b v="0"/>
    <s v="music/electric music"/>
    <x v="1"/>
    <s v="electric music"/>
    <x v="788"/>
    <x v="788"/>
  </r>
  <r>
    <n v="881"/>
    <s v="Charles Inc"/>
    <s v="Implemented object-oriented synergy"/>
    <n v="81300"/>
    <n v="31665"/>
    <n v="39"/>
    <x v="0"/>
    <n v="452"/>
    <n v="70.06"/>
    <s v="US"/>
    <s v="USD"/>
    <x v="330"/>
    <n v="1438923600"/>
    <b v="0"/>
    <b v="1"/>
    <s v="theater/plays"/>
    <x v="3"/>
    <s v="plays"/>
    <x v="330"/>
    <x v="789"/>
  </r>
  <r>
    <n v="882"/>
    <s v="White-Rosario"/>
    <s v="Balanced demand-driven definition"/>
    <n v="800"/>
    <n v="2960"/>
    <n v="370"/>
    <x v="1"/>
    <n v="80"/>
    <n v="37"/>
    <s v="US"/>
    <s v="USD"/>
    <x v="789"/>
    <n v="1422165600"/>
    <b v="0"/>
    <b v="0"/>
    <s v="theater/plays"/>
    <x v="3"/>
    <s v="plays"/>
    <x v="789"/>
    <x v="790"/>
  </r>
  <r>
    <n v="883"/>
    <s v="Simmons-Villarreal"/>
    <s v="Customer-focused mobile Graphic Interface"/>
    <n v="3400"/>
    <n v="8089"/>
    <n v="238"/>
    <x v="1"/>
    <n v="193"/>
    <n v="41.91"/>
    <s v="US"/>
    <s v="USD"/>
    <x v="790"/>
    <n v="1277874000"/>
    <b v="0"/>
    <b v="0"/>
    <s v="film &amp; video/shorts"/>
    <x v="4"/>
    <s v="shorts"/>
    <x v="790"/>
    <x v="791"/>
  </r>
  <r>
    <n v="884"/>
    <s v="Strickland Group"/>
    <s v="Horizontal secondary interface"/>
    <n v="170800"/>
    <n v="109374"/>
    <n v="64"/>
    <x v="0"/>
    <n v="1886"/>
    <n v="57.99"/>
    <s v="US"/>
    <s v="USD"/>
    <x v="791"/>
    <n v="1399352400"/>
    <b v="0"/>
    <b v="1"/>
    <s v="theater/plays"/>
    <x v="3"/>
    <s v="plays"/>
    <x v="791"/>
    <x v="792"/>
  </r>
  <r>
    <n v="885"/>
    <s v="Lynch Ltd"/>
    <s v="Virtual analyzing collaboration"/>
    <n v="1800"/>
    <n v="2129"/>
    <n v="118"/>
    <x v="1"/>
    <n v="52"/>
    <n v="40.94"/>
    <s v="US"/>
    <s v="USD"/>
    <x v="792"/>
    <n v="1279083600"/>
    <b v="0"/>
    <b v="0"/>
    <s v="theater/plays"/>
    <x v="3"/>
    <s v="plays"/>
    <x v="792"/>
    <x v="556"/>
  </r>
  <r>
    <n v="886"/>
    <s v="Sanders LLC"/>
    <s v="Multi-tiered explicit focus group"/>
    <n v="150600"/>
    <n v="127745"/>
    <n v="85"/>
    <x v="0"/>
    <n v="1825"/>
    <n v="70"/>
    <s v="US"/>
    <s v="USD"/>
    <x v="793"/>
    <n v="1284354000"/>
    <b v="0"/>
    <b v="0"/>
    <s v="music/indie rock"/>
    <x v="1"/>
    <s v="indie rock"/>
    <x v="793"/>
    <x v="488"/>
  </r>
  <r>
    <n v="887"/>
    <s v="Cooper LLC"/>
    <s v="Multi-layered systematic knowledgebase"/>
    <n v="7800"/>
    <n v="2289"/>
    <n v="29"/>
    <x v="0"/>
    <n v="31"/>
    <n v="73.84"/>
    <s v="US"/>
    <s v="USD"/>
    <x v="794"/>
    <n v="1441170000"/>
    <b v="0"/>
    <b v="1"/>
    <s v="theater/plays"/>
    <x v="3"/>
    <s v="plays"/>
    <x v="794"/>
    <x v="232"/>
  </r>
  <r>
    <n v="888"/>
    <s v="Palmer Ltd"/>
    <s v="Reverse-engineered uniform knowledge user"/>
    <n v="5800"/>
    <n v="12174"/>
    <n v="210"/>
    <x v="1"/>
    <n v="290"/>
    <n v="41.98"/>
    <s v="US"/>
    <s v="USD"/>
    <x v="795"/>
    <n v="1493528400"/>
    <b v="0"/>
    <b v="0"/>
    <s v="theater/plays"/>
    <x v="3"/>
    <s v="plays"/>
    <x v="795"/>
    <x v="793"/>
  </r>
  <r>
    <n v="889"/>
    <s v="Santos Group"/>
    <s v="Secured dynamic capacity"/>
    <n v="5600"/>
    <n v="9508"/>
    <n v="170"/>
    <x v="1"/>
    <n v="122"/>
    <n v="77.930000000000007"/>
    <s v="US"/>
    <s v="USD"/>
    <x v="796"/>
    <n v="1395205200"/>
    <b v="0"/>
    <b v="1"/>
    <s v="music/electric music"/>
    <x v="1"/>
    <s v="electric music"/>
    <x v="796"/>
    <x v="794"/>
  </r>
  <r>
    <n v="890"/>
    <s v="Christian, Kim and Jimenez"/>
    <s v="Devolved foreground throughput"/>
    <n v="134400"/>
    <n v="155849"/>
    <n v="116"/>
    <x v="1"/>
    <n v="1470"/>
    <n v="106.02"/>
    <s v="US"/>
    <s v="USD"/>
    <x v="797"/>
    <n v="1561438800"/>
    <b v="0"/>
    <b v="0"/>
    <s v="music/indie rock"/>
    <x v="1"/>
    <s v="indie rock"/>
    <x v="797"/>
    <x v="138"/>
  </r>
  <r>
    <n v="891"/>
    <s v="Williams, Price and Hurley"/>
    <s v="Synchronized demand-driven infrastructure"/>
    <n v="3000"/>
    <n v="7758"/>
    <n v="259"/>
    <x v="1"/>
    <n v="165"/>
    <n v="47.02"/>
    <s v="CA"/>
    <s v="CAD"/>
    <x v="798"/>
    <n v="1326693600"/>
    <b v="0"/>
    <b v="0"/>
    <s v="film &amp; video/documentary"/>
    <x v="4"/>
    <s v="documentary"/>
    <x v="798"/>
    <x v="795"/>
  </r>
  <r>
    <n v="892"/>
    <s v="Anderson, Parks and Estrada"/>
    <s v="Realigned discrete structure"/>
    <n v="6000"/>
    <n v="13835"/>
    <n v="231"/>
    <x v="1"/>
    <n v="182"/>
    <n v="76.02"/>
    <s v="US"/>
    <s v="USD"/>
    <x v="799"/>
    <n v="1277960400"/>
    <b v="0"/>
    <b v="0"/>
    <s v="publishing/translations"/>
    <x v="5"/>
    <s v="translations"/>
    <x v="799"/>
    <x v="796"/>
  </r>
  <r>
    <n v="893"/>
    <s v="Collins-Martinez"/>
    <s v="Progressive grid-enabled website"/>
    <n v="8400"/>
    <n v="10770"/>
    <n v="128"/>
    <x v="1"/>
    <n v="199"/>
    <n v="54.12"/>
    <s v="IT"/>
    <s v="EUR"/>
    <x v="800"/>
    <n v="1434690000"/>
    <b v="0"/>
    <b v="1"/>
    <s v="film &amp; video/documentary"/>
    <x v="4"/>
    <s v="documentary"/>
    <x v="800"/>
    <x v="797"/>
  </r>
  <r>
    <n v="894"/>
    <s v="Barrett Inc"/>
    <s v="Organic cohesive neural-net"/>
    <n v="1700"/>
    <n v="3208"/>
    <n v="189"/>
    <x v="1"/>
    <n v="56"/>
    <n v="57.29"/>
    <s v="GB"/>
    <s v="GBP"/>
    <x v="801"/>
    <n v="1376110800"/>
    <b v="0"/>
    <b v="1"/>
    <s v="film &amp; video/television"/>
    <x v="4"/>
    <s v="television"/>
    <x v="801"/>
    <x v="798"/>
  </r>
  <r>
    <n v="895"/>
    <s v="Adams-Rollins"/>
    <s v="Integrated demand-driven info-mediaries"/>
    <n v="159800"/>
    <n v="11108"/>
    <n v="7"/>
    <x v="0"/>
    <n v="107"/>
    <n v="103.81"/>
    <s v="US"/>
    <s v="USD"/>
    <x v="802"/>
    <n v="1518415200"/>
    <b v="0"/>
    <b v="0"/>
    <s v="theater/plays"/>
    <x v="3"/>
    <s v="plays"/>
    <x v="802"/>
    <x v="799"/>
  </r>
  <r>
    <n v="896"/>
    <s v="Wright-Bryant"/>
    <s v="Reverse-engineered client-server extranet"/>
    <n v="19800"/>
    <n v="153338"/>
    <n v="774"/>
    <x v="1"/>
    <n v="1460"/>
    <n v="105.03"/>
    <s v="AU"/>
    <s v="AUD"/>
    <x v="803"/>
    <n v="1310878800"/>
    <b v="0"/>
    <b v="1"/>
    <s v="food/food trucks"/>
    <x v="0"/>
    <s v="food trucks"/>
    <x v="803"/>
    <x v="800"/>
  </r>
  <r>
    <n v="897"/>
    <s v="Berry-Cannon"/>
    <s v="Organized discrete encoding"/>
    <n v="8800"/>
    <n v="2437"/>
    <n v="28"/>
    <x v="0"/>
    <n v="27"/>
    <n v="90.26"/>
    <s v="US"/>
    <s v="USD"/>
    <x v="212"/>
    <n v="1556600400"/>
    <b v="0"/>
    <b v="0"/>
    <s v="theater/plays"/>
    <x v="3"/>
    <s v="plays"/>
    <x v="212"/>
    <x v="368"/>
  </r>
  <r>
    <n v="898"/>
    <s v="Davis-Gonzalez"/>
    <s v="Balanced regional flexibility"/>
    <n v="179100"/>
    <n v="93991"/>
    <n v="52"/>
    <x v="0"/>
    <n v="1221"/>
    <n v="76.98"/>
    <s v="US"/>
    <s v="USD"/>
    <x v="804"/>
    <n v="1576994400"/>
    <b v="0"/>
    <b v="0"/>
    <s v="film &amp; video/documentary"/>
    <x v="4"/>
    <s v="documentary"/>
    <x v="804"/>
    <x v="801"/>
  </r>
  <r>
    <n v="899"/>
    <s v="Best-Young"/>
    <s v="Implemented multimedia time-frame"/>
    <n v="3100"/>
    <n v="12620"/>
    <n v="407"/>
    <x v="1"/>
    <n v="123"/>
    <n v="102.6"/>
    <s v="CH"/>
    <s v="CHF"/>
    <x v="805"/>
    <n v="1382677200"/>
    <b v="0"/>
    <b v="0"/>
    <s v="music/jazz"/>
    <x v="1"/>
    <s v="jazz"/>
    <x v="805"/>
    <x v="802"/>
  </r>
  <r>
    <n v="900"/>
    <s v="Powers, Smith and Deleon"/>
    <s v="Enhanced uniform service-desk"/>
    <n v="100"/>
    <n v="2"/>
    <n v="2"/>
    <x v="0"/>
    <n v="1"/>
    <n v="2"/>
    <s v="US"/>
    <s v="USD"/>
    <x v="806"/>
    <n v="1411189200"/>
    <b v="0"/>
    <b v="1"/>
    <s v="technology/web"/>
    <x v="2"/>
    <s v="web"/>
    <x v="806"/>
    <x v="803"/>
  </r>
  <r>
    <n v="901"/>
    <s v="Hogan Group"/>
    <s v="Versatile bottom-line definition"/>
    <n v="5600"/>
    <n v="8746"/>
    <n v="156"/>
    <x v="1"/>
    <n v="159"/>
    <n v="55.01"/>
    <s v="US"/>
    <s v="USD"/>
    <x v="807"/>
    <n v="1534654800"/>
    <b v="0"/>
    <b v="1"/>
    <s v="music/rock"/>
    <x v="1"/>
    <s v="rock"/>
    <x v="807"/>
    <x v="482"/>
  </r>
  <r>
    <n v="902"/>
    <s v="Wang, Silva and Byrd"/>
    <s v="Integrated bifurcated software"/>
    <n v="1400"/>
    <n v="3534"/>
    <n v="252"/>
    <x v="1"/>
    <n v="110"/>
    <n v="32.130000000000003"/>
    <s v="US"/>
    <s v="USD"/>
    <x v="722"/>
    <n v="1457762400"/>
    <b v="0"/>
    <b v="0"/>
    <s v="technology/web"/>
    <x v="2"/>
    <s v="web"/>
    <x v="722"/>
    <x v="496"/>
  </r>
  <r>
    <n v="903"/>
    <s v="Parker-Morris"/>
    <s v="Assimilated next generation instruction set"/>
    <n v="41000"/>
    <n v="709"/>
    <n v="2"/>
    <x v="2"/>
    <n v="14"/>
    <n v="50.64"/>
    <s v="US"/>
    <s v="USD"/>
    <x v="477"/>
    <n v="1337490000"/>
    <b v="0"/>
    <b v="1"/>
    <s v="publishing/nonfiction"/>
    <x v="5"/>
    <s v="nonfiction"/>
    <x v="477"/>
    <x v="804"/>
  </r>
  <r>
    <n v="904"/>
    <s v="Rodriguez, Johnson and Jackson"/>
    <s v="Digitized foreground array"/>
    <n v="6500"/>
    <n v="795"/>
    <n v="12"/>
    <x v="0"/>
    <n v="16"/>
    <n v="49.69"/>
    <s v="US"/>
    <s v="USD"/>
    <x v="259"/>
    <n v="1349672400"/>
    <b v="0"/>
    <b v="0"/>
    <s v="publishing/radio &amp; podcasts"/>
    <x v="5"/>
    <s v="radio &amp; podcasts"/>
    <x v="259"/>
    <x v="805"/>
  </r>
  <r>
    <n v="905"/>
    <s v="Haynes PLC"/>
    <s v="Re-engineered clear-thinking project"/>
    <n v="7900"/>
    <n v="12955"/>
    <n v="164"/>
    <x v="1"/>
    <n v="236"/>
    <n v="54.89"/>
    <s v="US"/>
    <s v="USD"/>
    <x v="9"/>
    <n v="1379826000"/>
    <b v="0"/>
    <b v="0"/>
    <s v="theater/plays"/>
    <x v="3"/>
    <s v="plays"/>
    <x v="9"/>
    <x v="806"/>
  </r>
  <r>
    <n v="906"/>
    <s v="Hayes Group"/>
    <s v="Implemented even-keeled standardization"/>
    <n v="5500"/>
    <n v="8964"/>
    <n v="163"/>
    <x v="1"/>
    <n v="191"/>
    <n v="46.93"/>
    <s v="US"/>
    <s v="USD"/>
    <x v="808"/>
    <n v="1497762000"/>
    <b v="1"/>
    <b v="1"/>
    <s v="film &amp; video/documentary"/>
    <x v="4"/>
    <s v="documentary"/>
    <x v="808"/>
    <x v="807"/>
  </r>
  <r>
    <n v="907"/>
    <s v="White, Pena and Calhoun"/>
    <s v="Quality-focused asymmetric adapter"/>
    <n v="9100"/>
    <n v="1843"/>
    <n v="20"/>
    <x v="0"/>
    <n v="41"/>
    <n v="44.95"/>
    <s v="US"/>
    <s v="USD"/>
    <x v="809"/>
    <n v="1304485200"/>
    <b v="0"/>
    <b v="0"/>
    <s v="theater/plays"/>
    <x v="3"/>
    <s v="plays"/>
    <x v="809"/>
    <x v="808"/>
  </r>
  <r>
    <n v="908"/>
    <s v="Bryant-Pope"/>
    <s v="Networked intangible help-desk"/>
    <n v="38200"/>
    <n v="121950"/>
    <n v="319"/>
    <x v="1"/>
    <n v="3934"/>
    <n v="31"/>
    <s v="US"/>
    <s v="USD"/>
    <x v="444"/>
    <n v="1336885200"/>
    <b v="0"/>
    <b v="0"/>
    <s v="games/video games"/>
    <x v="6"/>
    <s v="video games"/>
    <x v="444"/>
    <x v="104"/>
  </r>
  <r>
    <n v="909"/>
    <s v="Gates, Li and Thompson"/>
    <s v="Synchronized attitude-oriented frame"/>
    <n v="1800"/>
    <n v="8621"/>
    <n v="479"/>
    <x v="1"/>
    <n v="80"/>
    <n v="107.76"/>
    <s v="CA"/>
    <s v="CAD"/>
    <x v="384"/>
    <n v="1530421200"/>
    <b v="0"/>
    <b v="1"/>
    <s v="theater/plays"/>
    <x v="3"/>
    <s v="plays"/>
    <x v="384"/>
    <x v="809"/>
  </r>
  <r>
    <n v="910"/>
    <s v="King-Morris"/>
    <s v="Proactive incremental architecture"/>
    <n v="154500"/>
    <n v="30215"/>
    <n v="20"/>
    <x v="3"/>
    <n v="296"/>
    <n v="102.08"/>
    <s v="US"/>
    <s v="USD"/>
    <x v="810"/>
    <n v="1421992800"/>
    <b v="0"/>
    <b v="0"/>
    <s v="theater/plays"/>
    <x v="3"/>
    <s v="plays"/>
    <x v="810"/>
    <x v="810"/>
  </r>
  <r>
    <n v="911"/>
    <s v="Carter, Cole and Curtis"/>
    <s v="Cloned responsive standardization"/>
    <n v="5800"/>
    <n v="11539"/>
    <n v="199"/>
    <x v="1"/>
    <n v="462"/>
    <n v="24.98"/>
    <s v="US"/>
    <s v="USD"/>
    <x v="811"/>
    <n v="1568178000"/>
    <b v="1"/>
    <b v="0"/>
    <s v="technology/web"/>
    <x v="2"/>
    <s v="web"/>
    <x v="811"/>
    <x v="811"/>
  </r>
  <r>
    <n v="912"/>
    <s v="Sanchez-Parsons"/>
    <s v="Reduced bifurcated pricing structure"/>
    <n v="1800"/>
    <n v="14310"/>
    <n v="795"/>
    <x v="1"/>
    <n v="179"/>
    <n v="79.94"/>
    <s v="US"/>
    <s v="USD"/>
    <x v="812"/>
    <n v="1347944400"/>
    <b v="1"/>
    <b v="0"/>
    <s v="film &amp; video/drama"/>
    <x v="4"/>
    <s v="drama"/>
    <x v="812"/>
    <x v="812"/>
  </r>
  <r>
    <n v="913"/>
    <s v="Rivera-Pearson"/>
    <s v="Re-engineered asymmetric challenge"/>
    <n v="70200"/>
    <n v="35536"/>
    <n v="51"/>
    <x v="0"/>
    <n v="523"/>
    <n v="67.95"/>
    <s v="AU"/>
    <s v="AUD"/>
    <x v="813"/>
    <n v="1558760400"/>
    <b v="0"/>
    <b v="0"/>
    <s v="film &amp; video/drama"/>
    <x v="4"/>
    <s v="drama"/>
    <x v="813"/>
    <x v="813"/>
  </r>
  <r>
    <n v="914"/>
    <s v="Ramirez, Padilla and Barrera"/>
    <s v="Diverse client-driven conglomeration"/>
    <n v="6400"/>
    <n v="3676"/>
    <n v="57"/>
    <x v="0"/>
    <n v="141"/>
    <n v="26.07"/>
    <s v="GB"/>
    <s v="GBP"/>
    <x v="814"/>
    <n v="1376629200"/>
    <b v="0"/>
    <b v="0"/>
    <s v="theater/plays"/>
    <x v="3"/>
    <s v="plays"/>
    <x v="814"/>
    <x v="814"/>
  </r>
  <r>
    <n v="915"/>
    <s v="Riggs Group"/>
    <s v="Configurable upward-trending solution"/>
    <n v="125900"/>
    <n v="195936"/>
    <n v="156"/>
    <x v="1"/>
    <n v="1866"/>
    <n v="105"/>
    <s v="GB"/>
    <s v="GBP"/>
    <x v="80"/>
    <n v="1504760400"/>
    <b v="0"/>
    <b v="0"/>
    <s v="film &amp; video/television"/>
    <x v="4"/>
    <s v="television"/>
    <x v="80"/>
    <x v="815"/>
  </r>
  <r>
    <n v="916"/>
    <s v="Clements Ltd"/>
    <s v="Persistent bandwidth-monitored framework"/>
    <n v="3700"/>
    <n v="1343"/>
    <n v="36"/>
    <x v="0"/>
    <n v="52"/>
    <n v="25.83"/>
    <s v="US"/>
    <s v="USD"/>
    <x v="815"/>
    <n v="1419660000"/>
    <b v="0"/>
    <b v="0"/>
    <s v="photography/photography books"/>
    <x v="7"/>
    <s v="photography books"/>
    <x v="815"/>
    <x v="414"/>
  </r>
  <r>
    <n v="917"/>
    <s v="Cooper Inc"/>
    <s v="Polarized discrete product"/>
    <n v="3600"/>
    <n v="2097"/>
    <n v="58"/>
    <x v="2"/>
    <n v="27"/>
    <n v="77.67"/>
    <s v="GB"/>
    <s v="GBP"/>
    <x v="816"/>
    <n v="1311310800"/>
    <b v="0"/>
    <b v="1"/>
    <s v="film &amp; video/shorts"/>
    <x v="4"/>
    <s v="shorts"/>
    <x v="816"/>
    <x v="816"/>
  </r>
  <r>
    <n v="918"/>
    <s v="Jones-Gonzalez"/>
    <s v="Seamless dynamic website"/>
    <n v="3800"/>
    <n v="9021"/>
    <n v="237"/>
    <x v="1"/>
    <n v="156"/>
    <n v="57.83"/>
    <s v="CH"/>
    <s v="CHF"/>
    <x v="474"/>
    <n v="1344315600"/>
    <b v="0"/>
    <b v="0"/>
    <s v="publishing/radio &amp; podcasts"/>
    <x v="5"/>
    <s v="radio &amp; podcasts"/>
    <x v="474"/>
    <x v="82"/>
  </r>
  <r>
    <n v="919"/>
    <s v="Fox Ltd"/>
    <s v="Extended multimedia firmware"/>
    <n v="35600"/>
    <n v="20915"/>
    <n v="59"/>
    <x v="0"/>
    <n v="225"/>
    <n v="92.96"/>
    <s v="AU"/>
    <s v="AUD"/>
    <x v="817"/>
    <n v="1510725600"/>
    <b v="0"/>
    <b v="1"/>
    <s v="theater/plays"/>
    <x v="3"/>
    <s v="plays"/>
    <x v="817"/>
    <x v="817"/>
  </r>
  <r>
    <n v="920"/>
    <s v="Green, Murphy and Webb"/>
    <s v="Versatile directional project"/>
    <n v="5300"/>
    <n v="9676"/>
    <n v="183"/>
    <x v="1"/>
    <n v="255"/>
    <n v="37.950000000000003"/>
    <s v="US"/>
    <s v="USD"/>
    <x v="818"/>
    <n v="1551247200"/>
    <b v="1"/>
    <b v="0"/>
    <s v="film &amp; video/animation"/>
    <x v="4"/>
    <s v="animation"/>
    <x v="818"/>
    <x v="818"/>
  </r>
  <r>
    <n v="921"/>
    <s v="Stevenson PLC"/>
    <s v="Profound directional knowledge user"/>
    <n v="160400"/>
    <n v="1210"/>
    <n v="1"/>
    <x v="0"/>
    <n v="38"/>
    <n v="31.84"/>
    <s v="US"/>
    <s v="USD"/>
    <x v="819"/>
    <n v="1330236000"/>
    <b v="0"/>
    <b v="0"/>
    <s v="technology/web"/>
    <x v="2"/>
    <s v="web"/>
    <x v="819"/>
    <x v="819"/>
  </r>
  <r>
    <n v="922"/>
    <s v="Soto-Anthony"/>
    <s v="Ameliorated logistical capability"/>
    <n v="51400"/>
    <n v="90440"/>
    <n v="176"/>
    <x v="1"/>
    <n v="2261"/>
    <n v="40"/>
    <s v="US"/>
    <s v="USD"/>
    <x v="609"/>
    <n v="1545112800"/>
    <b v="0"/>
    <b v="1"/>
    <s v="music/world music"/>
    <x v="1"/>
    <s v="world music"/>
    <x v="609"/>
    <x v="320"/>
  </r>
  <r>
    <n v="923"/>
    <s v="Wise and Sons"/>
    <s v="Sharable discrete definition"/>
    <n v="1700"/>
    <n v="4044"/>
    <n v="238"/>
    <x v="1"/>
    <n v="40"/>
    <n v="101.1"/>
    <s v="US"/>
    <s v="USD"/>
    <x v="547"/>
    <n v="1279170000"/>
    <b v="0"/>
    <b v="0"/>
    <s v="theater/plays"/>
    <x v="3"/>
    <s v="plays"/>
    <x v="547"/>
    <x v="820"/>
  </r>
  <r>
    <n v="924"/>
    <s v="Butler-Barr"/>
    <s v="User-friendly next generation core"/>
    <n v="39400"/>
    <n v="192292"/>
    <n v="488"/>
    <x v="1"/>
    <n v="2289"/>
    <n v="84.01"/>
    <s v="IT"/>
    <s v="EUR"/>
    <x v="820"/>
    <n v="1573452000"/>
    <b v="0"/>
    <b v="0"/>
    <s v="theater/plays"/>
    <x v="3"/>
    <s v="plays"/>
    <x v="820"/>
    <x v="821"/>
  </r>
  <r>
    <n v="925"/>
    <s v="Wilson, Jefferson and Anderson"/>
    <s v="Profit-focused empowering system engine"/>
    <n v="3000"/>
    <n v="6722"/>
    <n v="224"/>
    <x v="1"/>
    <n v="65"/>
    <n v="103.42"/>
    <s v="US"/>
    <s v="USD"/>
    <x v="821"/>
    <n v="1507093200"/>
    <b v="0"/>
    <b v="0"/>
    <s v="theater/plays"/>
    <x v="3"/>
    <s v="plays"/>
    <x v="821"/>
    <x v="822"/>
  </r>
  <r>
    <n v="926"/>
    <s v="Brown-Oliver"/>
    <s v="Synchronized cohesive encoding"/>
    <n v="8700"/>
    <n v="1577"/>
    <n v="18"/>
    <x v="0"/>
    <n v="15"/>
    <n v="105.13"/>
    <s v="US"/>
    <s v="USD"/>
    <x v="151"/>
    <n v="1463374800"/>
    <b v="0"/>
    <b v="0"/>
    <s v="food/food trucks"/>
    <x v="0"/>
    <s v="food trucks"/>
    <x v="151"/>
    <x v="823"/>
  </r>
  <r>
    <n v="927"/>
    <s v="Davis-Gardner"/>
    <s v="Synergistic dynamic utilization"/>
    <n v="7200"/>
    <n v="3301"/>
    <n v="46"/>
    <x v="0"/>
    <n v="37"/>
    <n v="89.22"/>
    <s v="US"/>
    <s v="USD"/>
    <x v="822"/>
    <n v="1344574800"/>
    <b v="0"/>
    <b v="0"/>
    <s v="theater/plays"/>
    <x v="3"/>
    <s v="plays"/>
    <x v="822"/>
    <x v="824"/>
  </r>
  <r>
    <n v="928"/>
    <s v="Dawson Group"/>
    <s v="Triple-buffered bi-directional model"/>
    <n v="167400"/>
    <n v="196386"/>
    <n v="117"/>
    <x v="1"/>
    <n v="3777"/>
    <n v="52"/>
    <s v="IT"/>
    <s v="EUR"/>
    <x v="823"/>
    <n v="1389074400"/>
    <b v="0"/>
    <b v="0"/>
    <s v="technology/web"/>
    <x v="2"/>
    <s v="web"/>
    <x v="823"/>
    <x v="497"/>
  </r>
  <r>
    <n v="929"/>
    <s v="Turner-Terrell"/>
    <s v="Polarized tertiary function"/>
    <n v="5500"/>
    <n v="11952"/>
    <n v="217"/>
    <x v="1"/>
    <n v="184"/>
    <n v="64.959999999999994"/>
    <s v="GB"/>
    <s v="GBP"/>
    <x v="824"/>
    <n v="1494997200"/>
    <b v="0"/>
    <b v="0"/>
    <s v="theater/plays"/>
    <x v="3"/>
    <s v="plays"/>
    <x v="824"/>
    <x v="825"/>
  </r>
  <r>
    <n v="930"/>
    <s v="Hall, Buchanan and Benton"/>
    <s v="Configurable fault-tolerant structure"/>
    <n v="3500"/>
    <n v="3930"/>
    <n v="112"/>
    <x v="1"/>
    <n v="85"/>
    <n v="46.24"/>
    <s v="US"/>
    <s v="USD"/>
    <x v="825"/>
    <n v="1425448800"/>
    <b v="0"/>
    <b v="1"/>
    <s v="theater/plays"/>
    <x v="3"/>
    <s v="plays"/>
    <x v="825"/>
    <x v="826"/>
  </r>
  <r>
    <n v="931"/>
    <s v="Lowery, Hayden and Cruz"/>
    <s v="Digitized 24/7 budgetary management"/>
    <n v="7900"/>
    <n v="5729"/>
    <n v="73"/>
    <x v="0"/>
    <n v="112"/>
    <n v="51.15"/>
    <s v="US"/>
    <s v="USD"/>
    <x v="826"/>
    <n v="1404104400"/>
    <b v="0"/>
    <b v="1"/>
    <s v="theater/plays"/>
    <x v="3"/>
    <s v="plays"/>
    <x v="826"/>
    <x v="827"/>
  </r>
  <r>
    <n v="932"/>
    <s v="Mora, Miller and Harper"/>
    <s v="Stand-alone zero tolerance algorithm"/>
    <n v="2300"/>
    <n v="4883"/>
    <n v="212"/>
    <x v="1"/>
    <n v="144"/>
    <n v="33.909999999999997"/>
    <s v="US"/>
    <s v="USD"/>
    <x v="827"/>
    <n v="1394773200"/>
    <b v="0"/>
    <b v="0"/>
    <s v="music/rock"/>
    <x v="1"/>
    <s v="rock"/>
    <x v="827"/>
    <x v="828"/>
  </r>
  <r>
    <n v="933"/>
    <s v="Espinoza Group"/>
    <s v="Implemented tangible support"/>
    <n v="73000"/>
    <n v="175015"/>
    <n v="240"/>
    <x v="1"/>
    <n v="1902"/>
    <n v="92.02"/>
    <s v="US"/>
    <s v="USD"/>
    <x v="828"/>
    <n v="1366520400"/>
    <b v="0"/>
    <b v="0"/>
    <s v="theater/plays"/>
    <x v="3"/>
    <s v="plays"/>
    <x v="828"/>
    <x v="829"/>
  </r>
  <r>
    <n v="934"/>
    <s v="Davis, Crawford and Lopez"/>
    <s v="Reactive radical framework"/>
    <n v="6200"/>
    <n v="11280"/>
    <n v="182"/>
    <x v="1"/>
    <n v="105"/>
    <n v="107.43"/>
    <s v="US"/>
    <s v="USD"/>
    <x v="829"/>
    <n v="1456639200"/>
    <b v="0"/>
    <b v="0"/>
    <s v="theater/plays"/>
    <x v="3"/>
    <s v="plays"/>
    <x v="829"/>
    <x v="83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x v="830"/>
    <n v="1438318800"/>
    <b v="0"/>
    <b v="0"/>
    <s v="theater/plays"/>
    <x v="3"/>
    <s v="plays"/>
    <x v="830"/>
    <x v="94"/>
  </r>
  <r>
    <n v="936"/>
    <s v="Brown Ltd"/>
    <s v="Enhanced composite contingency"/>
    <n v="103200"/>
    <n v="1690"/>
    <n v="2"/>
    <x v="0"/>
    <n v="21"/>
    <n v="80.48"/>
    <s v="US"/>
    <s v="USD"/>
    <x v="831"/>
    <n v="1564030800"/>
    <b v="1"/>
    <b v="0"/>
    <s v="theater/plays"/>
    <x v="3"/>
    <s v="plays"/>
    <x v="831"/>
    <x v="831"/>
  </r>
  <r>
    <n v="937"/>
    <s v="Tapia, Sandoval and Hurley"/>
    <s v="Cloned fresh-thinking model"/>
    <n v="171000"/>
    <n v="84891"/>
    <n v="50"/>
    <x v="3"/>
    <n v="976"/>
    <n v="86.98"/>
    <s v="US"/>
    <s v="USD"/>
    <x v="832"/>
    <n v="1449295200"/>
    <b v="0"/>
    <b v="0"/>
    <s v="film &amp; video/documentary"/>
    <x v="4"/>
    <s v="documentary"/>
    <x v="832"/>
    <x v="832"/>
  </r>
  <r>
    <n v="938"/>
    <s v="Allen Inc"/>
    <s v="Total dedicated benchmark"/>
    <n v="9200"/>
    <n v="10093"/>
    <n v="110"/>
    <x v="1"/>
    <n v="96"/>
    <n v="105.14"/>
    <s v="US"/>
    <s v="USD"/>
    <x v="833"/>
    <n v="1531890000"/>
    <b v="0"/>
    <b v="1"/>
    <s v="publishing/fiction"/>
    <x v="5"/>
    <s v="fiction"/>
    <x v="833"/>
    <x v="833"/>
  </r>
  <r>
    <n v="939"/>
    <s v="Williams, Johnson and Campbell"/>
    <s v="Streamlined human-resource Graphic Interface"/>
    <n v="7800"/>
    <n v="3839"/>
    <n v="49"/>
    <x v="0"/>
    <n v="67"/>
    <n v="57.3"/>
    <s v="US"/>
    <s v="USD"/>
    <x v="834"/>
    <n v="1306213200"/>
    <b v="0"/>
    <b v="1"/>
    <s v="games/video games"/>
    <x v="6"/>
    <s v="video games"/>
    <x v="834"/>
    <x v="834"/>
  </r>
  <r>
    <n v="940"/>
    <s v="Wiggins Ltd"/>
    <s v="Upgradable analyzing core"/>
    <n v="9900"/>
    <n v="6161"/>
    <n v="62"/>
    <x v="2"/>
    <n v="66"/>
    <n v="93.35"/>
    <s v="CA"/>
    <s v="CAD"/>
    <x v="835"/>
    <n v="1356242400"/>
    <b v="0"/>
    <b v="0"/>
    <s v="technology/web"/>
    <x v="2"/>
    <s v="web"/>
    <x v="835"/>
    <x v="835"/>
  </r>
  <r>
    <n v="941"/>
    <s v="Luna-Horne"/>
    <s v="Profound exuding pricing structure"/>
    <n v="43000"/>
    <n v="5615"/>
    <n v="13"/>
    <x v="0"/>
    <n v="78"/>
    <n v="71.989999999999995"/>
    <s v="US"/>
    <s v="USD"/>
    <x v="836"/>
    <n v="1297576800"/>
    <b v="1"/>
    <b v="0"/>
    <s v="theater/plays"/>
    <x v="3"/>
    <s v="plays"/>
    <x v="836"/>
    <x v="836"/>
  </r>
  <r>
    <n v="942"/>
    <s v="Allen Inc"/>
    <s v="Horizontal optimizing model"/>
    <n v="9600"/>
    <n v="6205"/>
    <n v="65"/>
    <x v="0"/>
    <n v="67"/>
    <n v="92.61"/>
    <s v="AU"/>
    <s v="AUD"/>
    <x v="837"/>
    <n v="1296194400"/>
    <b v="0"/>
    <b v="0"/>
    <s v="theater/plays"/>
    <x v="3"/>
    <s v="plays"/>
    <x v="837"/>
    <x v="611"/>
  </r>
  <r>
    <n v="943"/>
    <s v="Peterson, Gonzalez and Spencer"/>
    <s v="Synchronized fault-tolerant algorithm"/>
    <n v="7500"/>
    <n v="11969"/>
    <n v="160"/>
    <x v="1"/>
    <n v="114"/>
    <n v="104.99"/>
    <s v="US"/>
    <s v="USD"/>
    <x v="219"/>
    <n v="1414558800"/>
    <b v="0"/>
    <b v="0"/>
    <s v="food/food trucks"/>
    <x v="0"/>
    <s v="food trucks"/>
    <x v="219"/>
    <x v="837"/>
  </r>
  <r>
    <n v="944"/>
    <s v="Walter Inc"/>
    <s v="Streamlined 5thgeneration intranet"/>
    <n v="10000"/>
    <n v="8142"/>
    <n v="81"/>
    <x v="0"/>
    <n v="263"/>
    <n v="30.96"/>
    <s v="AU"/>
    <s v="AUD"/>
    <x v="365"/>
    <n v="1488348000"/>
    <b v="0"/>
    <b v="0"/>
    <s v="photography/photography books"/>
    <x v="7"/>
    <s v="photography books"/>
    <x v="365"/>
    <x v="334"/>
  </r>
  <r>
    <n v="945"/>
    <s v="Sanders, Farley and Huffman"/>
    <s v="Cross-group clear-thinking task-force"/>
    <n v="172000"/>
    <n v="55805"/>
    <n v="32"/>
    <x v="0"/>
    <n v="1691"/>
    <n v="33"/>
    <s v="US"/>
    <s v="USD"/>
    <x v="838"/>
    <n v="1334898000"/>
    <b v="1"/>
    <b v="0"/>
    <s v="photography/photography books"/>
    <x v="7"/>
    <s v="photography books"/>
    <x v="838"/>
    <x v="838"/>
  </r>
  <r>
    <n v="946"/>
    <s v="Hall, Holmes and Walker"/>
    <s v="Public-key bandwidth-monitored intranet"/>
    <n v="153700"/>
    <n v="15238"/>
    <n v="10"/>
    <x v="0"/>
    <n v="181"/>
    <n v="84.19"/>
    <s v="US"/>
    <s v="USD"/>
    <x v="839"/>
    <n v="1308373200"/>
    <b v="0"/>
    <b v="0"/>
    <s v="theater/plays"/>
    <x v="3"/>
    <s v="plays"/>
    <x v="839"/>
    <x v="839"/>
  </r>
  <r>
    <n v="947"/>
    <s v="Smith-Powell"/>
    <s v="Upgradable clear-thinking hardware"/>
    <n v="3600"/>
    <n v="961"/>
    <n v="27"/>
    <x v="0"/>
    <n v="13"/>
    <n v="73.92"/>
    <s v="US"/>
    <s v="USD"/>
    <x v="840"/>
    <n v="1412312400"/>
    <b v="0"/>
    <b v="0"/>
    <s v="theater/plays"/>
    <x v="3"/>
    <s v="plays"/>
    <x v="840"/>
    <x v="216"/>
  </r>
  <r>
    <n v="948"/>
    <s v="Smith-Hill"/>
    <s v="Integrated holistic paradigm"/>
    <n v="9400"/>
    <n v="5918"/>
    <n v="63"/>
    <x v="3"/>
    <n v="160"/>
    <n v="36.99"/>
    <s v="US"/>
    <s v="USD"/>
    <x v="841"/>
    <n v="1419228000"/>
    <b v="1"/>
    <b v="1"/>
    <s v="film &amp; video/documentary"/>
    <x v="4"/>
    <s v="documentary"/>
    <x v="841"/>
    <x v="840"/>
  </r>
  <r>
    <n v="949"/>
    <s v="Wright LLC"/>
    <s v="Seamless clear-thinking conglomeration"/>
    <n v="5900"/>
    <n v="9520"/>
    <n v="161"/>
    <x v="1"/>
    <n v="203"/>
    <n v="46.9"/>
    <s v="US"/>
    <s v="USD"/>
    <x v="842"/>
    <n v="1430974800"/>
    <b v="0"/>
    <b v="0"/>
    <s v="technology/web"/>
    <x v="2"/>
    <s v="web"/>
    <x v="842"/>
    <x v="133"/>
  </r>
  <r>
    <n v="950"/>
    <s v="Williams, Orozco and Gomez"/>
    <s v="Persistent content-based methodology"/>
    <n v="100"/>
    <n v="5"/>
    <n v="5"/>
    <x v="0"/>
    <n v="1"/>
    <n v="5"/>
    <s v="US"/>
    <s v="USD"/>
    <x v="843"/>
    <n v="1555822800"/>
    <b v="0"/>
    <b v="1"/>
    <s v="theater/plays"/>
    <x v="3"/>
    <s v="plays"/>
    <x v="843"/>
    <x v="354"/>
  </r>
  <r>
    <n v="951"/>
    <s v="Peterson Ltd"/>
    <s v="Re-engineered 24hour matrix"/>
    <n v="14500"/>
    <n v="159056"/>
    <n v="1097"/>
    <x v="1"/>
    <n v="1559"/>
    <n v="102.02"/>
    <s v="US"/>
    <s v="USD"/>
    <x v="844"/>
    <n v="1482818400"/>
    <b v="0"/>
    <b v="1"/>
    <s v="music/rock"/>
    <x v="1"/>
    <s v="rock"/>
    <x v="844"/>
    <x v="721"/>
  </r>
  <r>
    <n v="952"/>
    <s v="Cummings-Hayes"/>
    <s v="Virtual multi-tasking core"/>
    <n v="145500"/>
    <n v="101987"/>
    <n v="70"/>
    <x v="3"/>
    <n v="2266"/>
    <n v="45.01"/>
    <s v="US"/>
    <s v="USD"/>
    <x v="845"/>
    <n v="1471928400"/>
    <b v="0"/>
    <b v="0"/>
    <s v="film &amp; video/documentary"/>
    <x v="4"/>
    <s v="documentary"/>
    <x v="845"/>
    <x v="841"/>
  </r>
  <r>
    <n v="953"/>
    <s v="Boyle Ltd"/>
    <s v="Streamlined fault-tolerant conglomeration"/>
    <n v="3300"/>
    <n v="1980"/>
    <n v="60"/>
    <x v="0"/>
    <n v="21"/>
    <n v="94.29"/>
    <s v="US"/>
    <s v="USD"/>
    <x v="846"/>
    <n v="1453701600"/>
    <b v="0"/>
    <b v="1"/>
    <s v="film &amp; video/science fiction"/>
    <x v="4"/>
    <s v="science fiction"/>
    <x v="846"/>
    <x v="842"/>
  </r>
  <r>
    <n v="954"/>
    <s v="Henderson, Parker and Diaz"/>
    <s v="Enterprise-wide client-driven policy"/>
    <n v="42600"/>
    <n v="156384"/>
    <n v="367"/>
    <x v="1"/>
    <n v="1548"/>
    <n v="101.02"/>
    <s v="AU"/>
    <s v="AUD"/>
    <x v="110"/>
    <n v="1350363600"/>
    <b v="0"/>
    <b v="0"/>
    <s v="technology/web"/>
    <x v="2"/>
    <s v="web"/>
    <x v="110"/>
    <x v="843"/>
  </r>
  <r>
    <n v="955"/>
    <s v="Moss-Obrien"/>
    <s v="Function-based next generation emulation"/>
    <n v="700"/>
    <n v="7763"/>
    <n v="1109"/>
    <x v="1"/>
    <n v="80"/>
    <n v="97.04"/>
    <s v="US"/>
    <s v="USD"/>
    <x v="847"/>
    <n v="1353996000"/>
    <b v="0"/>
    <b v="0"/>
    <s v="theater/plays"/>
    <x v="3"/>
    <s v="plays"/>
    <x v="847"/>
    <x v="844"/>
  </r>
  <r>
    <n v="956"/>
    <s v="Wood Inc"/>
    <s v="Re-engineered composite focus group"/>
    <n v="187600"/>
    <n v="35698"/>
    <n v="19"/>
    <x v="0"/>
    <n v="830"/>
    <n v="43.01"/>
    <s v="US"/>
    <s v="USD"/>
    <x v="848"/>
    <n v="1451109600"/>
    <b v="0"/>
    <b v="0"/>
    <s v="film &amp; video/science fiction"/>
    <x v="4"/>
    <s v="science fiction"/>
    <x v="848"/>
    <x v="845"/>
  </r>
  <r>
    <n v="957"/>
    <s v="Riley, Cohen and Goodman"/>
    <s v="Profound mission-critical function"/>
    <n v="9800"/>
    <n v="12434"/>
    <n v="127"/>
    <x v="1"/>
    <n v="131"/>
    <n v="94.92"/>
    <s v="US"/>
    <s v="USD"/>
    <x v="849"/>
    <n v="1329631200"/>
    <b v="0"/>
    <b v="0"/>
    <s v="theater/plays"/>
    <x v="3"/>
    <s v="plays"/>
    <x v="849"/>
    <x v="846"/>
  </r>
  <r>
    <n v="958"/>
    <s v="Green, Robinson and Ho"/>
    <s v="De-engineered zero-defect open system"/>
    <n v="1100"/>
    <n v="8081"/>
    <n v="735"/>
    <x v="1"/>
    <n v="112"/>
    <n v="72.150000000000006"/>
    <s v="US"/>
    <s v="USD"/>
    <x v="780"/>
    <n v="1278997200"/>
    <b v="0"/>
    <b v="0"/>
    <s v="film &amp; video/animation"/>
    <x v="4"/>
    <s v="animation"/>
    <x v="780"/>
    <x v="847"/>
  </r>
  <r>
    <n v="959"/>
    <s v="Black-Graham"/>
    <s v="Operative hybrid utilization"/>
    <n v="145000"/>
    <n v="6631"/>
    <n v="5"/>
    <x v="0"/>
    <n v="130"/>
    <n v="51.01"/>
    <s v="US"/>
    <s v="USD"/>
    <x v="140"/>
    <n v="1280120400"/>
    <b v="0"/>
    <b v="0"/>
    <s v="publishing/translations"/>
    <x v="5"/>
    <s v="translations"/>
    <x v="140"/>
    <x v="688"/>
  </r>
  <r>
    <n v="960"/>
    <s v="Robbins Group"/>
    <s v="Function-based interactive matrix"/>
    <n v="5500"/>
    <n v="4678"/>
    <n v="85"/>
    <x v="0"/>
    <n v="55"/>
    <n v="85.05"/>
    <s v="US"/>
    <s v="USD"/>
    <x v="850"/>
    <n v="1458104400"/>
    <b v="0"/>
    <b v="0"/>
    <s v="technology/web"/>
    <x v="2"/>
    <s v="web"/>
    <x v="850"/>
    <x v="848"/>
  </r>
  <r>
    <n v="961"/>
    <s v="Mason, Case and May"/>
    <s v="Optimized content-based collaboration"/>
    <n v="5700"/>
    <n v="6800"/>
    <n v="119"/>
    <x v="1"/>
    <n v="155"/>
    <n v="43.87"/>
    <s v="US"/>
    <s v="USD"/>
    <x v="851"/>
    <n v="1298268000"/>
    <b v="0"/>
    <b v="0"/>
    <s v="publishing/translations"/>
    <x v="5"/>
    <s v="translations"/>
    <x v="851"/>
    <x v="248"/>
  </r>
  <r>
    <n v="962"/>
    <s v="Harris, Russell and Mitchell"/>
    <s v="User-centric cohesive policy"/>
    <n v="3600"/>
    <n v="10657"/>
    <n v="296"/>
    <x v="1"/>
    <n v="266"/>
    <n v="40.06"/>
    <s v="US"/>
    <s v="USD"/>
    <x v="852"/>
    <n v="1386223200"/>
    <b v="0"/>
    <b v="0"/>
    <s v="food/food trucks"/>
    <x v="0"/>
    <s v="food trucks"/>
    <x v="852"/>
    <x v="849"/>
  </r>
  <r>
    <n v="963"/>
    <s v="Rodriguez-Robinson"/>
    <s v="Ergonomic methodical hub"/>
    <n v="5900"/>
    <n v="4997"/>
    <n v="85"/>
    <x v="0"/>
    <n v="114"/>
    <n v="43.83"/>
    <s v="IT"/>
    <s v="EUR"/>
    <x v="853"/>
    <n v="1299823200"/>
    <b v="0"/>
    <b v="1"/>
    <s v="photography/photography books"/>
    <x v="7"/>
    <s v="photography books"/>
    <x v="853"/>
    <x v="850"/>
  </r>
  <r>
    <n v="964"/>
    <s v="Peck, Higgins and Smith"/>
    <s v="Devolved disintermediate encryption"/>
    <n v="3700"/>
    <n v="13164"/>
    <n v="356"/>
    <x v="1"/>
    <n v="155"/>
    <n v="84.93"/>
    <s v="US"/>
    <s v="USD"/>
    <x v="854"/>
    <n v="1431752400"/>
    <b v="0"/>
    <b v="0"/>
    <s v="theater/plays"/>
    <x v="3"/>
    <s v="plays"/>
    <x v="854"/>
    <x v="851"/>
  </r>
  <r>
    <n v="965"/>
    <s v="Nunez-King"/>
    <s v="Phased clear-thinking policy"/>
    <n v="2200"/>
    <n v="8501"/>
    <n v="386"/>
    <x v="1"/>
    <n v="207"/>
    <n v="41.07"/>
    <s v="GB"/>
    <s v="GBP"/>
    <x v="67"/>
    <n v="1267855200"/>
    <b v="0"/>
    <b v="0"/>
    <s v="music/rock"/>
    <x v="1"/>
    <s v="rock"/>
    <x v="67"/>
    <x v="852"/>
  </r>
  <r>
    <n v="966"/>
    <s v="Davis and Sons"/>
    <s v="Seamless solution-oriented capacity"/>
    <n v="1700"/>
    <n v="13468"/>
    <n v="792"/>
    <x v="1"/>
    <n v="245"/>
    <n v="54.97"/>
    <s v="US"/>
    <s v="USD"/>
    <x v="855"/>
    <n v="1497675600"/>
    <b v="0"/>
    <b v="0"/>
    <s v="theater/plays"/>
    <x v="3"/>
    <s v="plays"/>
    <x v="855"/>
    <x v="853"/>
  </r>
  <r>
    <n v="967"/>
    <s v="Howard-Douglas"/>
    <s v="Organized human-resource attitude"/>
    <n v="88400"/>
    <n v="121138"/>
    <n v="137"/>
    <x v="1"/>
    <n v="1573"/>
    <n v="77.010000000000005"/>
    <s v="US"/>
    <s v="USD"/>
    <x v="107"/>
    <n v="1336885200"/>
    <b v="0"/>
    <b v="0"/>
    <s v="music/world music"/>
    <x v="1"/>
    <s v="world music"/>
    <x v="107"/>
    <x v="104"/>
  </r>
  <r>
    <n v="968"/>
    <s v="Gonzalez-White"/>
    <s v="Open-architected disintermediate budgetary management"/>
    <n v="2400"/>
    <n v="8117"/>
    <n v="338"/>
    <x v="1"/>
    <n v="114"/>
    <n v="71.2"/>
    <s v="US"/>
    <s v="USD"/>
    <x v="344"/>
    <n v="1295157600"/>
    <b v="0"/>
    <b v="0"/>
    <s v="food/food trucks"/>
    <x v="0"/>
    <s v="food trucks"/>
    <x v="344"/>
    <x v="854"/>
  </r>
  <r>
    <n v="969"/>
    <s v="Lopez-King"/>
    <s v="Multi-lateral radical solution"/>
    <n v="7900"/>
    <n v="8550"/>
    <n v="108"/>
    <x v="1"/>
    <n v="93"/>
    <n v="91.94"/>
    <s v="US"/>
    <s v="USD"/>
    <x v="856"/>
    <n v="1577599200"/>
    <b v="0"/>
    <b v="0"/>
    <s v="theater/plays"/>
    <x v="3"/>
    <s v="plays"/>
    <x v="856"/>
    <x v="855"/>
  </r>
  <r>
    <n v="970"/>
    <s v="Glover-Nelson"/>
    <s v="Inverse context-sensitive info-mediaries"/>
    <n v="94900"/>
    <n v="57659"/>
    <n v="61"/>
    <x v="0"/>
    <n v="594"/>
    <n v="97.07"/>
    <s v="US"/>
    <s v="USD"/>
    <x v="857"/>
    <n v="1305003600"/>
    <b v="0"/>
    <b v="0"/>
    <s v="theater/plays"/>
    <x v="3"/>
    <s v="plays"/>
    <x v="857"/>
    <x v="856"/>
  </r>
  <r>
    <n v="971"/>
    <s v="Garner and Sons"/>
    <s v="Versatile neutral workforce"/>
    <n v="5100"/>
    <n v="1414"/>
    <n v="28"/>
    <x v="0"/>
    <n v="24"/>
    <n v="58.92"/>
    <s v="US"/>
    <s v="USD"/>
    <x v="858"/>
    <n v="1381726800"/>
    <b v="0"/>
    <b v="0"/>
    <s v="film &amp; video/television"/>
    <x v="4"/>
    <s v="television"/>
    <x v="858"/>
    <x v="857"/>
  </r>
  <r>
    <n v="972"/>
    <s v="Sellers, Roach and Garrison"/>
    <s v="Multi-tiered systematic knowledge user"/>
    <n v="42700"/>
    <n v="97524"/>
    <n v="228"/>
    <x v="1"/>
    <n v="1681"/>
    <n v="58.02"/>
    <s v="US"/>
    <s v="USD"/>
    <x v="859"/>
    <n v="1402462800"/>
    <b v="0"/>
    <b v="1"/>
    <s v="technology/web"/>
    <x v="2"/>
    <s v="web"/>
    <x v="859"/>
    <x v="858"/>
  </r>
  <r>
    <n v="973"/>
    <s v="Herrera, Bennett and Silva"/>
    <s v="Programmable multi-state algorithm"/>
    <n v="121100"/>
    <n v="26176"/>
    <n v="22"/>
    <x v="0"/>
    <n v="252"/>
    <n v="103.87"/>
    <s v="US"/>
    <s v="USD"/>
    <x v="860"/>
    <n v="1292133600"/>
    <b v="0"/>
    <b v="1"/>
    <s v="theater/plays"/>
    <x v="3"/>
    <s v="plays"/>
    <x v="860"/>
    <x v="859"/>
  </r>
  <r>
    <n v="974"/>
    <s v="Thomas, Clay and Mendoza"/>
    <s v="Multi-channeled reciprocal interface"/>
    <n v="800"/>
    <n v="2991"/>
    <n v="374"/>
    <x v="1"/>
    <n v="32"/>
    <n v="93.47"/>
    <s v="US"/>
    <s v="USD"/>
    <x v="170"/>
    <n v="1368939600"/>
    <b v="0"/>
    <b v="0"/>
    <s v="music/indie rock"/>
    <x v="1"/>
    <s v="indie rock"/>
    <x v="170"/>
    <x v="860"/>
  </r>
  <r>
    <n v="975"/>
    <s v="Ayala Group"/>
    <s v="Right-sized maximized migration"/>
    <n v="5400"/>
    <n v="8366"/>
    <n v="155"/>
    <x v="1"/>
    <n v="135"/>
    <n v="61.97"/>
    <s v="US"/>
    <s v="USD"/>
    <x v="861"/>
    <n v="1452146400"/>
    <b v="0"/>
    <b v="1"/>
    <s v="theater/plays"/>
    <x v="3"/>
    <s v="plays"/>
    <x v="861"/>
    <x v="264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x v="862"/>
    <n v="1296712800"/>
    <b v="0"/>
    <b v="1"/>
    <s v="theater/plays"/>
    <x v="3"/>
    <s v="plays"/>
    <x v="862"/>
    <x v="65"/>
  </r>
  <r>
    <n v="977"/>
    <s v="Johnson Group"/>
    <s v="Vision-oriented interactive solution"/>
    <n v="7000"/>
    <n v="5177"/>
    <n v="74"/>
    <x v="0"/>
    <n v="67"/>
    <n v="77.27"/>
    <s v="US"/>
    <s v="USD"/>
    <x v="863"/>
    <n v="1520748000"/>
    <b v="0"/>
    <b v="0"/>
    <s v="food/food trucks"/>
    <x v="0"/>
    <s v="food trucks"/>
    <x v="863"/>
    <x v="861"/>
  </r>
  <r>
    <n v="978"/>
    <s v="Bailey, Nguyen and Martinez"/>
    <s v="Fundamental user-facing productivity"/>
    <n v="1000"/>
    <n v="8641"/>
    <n v="864"/>
    <x v="1"/>
    <n v="92"/>
    <n v="93.92"/>
    <s v="US"/>
    <s v="USD"/>
    <x v="864"/>
    <n v="1480831200"/>
    <b v="0"/>
    <b v="0"/>
    <s v="games/video games"/>
    <x v="6"/>
    <s v="video games"/>
    <x v="864"/>
    <x v="862"/>
  </r>
  <r>
    <n v="979"/>
    <s v="Williams, Martin and Meyer"/>
    <s v="Innovative well-modulated capability"/>
    <n v="60200"/>
    <n v="86244"/>
    <n v="143"/>
    <x v="1"/>
    <n v="1015"/>
    <n v="84.97"/>
    <s v="GB"/>
    <s v="GBP"/>
    <x v="527"/>
    <n v="1426914000"/>
    <b v="0"/>
    <b v="0"/>
    <s v="theater/plays"/>
    <x v="3"/>
    <s v="plays"/>
    <x v="527"/>
    <x v="454"/>
  </r>
  <r>
    <n v="980"/>
    <s v="Huff-Johnson"/>
    <s v="Universal fault-tolerant orchestration"/>
    <n v="195200"/>
    <n v="78630"/>
    <n v="40"/>
    <x v="0"/>
    <n v="742"/>
    <n v="105.97"/>
    <s v="US"/>
    <s v="USD"/>
    <x v="865"/>
    <n v="1446616800"/>
    <b v="1"/>
    <b v="0"/>
    <s v="publishing/nonfiction"/>
    <x v="5"/>
    <s v="nonfiction"/>
    <x v="865"/>
    <x v="863"/>
  </r>
  <r>
    <n v="981"/>
    <s v="Diaz-Little"/>
    <s v="Grass-roots executive synergy"/>
    <n v="6700"/>
    <n v="11941"/>
    <n v="178"/>
    <x v="1"/>
    <n v="323"/>
    <n v="36.97"/>
    <s v="US"/>
    <s v="USD"/>
    <x v="866"/>
    <n v="1517032800"/>
    <b v="0"/>
    <b v="0"/>
    <s v="technology/web"/>
    <x v="2"/>
    <s v="web"/>
    <x v="866"/>
    <x v="864"/>
  </r>
  <r>
    <n v="982"/>
    <s v="Freeman-French"/>
    <s v="Multi-layered optimal application"/>
    <n v="7200"/>
    <n v="6115"/>
    <n v="85"/>
    <x v="0"/>
    <n v="75"/>
    <n v="81.53"/>
    <s v="US"/>
    <s v="USD"/>
    <x v="867"/>
    <n v="1311224400"/>
    <b v="0"/>
    <b v="1"/>
    <s v="film &amp; video/documentary"/>
    <x v="4"/>
    <s v="documentary"/>
    <x v="867"/>
    <x v="865"/>
  </r>
  <r>
    <n v="983"/>
    <s v="Beck-Weber"/>
    <s v="Business-focused full-range core"/>
    <n v="129100"/>
    <n v="188404"/>
    <n v="146"/>
    <x v="1"/>
    <n v="2326"/>
    <n v="81"/>
    <s v="US"/>
    <s v="USD"/>
    <x v="868"/>
    <n v="1566190800"/>
    <b v="0"/>
    <b v="0"/>
    <s v="film &amp; video/documentary"/>
    <x v="4"/>
    <s v="documentary"/>
    <x v="868"/>
    <x v="866"/>
  </r>
  <r>
    <n v="984"/>
    <s v="Lewis-Jacobson"/>
    <s v="Exclusive system-worthy Graphic Interface"/>
    <n v="6500"/>
    <n v="9910"/>
    <n v="152"/>
    <x v="1"/>
    <n v="381"/>
    <n v="26.01"/>
    <s v="US"/>
    <s v="USD"/>
    <x v="105"/>
    <n v="1570165200"/>
    <b v="0"/>
    <b v="0"/>
    <s v="theater/plays"/>
    <x v="3"/>
    <s v="plays"/>
    <x v="105"/>
    <x v="867"/>
  </r>
  <r>
    <n v="985"/>
    <s v="Logan-Curtis"/>
    <s v="Enhanced optimal ability"/>
    <n v="170600"/>
    <n v="114523"/>
    <n v="67"/>
    <x v="0"/>
    <n v="4405"/>
    <n v="26"/>
    <s v="US"/>
    <s v="USD"/>
    <x v="481"/>
    <n v="1388556000"/>
    <b v="0"/>
    <b v="1"/>
    <s v="music/rock"/>
    <x v="1"/>
    <s v="rock"/>
    <x v="481"/>
    <x v="868"/>
  </r>
  <r>
    <n v="986"/>
    <s v="Chan, Washington and Callahan"/>
    <s v="Optional zero administration neural-net"/>
    <n v="7800"/>
    <n v="3144"/>
    <n v="40"/>
    <x v="0"/>
    <n v="92"/>
    <n v="34.17"/>
    <s v="US"/>
    <s v="USD"/>
    <x v="253"/>
    <n v="1303189200"/>
    <b v="0"/>
    <b v="0"/>
    <s v="music/rock"/>
    <x v="1"/>
    <s v="rock"/>
    <x v="253"/>
    <x v="296"/>
  </r>
  <r>
    <n v="987"/>
    <s v="Wilson Group"/>
    <s v="Ameliorated foreground focus group"/>
    <n v="6200"/>
    <n v="13441"/>
    <n v="217"/>
    <x v="1"/>
    <n v="480"/>
    <n v="28"/>
    <s v="US"/>
    <s v="USD"/>
    <x v="869"/>
    <n v="1494478800"/>
    <b v="0"/>
    <b v="0"/>
    <s v="film &amp; video/documentary"/>
    <x v="4"/>
    <s v="documentary"/>
    <x v="869"/>
    <x v="869"/>
  </r>
  <r>
    <n v="988"/>
    <s v="Gardner, Ryan and Gutierrez"/>
    <s v="Triple-buffered multi-tasking matrices"/>
    <n v="9400"/>
    <n v="4899"/>
    <n v="52"/>
    <x v="0"/>
    <n v="64"/>
    <n v="76.55"/>
    <s v="US"/>
    <s v="USD"/>
    <x v="864"/>
    <n v="1480744800"/>
    <b v="0"/>
    <b v="0"/>
    <s v="publishing/radio &amp; podcasts"/>
    <x v="5"/>
    <s v="radio &amp; podcasts"/>
    <x v="864"/>
    <x v="274"/>
  </r>
  <r>
    <n v="989"/>
    <s v="Hernandez Inc"/>
    <s v="Versatile dedicated migration"/>
    <n v="2400"/>
    <n v="11990"/>
    <n v="500"/>
    <x v="1"/>
    <n v="226"/>
    <n v="53.05"/>
    <s v="US"/>
    <s v="USD"/>
    <x v="843"/>
    <n v="1555822800"/>
    <b v="0"/>
    <b v="0"/>
    <s v="publishing/translations"/>
    <x v="5"/>
    <s v="translations"/>
    <x v="843"/>
    <x v="354"/>
  </r>
  <r>
    <n v="990"/>
    <s v="Ortiz-Roberts"/>
    <s v="Devolved foreground customer loyalty"/>
    <n v="7800"/>
    <n v="6839"/>
    <n v="88"/>
    <x v="0"/>
    <n v="64"/>
    <n v="106.86"/>
    <s v="US"/>
    <s v="USD"/>
    <x v="289"/>
    <n v="1458882000"/>
    <b v="0"/>
    <b v="1"/>
    <s v="film &amp; video/drama"/>
    <x v="4"/>
    <s v="drama"/>
    <x v="289"/>
    <x v="870"/>
  </r>
  <r>
    <n v="991"/>
    <s v="Ramirez LLC"/>
    <s v="Reduced reciprocal focus group"/>
    <n v="9800"/>
    <n v="11091"/>
    <n v="113"/>
    <x v="1"/>
    <n v="241"/>
    <n v="46.02"/>
    <s v="US"/>
    <s v="USD"/>
    <x v="870"/>
    <n v="1411966800"/>
    <b v="0"/>
    <b v="1"/>
    <s v="music/rock"/>
    <x v="1"/>
    <s v="rock"/>
    <x v="870"/>
    <x v="871"/>
  </r>
  <r>
    <n v="992"/>
    <s v="Morrow Inc"/>
    <s v="Networked global migration"/>
    <n v="3100"/>
    <n v="13223"/>
    <n v="427"/>
    <x v="1"/>
    <n v="132"/>
    <n v="100.17"/>
    <s v="US"/>
    <s v="USD"/>
    <x v="871"/>
    <n v="1526878800"/>
    <b v="0"/>
    <b v="1"/>
    <s v="film &amp; video/drama"/>
    <x v="4"/>
    <s v="drama"/>
    <x v="871"/>
    <x v="98"/>
  </r>
  <r>
    <n v="993"/>
    <s v="Erickson-Rogers"/>
    <s v="De-engineered even-keeled definition"/>
    <n v="9800"/>
    <n v="7608"/>
    <n v="78"/>
    <x v="3"/>
    <n v="75"/>
    <n v="101.44"/>
    <s v="IT"/>
    <s v="EUR"/>
    <x v="872"/>
    <n v="1452405600"/>
    <b v="0"/>
    <b v="1"/>
    <s v="photography/photography books"/>
    <x v="7"/>
    <s v="photography books"/>
    <x v="872"/>
    <x v="872"/>
  </r>
  <r>
    <n v="994"/>
    <s v="Leach, Rich and Price"/>
    <s v="Implemented bi-directional flexibility"/>
    <n v="141100"/>
    <n v="74073"/>
    <n v="52"/>
    <x v="0"/>
    <n v="842"/>
    <n v="87.97"/>
    <s v="US"/>
    <s v="USD"/>
    <x v="873"/>
    <n v="1414040400"/>
    <b v="0"/>
    <b v="1"/>
    <s v="publishing/translations"/>
    <x v="5"/>
    <s v="translations"/>
    <x v="873"/>
    <x v="873"/>
  </r>
  <r>
    <n v="995"/>
    <s v="Manning-Hamilton"/>
    <s v="Vision-oriented scalable definition"/>
    <n v="97300"/>
    <n v="153216"/>
    <n v="157"/>
    <x v="1"/>
    <n v="2043"/>
    <n v="75"/>
    <s v="US"/>
    <s v="USD"/>
    <x v="874"/>
    <n v="1543816800"/>
    <b v="0"/>
    <b v="1"/>
    <s v="food/food trucks"/>
    <x v="0"/>
    <s v="food trucks"/>
    <x v="874"/>
    <x v="526"/>
  </r>
  <r>
    <n v="996"/>
    <s v="Butler LLC"/>
    <s v="Future-proofed upward-trending migration"/>
    <n v="6600"/>
    <n v="4814"/>
    <n v="73"/>
    <x v="0"/>
    <n v="112"/>
    <n v="42.98"/>
    <s v="US"/>
    <s v="USD"/>
    <x v="875"/>
    <n v="1359698400"/>
    <b v="0"/>
    <b v="0"/>
    <s v="theater/plays"/>
    <x v="3"/>
    <s v="plays"/>
    <x v="875"/>
    <x v="874"/>
  </r>
  <r>
    <n v="997"/>
    <s v="Ball LLC"/>
    <s v="Right-sized full-range throughput"/>
    <n v="7600"/>
    <n v="4603"/>
    <n v="61"/>
    <x v="3"/>
    <n v="139"/>
    <n v="33.119999999999997"/>
    <s v="IT"/>
    <s v="EUR"/>
    <x v="876"/>
    <n v="1390629600"/>
    <b v="0"/>
    <b v="0"/>
    <s v="theater/plays"/>
    <x v="3"/>
    <s v="plays"/>
    <x v="876"/>
    <x v="875"/>
  </r>
  <r>
    <n v="998"/>
    <s v="Taylor, Santiago and Flores"/>
    <s v="Polarized composite customer loyalty"/>
    <n v="66600"/>
    <n v="37823"/>
    <n v="57"/>
    <x v="0"/>
    <n v="374"/>
    <n v="101.13"/>
    <s v="US"/>
    <s v="USD"/>
    <x v="877"/>
    <n v="1267077600"/>
    <b v="0"/>
    <b v="1"/>
    <s v="music/indie rock"/>
    <x v="1"/>
    <s v="indie rock"/>
    <x v="877"/>
    <x v="876"/>
  </r>
  <r>
    <n v="999"/>
    <s v="Hernandez, Norton and Kelley"/>
    <s v="Expanded eco-centric policy"/>
    <n v="111100"/>
    <n v="62819"/>
    <n v="57"/>
    <x v="3"/>
    <n v="1122"/>
    <n v="55.99"/>
    <s v="US"/>
    <s v="USD"/>
    <x v="878"/>
    <n v="1467781200"/>
    <b v="0"/>
    <b v="0"/>
    <s v="food/food trucks"/>
    <x v="0"/>
    <s v="food trucks"/>
    <x v="878"/>
    <x v="877"/>
  </r>
  <r>
    <m/>
    <m/>
    <m/>
    <m/>
    <m/>
    <m/>
    <x v="4"/>
    <m/>
    <m/>
    <m/>
    <m/>
    <x v="879"/>
    <m/>
    <m/>
    <m/>
    <m/>
    <x v="9"/>
    <m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152BE-572D-0049-B6F3-EDA2C76F3381}" name="PivotTable3" cacheId="2" applyNumberFormats="0" applyBorderFormats="0" applyFontFormats="0" applyPatternFormats="0" applyAlignmentFormats="0" applyWidthHeightFormats="1" dataCaption="Values" updatedVersion="8" minRefreshableVersion="3" printDrill="1" useAutoFormatting="1" fieldPrintTitles="1" itemPrintTitles="1" createdVersion="8" indent="0" outline="1" outlineData="1" chartFormat="7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 productSubtotal="1">
      <items count="9">
        <item x="2"/>
        <item x="0"/>
        <item x="5"/>
        <item x="3"/>
        <item x="4"/>
        <item x="6"/>
        <item x="1"/>
        <item h="1" x="7"/>
        <item t="produc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29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4"/>
          </reference>
        </references>
      </pivotArea>
    </chartFormat>
    <chartFormat chart="6" format="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5"/>
          </reference>
        </references>
      </pivotArea>
    </chartFormat>
    <chartFormat chart="6" format="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6"/>
          </reference>
        </references>
      </pivotArea>
    </chartFormat>
    <chartFormat chart="6" format="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0"/>
          </reference>
        </references>
      </pivotArea>
    </chartFormat>
    <chartFormat chart="6" format="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</references>
      </pivotArea>
    </chartFormat>
    <chartFormat chart="6" format="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</references>
      </pivotArea>
    </chartFormat>
    <chartFormat chart="6" format="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3"/>
          </reference>
        </references>
      </pivotArea>
    </chartFormat>
    <chartFormat chart="6" format="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4"/>
          </reference>
        </references>
      </pivotArea>
    </chartFormat>
    <chartFormat chart="6" format="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5"/>
          </reference>
        </references>
      </pivotArea>
    </chartFormat>
    <chartFormat chart="6" format="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6"/>
          </reference>
        </references>
      </pivotArea>
    </chartFormat>
    <chartFormat chart="6" format="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0"/>
          </reference>
        </references>
      </pivotArea>
    </chartFormat>
    <chartFormat chart="6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</references>
      </pivotArea>
    </chartFormat>
    <chartFormat chart="6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</references>
      </pivotArea>
    </chartFormat>
    <chartFormat chart="6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3"/>
          </reference>
        </references>
      </pivotArea>
    </chartFormat>
    <chartFormat chart="6" format="2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4"/>
          </reference>
        </references>
      </pivotArea>
    </chartFormat>
    <chartFormat chart="6" format="2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6"/>
          </reference>
        </references>
      </pivotArea>
    </chartFormat>
    <chartFormat chart="6" format="2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0"/>
          </reference>
        </references>
      </pivotArea>
    </chartFormat>
    <chartFormat chart="6" format="2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1"/>
          </reference>
        </references>
      </pivotArea>
    </chartFormat>
    <chartFormat chart="6" format="2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2"/>
          </reference>
        </references>
      </pivotArea>
    </chartFormat>
    <chartFormat chart="6" format="2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3"/>
          </reference>
        </references>
      </pivotArea>
    </chartFormat>
    <chartFormat chart="6" format="2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4"/>
          </reference>
        </references>
      </pivotArea>
    </chartFormat>
    <chartFormat chart="6" format="2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5"/>
          </reference>
        </references>
      </pivotArea>
    </chartFormat>
    <chartFormat chart="6" format="2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37BD1-1E2C-894C-AD3B-3D5BCF8867F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18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id" fld="0" baseField="0" baseItem="0"/>
  </dataFields>
  <chartFormats count="2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1D6B8B-3EAA-FA48-8182-12A16CD033F4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10">
  <location ref="A5:F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4C58-BB2B-344E-BF99-ED4398D825F2}">
  <dimension ref="A2:F15"/>
  <sheetViews>
    <sheetView workbookViewId="0">
      <selection activeCell="A2" sqref="A2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.6640625" bestFit="1" customWidth="1"/>
    <col min="8" max="8" width="3.5" bestFit="1" customWidth="1"/>
    <col min="9" max="9" width="13" bestFit="1" customWidth="1"/>
    <col min="10" max="10" width="8" bestFit="1" customWidth="1"/>
    <col min="11" max="11" width="3.33203125" bestFit="1" customWidth="1"/>
    <col min="12" max="12" width="3.5" bestFit="1" customWidth="1"/>
    <col min="13" max="14" width="3.6640625" bestFit="1" customWidth="1"/>
    <col min="15" max="15" width="3.1640625" bestFit="1" customWidth="1"/>
    <col min="16" max="16" width="4.1640625" bestFit="1" customWidth="1"/>
    <col min="17" max="17" width="10.5" bestFit="1" customWidth="1"/>
    <col min="18" max="18" width="6.33203125" bestFit="1" customWidth="1"/>
    <col min="19" max="19" width="3.33203125" bestFit="1" customWidth="1"/>
    <col min="20" max="20" width="3.5" bestFit="1" customWidth="1"/>
    <col min="21" max="22" width="3.6640625" bestFit="1" customWidth="1"/>
    <col min="23" max="23" width="3.5" bestFit="1" customWidth="1"/>
    <col min="24" max="24" width="8.83203125" bestFit="1" customWidth="1"/>
    <col min="25" max="25" width="11.6640625" bestFit="1" customWidth="1"/>
    <col min="26" max="26" width="3.33203125" bestFit="1" customWidth="1"/>
    <col min="27" max="27" width="3.5" bestFit="1" customWidth="1"/>
    <col min="28" max="29" width="3.6640625" bestFit="1" customWidth="1"/>
    <col min="30" max="30" width="3.1640625" bestFit="1" customWidth="1"/>
    <col min="31" max="31" width="4.1640625" bestFit="1" customWidth="1"/>
    <col min="32" max="32" width="14.1640625" bestFit="1" customWidth="1"/>
    <col min="33" max="33" width="10.33203125" bestFit="1" customWidth="1"/>
    <col min="34" max="34" width="10" bestFit="1" customWidth="1"/>
    <col min="35" max="35" width="10.1640625" bestFit="1" customWidth="1"/>
    <col min="36" max="37" width="10.33203125" bestFit="1" customWidth="1"/>
    <col min="38" max="38" width="9.33203125" bestFit="1" customWidth="1"/>
    <col min="39" max="39" width="10.1640625" bestFit="1" customWidth="1"/>
  </cols>
  <sheetData>
    <row r="2" spans="1:6" x14ac:dyDescent="0.2">
      <c r="A2" s="7" t="s">
        <v>6</v>
      </c>
      <c r="B2" t="s">
        <v>2071</v>
      </c>
    </row>
    <row r="4" spans="1:6" x14ac:dyDescent="0.2">
      <c r="A4" s="7" t="s">
        <v>2070</v>
      </c>
      <c r="B4" s="7" t="s">
        <v>2065</v>
      </c>
    </row>
    <row r="5" spans="1:6" x14ac:dyDescent="0.2">
      <c r="A5" s="7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">
      <c r="A6" s="8" t="s">
        <v>2040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8" t="s">
        <v>2032</v>
      </c>
      <c r="B7">
        <v>4</v>
      </c>
      <c r="C7">
        <v>20</v>
      </c>
      <c r="E7">
        <v>22</v>
      </c>
      <c r="F7">
        <v>46</v>
      </c>
    </row>
    <row r="8" spans="1:6" x14ac:dyDescent="0.2">
      <c r="A8" s="8" t="s">
        <v>2049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8" t="s">
        <v>2063</v>
      </c>
      <c r="E9">
        <v>4</v>
      </c>
      <c r="F9">
        <v>4</v>
      </c>
    </row>
    <row r="10" spans="1:6" x14ac:dyDescent="0.2">
      <c r="A10" s="8" t="s">
        <v>2034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8" t="s">
        <v>2053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8" t="s">
        <v>2046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8" t="s">
        <v>2036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8" t="s">
        <v>2038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8" t="s">
        <v>2066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57C7-4BD4-0042-9051-1E505AF6D2FE}">
  <dimension ref="A3:F29"/>
  <sheetViews>
    <sheetView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7.1640625" bestFit="1" customWidth="1"/>
    <col min="4" max="4" width="5.1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5.16406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7.1640625" bestFit="1" customWidth="1"/>
    <col min="16" max="16" width="14.83203125" bestFit="1" customWidth="1"/>
    <col min="17" max="17" width="6.1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1" max="21" width="10.83203125" bestFit="1" customWidth="1"/>
    <col min="22" max="22" width="11.6640625" bestFit="1" customWidth="1"/>
    <col min="23" max="23" width="9.6640625" bestFit="1" customWidth="1"/>
    <col min="24" max="24" width="6.1640625" bestFit="1" customWidth="1"/>
    <col min="25" max="25" width="11.1640625" bestFit="1" customWidth="1"/>
    <col min="26" max="26" width="10.83203125" bestFit="1" customWidth="1"/>
  </cols>
  <sheetData>
    <row r="3" spans="1:6" x14ac:dyDescent="0.2">
      <c r="A3" s="7" t="s">
        <v>2068</v>
      </c>
      <c r="B3" s="7" t="s">
        <v>2065</v>
      </c>
    </row>
    <row r="4" spans="1:6" x14ac:dyDescent="0.2">
      <c r="A4" s="7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">
      <c r="A5" s="8" t="s">
        <v>2048</v>
      </c>
      <c r="B5">
        <v>748</v>
      </c>
      <c r="C5">
        <v>4326</v>
      </c>
      <c r="D5">
        <v>1201</v>
      </c>
      <c r="E5">
        <v>9622</v>
      </c>
      <c r="F5">
        <v>15897</v>
      </c>
    </row>
    <row r="6" spans="1:6" x14ac:dyDescent="0.2">
      <c r="A6" s="8" t="s">
        <v>2064</v>
      </c>
      <c r="E6">
        <v>2405</v>
      </c>
      <c r="F6">
        <v>2405</v>
      </c>
    </row>
    <row r="7" spans="1:6" x14ac:dyDescent="0.2">
      <c r="A7" s="8" t="s">
        <v>2041</v>
      </c>
      <c r="B7">
        <v>3681</v>
      </c>
      <c r="C7">
        <v>9776</v>
      </c>
      <c r="D7">
        <v>209</v>
      </c>
      <c r="E7">
        <v>16418</v>
      </c>
      <c r="F7">
        <v>30084</v>
      </c>
    </row>
    <row r="8" spans="1:6" x14ac:dyDescent="0.2">
      <c r="A8" s="8" t="s">
        <v>2043</v>
      </c>
      <c r="B8">
        <v>814</v>
      </c>
      <c r="C8">
        <v>6912</v>
      </c>
      <c r="D8">
        <v>639</v>
      </c>
      <c r="E8">
        <v>11210</v>
      </c>
      <c r="F8">
        <v>19575</v>
      </c>
    </row>
    <row r="9" spans="1:6" x14ac:dyDescent="0.2">
      <c r="A9" s="8" t="s">
        <v>2042</v>
      </c>
      <c r="C9">
        <v>2619</v>
      </c>
      <c r="E9">
        <v>5727</v>
      </c>
      <c r="F9">
        <v>8346</v>
      </c>
    </row>
    <row r="10" spans="1:6" x14ac:dyDescent="0.2">
      <c r="A10" s="8" t="s">
        <v>2052</v>
      </c>
      <c r="B10">
        <v>206</v>
      </c>
      <c r="C10">
        <v>2722</v>
      </c>
      <c r="E10">
        <v>4094</v>
      </c>
      <c r="F10">
        <v>7022</v>
      </c>
    </row>
    <row r="11" spans="1:6" x14ac:dyDescent="0.2">
      <c r="A11" s="8" t="s">
        <v>2033</v>
      </c>
      <c r="B11">
        <v>1978</v>
      </c>
      <c r="C11">
        <v>10220</v>
      </c>
      <c r="E11">
        <v>13229</v>
      </c>
      <c r="F11">
        <v>25427</v>
      </c>
    </row>
    <row r="12" spans="1:6" x14ac:dyDescent="0.2">
      <c r="A12" s="8" t="s">
        <v>2044</v>
      </c>
      <c r="B12">
        <v>1247</v>
      </c>
      <c r="C12">
        <v>8711</v>
      </c>
      <c r="E12">
        <v>11226</v>
      </c>
      <c r="F12">
        <v>21184</v>
      </c>
    </row>
    <row r="13" spans="1:6" x14ac:dyDescent="0.2">
      <c r="A13" s="8" t="s">
        <v>2057</v>
      </c>
      <c r="B13">
        <v>577</v>
      </c>
      <c r="C13">
        <v>2795</v>
      </c>
      <c r="E13">
        <v>5428</v>
      </c>
      <c r="F13">
        <v>8800</v>
      </c>
    </row>
    <row r="14" spans="1:6" x14ac:dyDescent="0.2">
      <c r="A14" s="8" t="s">
        <v>2056</v>
      </c>
      <c r="C14">
        <v>1216</v>
      </c>
      <c r="E14">
        <v>1655</v>
      </c>
      <c r="F14">
        <v>2871</v>
      </c>
    </row>
    <row r="15" spans="1:6" x14ac:dyDescent="0.2">
      <c r="A15" s="8" t="s">
        <v>2060</v>
      </c>
      <c r="C15">
        <v>4595</v>
      </c>
      <c r="D15">
        <v>410</v>
      </c>
      <c r="E15">
        <v>824</v>
      </c>
      <c r="F15">
        <v>5829</v>
      </c>
    </row>
    <row r="16" spans="1:6" x14ac:dyDescent="0.2">
      <c r="A16" s="8" t="s">
        <v>2047</v>
      </c>
      <c r="B16">
        <v>736</v>
      </c>
      <c r="C16">
        <v>3510</v>
      </c>
      <c r="D16">
        <v>903</v>
      </c>
      <c r="E16">
        <v>7198</v>
      </c>
      <c r="F16">
        <v>12347</v>
      </c>
    </row>
    <row r="17" spans="1:6" x14ac:dyDescent="0.2">
      <c r="A17" s="8" t="s">
        <v>2054</v>
      </c>
      <c r="B17">
        <v>2962</v>
      </c>
      <c r="C17">
        <v>7124</v>
      </c>
      <c r="D17">
        <v>271</v>
      </c>
      <c r="E17">
        <v>12226</v>
      </c>
      <c r="F17">
        <v>22583</v>
      </c>
    </row>
    <row r="18" spans="1:6" x14ac:dyDescent="0.2">
      <c r="A18" s="8" t="s">
        <v>2039</v>
      </c>
      <c r="B18">
        <v>10921</v>
      </c>
      <c r="C18">
        <v>65459</v>
      </c>
      <c r="D18">
        <v>640</v>
      </c>
      <c r="E18">
        <v>93360</v>
      </c>
      <c r="F18">
        <v>170380</v>
      </c>
    </row>
    <row r="19" spans="1:6" x14ac:dyDescent="0.2">
      <c r="A19" s="8" t="s">
        <v>2055</v>
      </c>
      <c r="C19">
        <v>2987</v>
      </c>
      <c r="E19">
        <v>1785</v>
      </c>
      <c r="F19">
        <v>4772</v>
      </c>
    </row>
    <row r="20" spans="1:6" x14ac:dyDescent="0.2">
      <c r="A20" s="8" t="s">
        <v>2035</v>
      </c>
      <c r="B20">
        <v>2749</v>
      </c>
      <c r="C20">
        <v>14222</v>
      </c>
      <c r="E20">
        <v>24487</v>
      </c>
      <c r="F20">
        <v>41458</v>
      </c>
    </row>
    <row r="21" spans="1:6" x14ac:dyDescent="0.2">
      <c r="A21" s="8" t="s">
        <v>2062</v>
      </c>
      <c r="C21">
        <v>5267</v>
      </c>
      <c r="E21">
        <v>2701</v>
      </c>
      <c r="F21">
        <v>7968</v>
      </c>
    </row>
    <row r="22" spans="1:6" x14ac:dyDescent="0.2">
      <c r="A22" s="8" t="s">
        <v>2051</v>
      </c>
      <c r="B22">
        <v>492</v>
      </c>
      <c r="C22">
        <v>2467</v>
      </c>
      <c r="D22">
        <v>917</v>
      </c>
      <c r="E22">
        <v>4555</v>
      </c>
      <c r="F22">
        <v>8431</v>
      </c>
    </row>
    <row r="23" spans="1:6" x14ac:dyDescent="0.2">
      <c r="A23" s="8" t="s">
        <v>2059</v>
      </c>
      <c r="B23">
        <v>1594</v>
      </c>
      <c r="C23">
        <v>1265</v>
      </c>
      <c r="E23">
        <v>5946</v>
      </c>
      <c r="F23">
        <v>8805</v>
      </c>
    </row>
    <row r="24" spans="1:6" x14ac:dyDescent="0.2">
      <c r="A24" s="8" t="s">
        <v>2058</v>
      </c>
      <c r="C24">
        <v>4115</v>
      </c>
      <c r="E24">
        <v>7981</v>
      </c>
      <c r="F24">
        <v>12096</v>
      </c>
    </row>
    <row r="25" spans="1:6" x14ac:dyDescent="0.2">
      <c r="A25" s="8" t="s">
        <v>2050</v>
      </c>
      <c r="B25">
        <v>270</v>
      </c>
      <c r="C25">
        <v>8726</v>
      </c>
      <c r="D25">
        <v>860</v>
      </c>
      <c r="E25">
        <v>6062</v>
      </c>
      <c r="F25">
        <v>15918</v>
      </c>
    </row>
    <row r="26" spans="1:6" x14ac:dyDescent="0.2">
      <c r="A26" s="8" t="s">
        <v>2045</v>
      </c>
      <c r="C26">
        <v>5950</v>
      </c>
      <c r="D26">
        <v>355</v>
      </c>
      <c r="E26">
        <v>11098</v>
      </c>
      <c r="F26">
        <v>17403</v>
      </c>
    </row>
    <row r="27" spans="1:6" x14ac:dyDescent="0.2">
      <c r="A27" s="8" t="s">
        <v>2037</v>
      </c>
      <c r="B27">
        <v>1050</v>
      </c>
      <c r="C27">
        <v>6443</v>
      </c>
      <c r="D27">
        <v>940</v>
      </c>
      <c r="E27">
        <v>19444</v>
      </c>
      <c r="F27">
        <v>27877</v>
      </c>
    </row>
    <row r="28" spans="1:6" x14ac:dyDescent="0.2">
      <c r="A28" s="8" t="s">
        <v>2061</v>
      </c>
      <c r="E28">
        <v>2022</v>
      </c>
      <c r="F28">
        <v>2022</v>
      </c>
    </row>
    <row r="29" spans="1:6" x14ac:dyDescent="0.2">
      <c r="A29" s="8" t="s">
        <v>2066</v>
      </c>
      <c r="B29">
        <v>30025</v>
      </c>
      <c r="C29">
        <v>181427</v>
      </c>
      <c r="D29">
        <v>7345</v>
      </c>
      <c r="E29">
        <v>280703</v>
      </c>
      <c r="F29">
        <v>499500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AFD-EF0E-BB46-92AA-83A6808FFBCD}">
  <dimension ref="A2:F19"/>
  <sheetViews>
    <sheetView workbookViewId="0">
      <selection activeCell="D9" sqref="D9"/>
    </sheetView>
  </sheetViews>
  <sheetFormatPr baseColWidth="10" defaultRowHeight="16" x14ac:dyDescent="0.2"/>
  <cols>
    <col min="1" max="1" width="2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.83203125" bestFit="1" customWidth="1"/>
    <col min="8" max="8" width="3.33203125" bestFit="1" customWidth="1"/>
    <col min="9" max="9" width="4.33203125" bestFit="1" customWidth="1"/>
    <col min="10" max="10" width="4.1640625" bestFit="1" customWidth="1"/>
    <col min="11" max="11" width="4" bestFit="1" customWidth="1"/>
    <col min="12" max="12" width="4.5" bestFit="1" customWidth="1"/>
    <col min="13" max="13" width="4.33203125" bestFit="1" customWidth="1"/>
    <col min="14" max="14" width="13" bestFit="1" customWidth="1"/>
    <col min="15" max="15" width="8" bestFit="1" customWidth="1"/>
    <col min="16" max="16" width="4.1640625" bestFit="1" customWidth="1"/>
    <col min="17" max="17" width="4.5" bestFit="1" customWidth="1"/>
    <col min="18" max="18" width="4" bestFit="1" customWidth="1"/>
    <col min="19" max="19" width="4.83203125" bestFit="1" customWidth="1"/>
    <col min="20" max="20" width="3.83203125" bestFit="1" customWidth="1"/>
    <col min="21" max="21" width="3.3320312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4.5" bestFit="1" customWidth="1"/>
    <col min="26" max="26" width="4.33203125" bestFit="1" customWidth="1"/>
    <col min="27" max="27" width="10.5" bestFit="1" customWidth="1"/>
    <col min="28" max="28" width="6.33203125" bestFit="1" customWidth="1"/>
    <col min="29" max="29" width="4.5" bestFit="1" customWidth="1"/>
    <col min="30" max="30" width="4" bestFit="1" customWidth="1"/>
    <col min="31" max="31" width="4.83203125" bestFit="1" customWidth="1"/>
    <col min="32" max="32" width="3.33203125" bestFit="1" customWidth="1"/>
    <col min="33" max="33" width="4.33203125" bestFit="1" customWidth="1"/>
    <col min="34" max="34" width="4.5" bestFit="1" customWidth="1"/>
    <col min="35" max="35" width="4.33203125" bestFit="1" customWidth="1"/>
    <col min="36" max="36" width="8.83203125" bestFit="1" customWidth="1"/>
    <col min="37" max="37" width="11.6640625" bestFit="1" customWidth="1"/>
    <col min="38" max="38" width="4.1640625" bestFit="1" customWidth="1"/>
    <col min="39" max="39" width="4.5" bestFit="1" customWidth="1"/>
    <col min="40" max="40" width="4" bestFit="1" customWidth="1"/>
    <col min="41" max="41" width="4.83203125" bestFit="1" customWidth="1"/>
    <col min="42" max="42" width="3.83203125" bestFit="1" customWidth="1"/>
    <col min="43" max="43" width="3.33203125" bestFit="1" customWidth="1"/>
    <col min="44" max="44" width="4.33203125" bestFit="1" customWidth="1"/>
    <col min="45" max="45" width="4.1640625" bestFit="1" customWidth="1"/>
    <col min="46" max="46" width="4" bestFit="1" customWidth="1"/>
    <col min="47" max="47" width="4.5" bestFit="1" customWidth="1"/>
    <col min="48" max="48" width="4.33203125" bestFit="1" customWidth="1"/>
    <col min="49" max="49" width="14.1640625" bestFit="1" customWidth="1"/>
  </cols>
  <sheetData>
    <row r="2" spans="1:6" x14ac:dyDescent="0.2">
      <c r="A2" s="7" t="s">
        <v>2031</v>
      </c>
      <c r="B2" t="s">
        <v>2071</v>
      </c>
    </row>
    <row r="3" spans="1:6" x14ac:dyDescent="0.2">
      <c r="A3" s="7" t="s">
        <v>2087</v>
      </c>
      <c r="B3" t="s">
        <v>2067</v>
      </c>
    </row>
    <row r="5" spans="1:6" x14ac:dyDescent="0.2">
      <c r="A5" s="7" t="s">
        <v>2070</v>
      </c>
      <c r="B5" s="7" t="s">
        <v>2065</v>
      </c>
    </row>
    <row r="6" spans="1:6" x14ac:dyDescent="0.2">
      <c r="A6" s="7" t="s">
        <v>2069</v>
      </c>
      <c r="B6" t="s">
        <v>74</v>
      </c>
      <c r="C6" t="s">
        <v>14</v>
      </c>
      <c r="D6" t="s">
        <v>47</v>
      </c>
      <c r="E6" t="s">
        <v>20</v>
      </c>
      <c r="F6" t="s">
        <v>2066</v>
      </c>
    </row>
    <row r="7" spans="1:6" x14ac:dyDescent="0.2">
      <c r="A7" s="8" t="s">
        <v>2075</v>
      </c>
      <c r="B7">
        <v>8</v>
      </c>
      <c r="C7">
        <v>34</v>
      </c>
      <c r="D7">
        <v>2</v>
      </c>
      <c r="E7">
        <v>44</v>
      </c>
      <c r="F7">
        <v>88</v>
      </c>
    </row>
    <row r="8" spans="1:6" x14ac:dyDescent="0.2">
      <c r="A8" s="8" t="s">
        <v>2076</v>
      </c>
      <c r="B8">
        <v>4</v>
      </c>
      <c r="C8">
        <v>23</v>
      </c>
      <c r="E8">
        <v>37</v>
      </c>
      <c r="F8">
        <v>64</v>
      </c>
    </row>
    <row r="9" spans="1:6" x14ac:dyDescent="0.2">
      <c r="A9" s="8" t="s">
        <v>2077</v>
      </c>
      <c r="B9">
        <v>6</v>
      </c>
      <c r="C9">
        <v>42</v>
      </c>
      <c r="D9">
        <v>1</v>
      </c>
      <c r="E9">
        <v>59</v>
      </c>
      <c r="F9">
        <v>108</v>
      </c>
    </row>
    <row r="10" spans="1:6" x14ac:dyDescent="0.2">
      <c r="A10" s="8" t="s">
        <v>2078</v>
      </c>
      <c r="B10">
        <v>3</v>
      </c>
      <c r="C10">
        <v>32</v>
      </c>
      <c r="D10">
        <v>1</v>
      </c>
      <c r="E10">
        <v>41</v>
      </c>
      <c r="F10">
        <v>77</v>
      </c>
    </row>
    <row r="11" spans="1:6" x14ac:dyDescent="0.2">
      <c r="A11" s="8" t="s">
        <v>2079</v>
      </c>
      <c r="B11">
        <v>2</v>
      </c>
      <c r="C11">
        <v>32</v>
      </c>
      <c r="D11">
        <v>2</v>
      </c>
      <c r="E11">
        <v>52</v>
      </c>
      <c r="F11">
        <v>88</v>
      </c>
    </row>
    <row r="12" spans="1:6" x14ac:dyDescent="0.2">
      <c r="A12" s="8" t="s">
        <v>2080</v>
      </c>
      <c r="B12">
        <v>1</v>
      </c>
      <c r="C12">
        <v>26</v>
      </c>
      <c r="E12">
        <v>44</v>
      </c>
      <c r="F12">
        <v>71</v>
      </c>
    </row>
    <row r="13" spans="1:6" x14ac:dyDescent="0.2">
      <c r="A13" s="8" t="s">
        <v>2081</v>
      </c>
      <c r="B13">
        <v>5</v>
      </c>
      <c r="C13">
        <v>34</v>
      </c>
      <c r="D13">
        <v>2</v>
      </c>
      <c r="E13">
        <v>58</v>
      </c>
      <c r="F13">
        <v>99</v>
      </c>
    </row>
    <row r="14" spans="1:6" x14ac:dyDescent="0.2">
      <c r="A14" s="8" t="s">
        <v>2082</v>
      </c>
      <c r="B14">
        <v>5</v>
      </c>
      <c r="C14">
        <v>28</v>
      </c>
      <c r="D14">
        <v>1</v>
      </c>
      <c r="E14">
        <v>49</v>
      </c>
      <c r="F14">
        <v>83</v>
      </c>
    </row>
    <row r="15" spans="1:6" x14ac:dyDescent="0.2">
      <c r="A15" s="8" t="s">
        <v>2083</v>
      </c>
      <c r="B15">
        <v>6</v>
      </c>
      <c r="C15">
        <v>35</v>
      </c>
      <c r="E15">
        <v>52</v>
      </c>
      <c r="F15">
        <v>93</v>
      </c>
    </row>
    <row r="16" spans="1:6" x14ac:dyDescent="0.2">
      <c r="A16" s="8" t="s">
        <v>2084</v>
      </c>
      <c r="B16">
        <v>9</v>
      </c>
      <c r="C16">
        <v>18</v>
      </c>
      <c r="E16">
        <v>39</v>
      </c>
      <c r="F16">
        <v>66</v>
      </c>
    </row>
    <row r="17" spans="1:6" x14ac:dyDescent="0.2">
      <c r="A17" s="8" t="s">
        <v>2085</v>
      </c>
      <c r="B17">
        <v>2</v>
      </c>
      <c r="C17">
        <v>30</v>
      </c>
      <c r="D17">
        <v>2</v>
      </c>
      <c r="E17">
        <v>33</v>
      </c>
      <c r="F17">
        <v>67</v>
      </c>
    </row>
    <row r="18" spans="1:6" x14ac:dyDescent="0.2">
      <c r="A18" s="8" t="s">
        <v>2086</v>
      </c>
      <c r="B18">
        <v>6</v>
      </c>
      <c r="C18">
        <v>30</v>
      </c>
      <c r="D18">
        <v>3</v>
      </c>
      <c r="E18">
        <v>57</v>
      </c>
      <c r="F18">
        <v>96</v>
      </c>
    </row>
    <row r="19" spans="1:6" x14ac:dyDescent="0.2">
      <c r="A19" s="8" t="s">
        <v>2066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40590"/>
  <sheetViews>
    <sheetView tabSelected="1" zoomScale="75" zoomScaleNormal="100" workbookViewId="0">
      <selection activeCell="F5" sqref="F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8" max="8" width="13" bestFit="1" customWidth="1"/>
    <col min="9" max="9" width="13" customWidth="1"/>
    <col min="12" max="13" width="11.1640625" bestFit="1" customWidth="1"/>
    <col min="14" max="14" width="16.6640625" bestFit="1" customWidth="1"/>
    <col min="18" max="18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2088</v>
      </c>
      <c r="T1" s="1" t="s">
        <v>2089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 t="shared" ref="N2:N65" si="0">(((L2/60)/60)/24)+DATE(1970,1,1)</f>
        <v>42336.25</v>
      </c>
      <c r="O2" s="9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s="6" t="s">
        <v>2032</v>
      </c>
      <c r="T2" t="s">
        <v>2033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E3/D3*100</f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9">
        <f t="shared" si="0"/>
        <v>41870.208333333336</v>
      </c>
      <c r="O3" s="9">
        <f t="shared" si="1"/>
        <v>41872.208333333336</v>
      </c>
      <c r="P3" t="b">
        <v>0</v>
      </c>
      <c r="Q3" t="b">
        <v>1</v>
      </c>
      <c r="R3" t="s">
        <v>23</v>
      </c>
      <c r="S3" s="6" t="s">
        <v>2034</v>
      </c>
      <c r="T3" t="s">
        <v>2035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ROUND(E4/D4*100,0)</f>
        <v>131</v>
      </c>
      <c r="G4" t="s">
        <v>20</v>
      </c>
      <c r="H4">
        <v>1425</v>
      </c>
      <c r="I4">
        <f t="shared" ref="I4:I67" si="2">ROUND(E4/H4,2)</f>
        <v>100.02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9">
        <f t="shared" si="1"/>
        <v>41597.25</v>
      </c>
      <c r="P4" t="b">
        <v>0</v>
      </c>
      <c r="Q4" t="b">
        <v>0</v>
      </c>
      <c r="R4" t="s">
        <v>28</v>
      </c>
      <c r="S4" s="6" t="s">
        <v>2036</v>
      </c>
      <c r="T4" t="s">
        <v>2037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ref="F5:F68" si="3">ROUND(E5/D5*100,0)</f>
        <v>59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s="6" t="s">
        <v>2034</v>
      </c>
      <c r="T5" t="s">
        <v>2035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9">
        <f t="shared" si="1"/>
        <v>43489.25</v>
      </c>
      <c r="P6" t="b">
        <v>0</v>
      </c>
      <c r="Q6" t="b">
        <v>0</v>
      </c>
      <c r="R6" t="s">
        <v>33</v>
      </c>
      <c r="S6" s="6" t="s">
        <v>2038</v>
      </c>
      <c r="T6" t="s">
        <v>2039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s="6" t="s">
        <v>2038</v>
      </c>
      <c r="T7" t="s">
        <v>2039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s="6" t="s">
        <v>2040</v>
      </c>
      <c r="T8" t="s">
        <v>2041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s="6" t="s">
        <v>2038</v>
      </c>
      <c r="T9" t="s">
        <v>2039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s="6" t="s">
        <v>2038</v>
      </c>
      <c r="T10" t="s">
        <v>2039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s="6" t="s">
        <v>2034</v>
      </c>
      <c r="T11" t="s">
        <v>2042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s="6" t="s">
        <v>2040</v>
      </c>
      <c r="T12" t="s">
        <v>2043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s="6" t="s">
        <v>2038</v>
      </c>
      <c r="T13" t="s">
        <v>2039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s="6" t="s">
        <v>2040</v>
      </c>
      <c r="T14" t="s">
        <v>2043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s="6" t="s">
        <v>2034</v>
      </c>
      <c r="T15" t="s">
        <v>2044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s="6" t="s">
        <v>2034</v>
      </c>
      <c r="T16" t="s">
        <v>2044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s="6" t="s">
        <v>2036</v>
      </c>
      <c r="T17" t="s">
        <v>2045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s="6" t="s">
        <v>2046</v>
      </c>
      <c r="T18" t="s">
        <v>2047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s="6" t="s">
        <v>2040</v>
      </c>
      <c r="T19" t="s">
        <v>2048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s="6" t="s">
        <v>2038</v>
      </c>
      <c r="T20" t="s">
        <v>2039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s="6" t="s">
        <v>2038</v>
      </c>
      <c r="T21" t="s">
        <v>2039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s="6" t="s">
        <v>2040</v>
      </c>
      <c r="T22" t="s">
        <v>2043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s="6" t="s">
        <v>2038</v>
      </c>
      <c r="T23" t="s">
        <v>2039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s="6" t="s">
        <v>2038</v>
      </c>
      <c r="T24" t="s">
        <v>2039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s="6" t="s">
        <v>2040</v>
      </c>
      <c r="T25" t="s">
        <v>2041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s="6" t="s">
        <v>2036</v>
      </c>
      <c r="T26" t="s">
        <v>2045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s="6" t="s">
        <v>2049</v>
      </c>
      <c r="T27" t="s">
        <v>2050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s="6" t="s">
        <v>2038</v>
      </c>
      <c r="T28" t="s">
        <v>2039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s="6" t="s">
        <v>2034</v>
      </c>
      <c r="T29" t="s">
        <v>2035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s="6" t="s">
        <v>2038</v>
      </c>
      <c r="T30" t="s">
        <v>2039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s="6" t="s">
        <v>2040</v>
      </c>
      <c r="T31" t="s">
        <v>2051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s="6" t="s">
        <v>2040</v>
      </c>
      <c r="T32" t="s">
        <v>2048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s="6" t="s">
        <v>2049</v>
      </c>
      <c r="T33" t="s">
        <v>2050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s="6" t="s">
        <v>2040</v>
      </c>
      <c r="T34" t="s">
        <v>2041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s="6" t="s">
        <v>2038</v>
      </c>
      <c r="T35" t="s">
        <v>2039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s="6" t="s">
        <v>2040</v>
      </c>
      <c r="T36" t="s">
        <v>2041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s="6" t="s">
        <v>2040</v>
      </c>
      <c r="T37" t="s">
        <v>2043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s="6" t="s">
        <v>2038</v>
      </c>
      <c r="T38" t="s">
        <v>2039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s="6" t="s">
        <v>2046</v>
      </c>
      <c r="T39" t="s">
        <v>2052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s="6" t="s">
        <v>2053</v>
      </c>
      <c r="T40" t="s">
        <v>2054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s="6" t="s">
        <v>2038</v>
      </c>
      <c r="T41" t="s">
        <v>2039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s="6" t="s">
        <v>2036</v>
      </c>
      <c r="T42" t="s">
        <v>2045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s="6" t="s">
        <v>2034</v>
      </c>
      <c r="T43" t="s">
        <v>2035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s="6" t="s">
        <v>2032</v>
      </c>
      <c r="T44" t="s">
        <v>2033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s="6" t="s">
        <v>2046</v>
      </c>
      <c r="T45" t="s">
        <v>2055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s="6" t="s">
        <v>2046</v>
      </c>
      <c r="T46" t="s">
        <v>2052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s="6" t="s">
        <v>2038</v>
      </c>
      <c r="T47" t="s">
        <v>2039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s="6" t="s">
        <v>2034</v>
      </c>
      <c r="T48" t="s">
        <v>2035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s="6" t="s">
        <v>2038</v>
      </c>
      <c r="T49" t="s">
        <v>2039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s="6" t="s">
        <v>2038</v>
      </c>
      <c r="T50" t="s">
        <v>2039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s="6" t="s">
        <v>2034</v>
      </c>
      <c r="T51" t="s">
        <v>2035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s="6" t="s">
        <v>2034</v>
      </c>
      <c r="T52" t="s">
        <v>2056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s="6" t="s">
        <v>2036</v>
      </c>
      <c r="T53" t="s">
        <v>2045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s="6" t="s">
        <v>2038</v>
      </c>
      <c r="T54" t="s">
        <v>2039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s="6" t="s">
        <v>2040</v>
      </c>
      <c r="T55" t="s">
        <v>2043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s="6" t="s">
        <v>2036</v>
      </c>
      <c r="T56" t="s">
        <v>2045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s="6" t="s">
        <v>2034</v>
      </c>
      <c r="T57" t="s">
        <v>2057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s="6" t="s">
        <v>2036</v>
      </c>
      <c r="T58" t="s">
        <v>2045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s="6" t="s">
        <v>2049</v>
      </c>
      <c r="T59" t="s">
        <v>2050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s="6" t="s">
        <v>2038</v>
      </c>
      <c r="T60" t="s">
        <v>2039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s="6" t="s">
        <v>2038</v>
      </c>
      <c r="T61" t="s">
        <v>2039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s="6" t="s">
        <v>2038</v>
      </c>
      <c r="T62" t="s">
        <v>2039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s="6" t="s">
        <v>2038</v>
      </c>
      <c r="T63" t="s">
        <v>2039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s="6" t="s">
        <v>2036</v>
      </c>
      <c r="T64" t="s">
        <v>2037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s="6" t="s">
        <v>2038</v>
      </c>
      <c r="T65" t="s">
        <v>2039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>
        <v>1531803600</v>
      </c>
      <c r="N66" s="9">
        <f t="shared" ref="N66:N129" si="4">(((L66/60)/60)/24)+DATE(1970,1,1)</f>
        <v>43283.208333333328</v>
      </c>
      <c r="O66" s="9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s="6" t="s">
        <v>2036</v>
      </c>
      <c r="T66" t="s">
        <v>2037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>
        <v>1296712800</v>
      </c>
      <c r="N67" s="9">
        <f t="shared" si="4"/>
        <v>40570.25</v>
      </c>
      <c r="O67" s="9">
        <f t="shared" si="5"/>
        <v>40577.25</v>
      </c>
      <c r="P67" t="b">
        <v>0</v>
      </c>
      <c r="Q67" t="b">
        <v>0</v>
      </c>
      <c r="R67" t="s">
        <v>33</v>
      </c>
      <c r="S67" s="6" t="s">
        <v>2038</v>
      </c>
      <c r="T67" t="s">
        <v>2039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3"/>
        <v>45</v>
      </c>
      <c r="G68" t="s">
        <v>14</v>
      </c>
      <c r="H68">
        <v>12</v>
      </c>
      <c r="I68">
        <f t="shared" ref="I68:I131" si="6">ROUND(E68/H68,2)</f>
        <v>108.92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s="6" t="s">
        <v>2038</v>
      </c>
      <c r="T68" t="s">
        <v>2039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ref="F69:F132" si="7">ROUND(E69/D69*100,0)</f>
        <v>162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s="6" t="s">
        <v>2036</v>
      </c>
      <c r="T69" t="s">
        <v>2045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s="6" t="s">
        <v>2038</v>
      </c>
      <c r="T70" t="s">
        <v>2039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s="6" t="s">
        <v>2038</v>
      </c>
      <c r="T71" t="s">
        <v>2039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s="6" t="s">
        <v>2038</v>
      </c>
      <c r="T72" t="s">
        <v>2039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s="6" t="s">
        <v>2038</v>
      </c>
      <c r="T73" t="s">
        <v>2039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s="6" t="s">
        <v>2040</v>
      </c>
      <c r="T74" t="s">
        <v>2048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s="6" t="s">
        <v>2034</v>
      </c>
      <c r="T75" t="s">
        <v>2057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s="6" t="s">
        <v>2034</v>
      </c>
      <c r="T76" t="s">
        <v>2056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s="6" t="s">
        <v>2053</v>
      </c>
      <c r="T77" t="s">
        <v>2054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s="6" t="s">
        <v>2038</v>
      </c>
      <c r="T78" t="s">
        <v>2039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s="6" t="s">
        <v>2040</v>
      </c>
      <c r="T79" t="s">
        <v>2048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s="6" t="s">
        <v>2046</v>
      </c>
      <c r="T80" t="s">
        <v>2058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s="6" t="s">
        <v>2038</v>
      </c>
      <c r="T81" t="s">
        <v>2039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s="6" t="s">
        <v>2049</v>
      </c>
      <c r="T82" t="s">
        <v>2050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s="6" t="s">
        <v>2034</v>
      </c>
      <c r="T83" t="s">
        <v>2035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s="6" t="s">
        <v>2049</v>
      </c>
      <c r="T84" t="s">
        <v>2050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s="6" t="s">
        <v>2034</v>
      </c>
      <c r="T85" t="s">
        <v>2042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s="6" t="s">
        <v>2036</v>
      </c>
      <c r="T86" t="s">
        <v>2045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s="6" t="s">
        <v>2034</v>
      </c>
      <c r="T87" t="s">
        <v>2044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s="6" t="s">
        <v>2038</v>
      </c>
      <c r="T88" t="s">
        <v>2039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s="6" t="s">
        <v>2034</v>
      </c>
      <c r="T89" t="s">
        <v>2035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s="6" t="s">
        <v>2046</v>
      </c>
      <c r="T90" t="s">
        <v>2058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s="6" t="s">
        <v>2038</v>
      </c>
      <c r="T91" t="s">
        <v>2039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s="6" t="s">
        <v>2038</v>
      </c>
      <c r="T92" t="s">
        <v>2039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s="6" t="s">
        <v>2046</v>
      </c>
      <c r="T93" t="s">
        <v>2058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s="6" t="s">
        <v>2049</v>
      </c>
      <c r="T94" t="s">
        <v>2050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s="6" t="s">
        <v>2038</v>
      </c>
      <c r="T95" t="s">
        <v>2039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s="6" t="s">
        <v>2036</v>
      </c>
      <c r="T96" t="s">
        <v>2037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s="6" t="s">
        <v>2040</v>
      </c>
      <c r="T97" t="s">
        <v>2041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s="6" t="s">
        <v>2038</v>
      </c>
      <c r="T98" t="s">
        <v>2039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s="6" t="s">
        <v>2032</v>
      </c>
      <c r="T99" t="s">
        <v>2033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s="6" t="s">
        <v>2049</v>
      </c>
      <c r="T100" t="s">
        <v>2050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s="6" t="s">
        <v>2038</v>
      </c>
      <c r="T101" t="s">
        <v>2039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s="6" t="s">
        <v>2038</v>
      </c>
      <c r="T102" t="s">
        <v>2039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s="6" t="s">
        <v>2034</v>
      </c>
      <c r="T103" t="s">
        <v>2042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s="6" t="s">
        <v>2036</v>
      </c>
      <c r="T104" t="s">
        <v>2045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s="6" t="s">
        <v>2034</v>
      </c>
      <c r="T105" t="s">
        <v>2042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s="6" t="s">
        <v>2034</v>
      </c>
      <c r="T106" t="s">
        <v>2044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s="6" t="s">
        <v>2036</v>
      </c>
      <c r="T107" t="s">
        <v>2037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s="6" t="s">
        <v>2038</v>
      </c>
      <c r="T108" t="s">
        <v>2039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s="6" t="s">
        <v>2038</v>
      </c>
      <c r="T109" t="s">
        <v>2039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s="6" t="s">
        <v>2040</v>
      </c>
      <c r="T110" t="s">
        <v>2041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s="6" t="s">
        <v>2040</v>
      </c>
      <c r="T111" t="s">
        <v>2059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s="6" t="s">
        <v>2032</v>
      </c>
      <c r="T112" t="s">
        <v>2033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s="6" t="s">
        <v>2046</v>
      </c>
      <c r="T113" t="s">
        <v>2055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s="6" t="s">
        <v>2036</v>
      </c>
      <c r="T114" t="s">
        <v>2037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s="6" t="s">
        <v>2032</v>
      </c>
      <c r="T115" t="s">
        <v>2033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s="6" t="s">
        <v>2036</v>
      </c>
      <c r="T116" t="s">
        <v>2045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s="6" t="s">
        <v>2046</v>
      </c>
      <c r="T117" t="s">
        <v>2052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s="6" t="s">
        <v>2038</v>
      </c>
      <c r="T118" t="s">
        <v>2039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s="6" t="s">
        <v>2040</v>
      </c>
      <c r="T119" t="s">
        <v>2059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s="6" t="s">
        <v>2053</v>
      </c>
      <c r="T120" t="s">
        <v>2054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s="6" t="s">
        <v>2040</v>
      </c>
      <c r="T121" t="s">
        <v>2041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s="6" t="s">
        <v>2049</v>
      </c>
      <c r="T122" t="s">
        <v>2060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s="6" t="s">
        <v>2049</v>
      </c>
      <c r="T123" t="s">
        <v>2050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s="6" t="s">
        <v>2046</v>
      </c>
      <c r="T124" t="s">
        <v>2052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s="6" t="s">
        <v>2038</v>
      </c>
      <c r="T125" t="s">
        <v>2039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s="6" t="s">
        <v>2053</v>
      </c>
      <c r="T126" t="s">
        <v>2054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s="6" t="s">
        <v>2038</v>
      </c>
      <c r="T127" t="s">
        <v>2039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s="6" t="s">
        <v>2038</v>
      </c>
      <c r="T128" t="s">
        <v>2039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s="6" t="s">
        <v>2038</v>
      </c>
      <c r="T129" t="s">
        <v>2039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ref="N130:N193" si="8">(((L130/60)/60)/24)+DATE(1970,1,1)</f>
        <v>40417.208333333336</v>
      </c>
      <c r="O130" s="9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s="6" t="s">
        <v>2034</v>
      </c>
      <c r="T130" t="s">
        <v>2035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si="8"/>
        <v>42038.25</v>
      </c>
      <c r="O131" s="9">
        <f t="shared" si="9"/>
        <v>42063.25</v>
      </c>
      <c r="P131" t="b">
        <v>0</v>
      </c>
      <c r="Q131" t="b">
        <v>0</v>
      </c>
      <c r="R131" t="s">
        <v>17</v>
      </c>
      <c r="S131" s="6" t="s">
        <v>2032</v>
      </c>
      <c r="T131" t="s">
        <v>2033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7"/>
        <v>155</v>
      </c>
      <c r="G132" t="s">
        <v>20</v>
      </c>
      <c r="H132">
        <v>533</v>
      </c>
      <c r="I132">
        <f t="shared" ref="I132:I195" si="10">ROUND(E132/H132,2)</f>
        <v>28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8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s="6" t="s">
        <v>2040</v>
      </c>
      <c r="T132" t="s">
        <v>2043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ref="F133:F196" si="11">ROUND(E133/D133*100,0)</f>
        <v>101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8"/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s="6" t="s">
        <v>2036</v>
      </c>
      <c r="T133" t="s">
        <v>2037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8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s="6" t="s">
        <v>2038</v>
      </c>
      <c r="T134" t="s">
        <v>2039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311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8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s="6" t="s">
        <v>2034</v>
      </c>
      <c r="T135" t="s">
        <v>2061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90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8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s="6" t="s">
        <v>2040</v>
      </c>
      <c r="T136" t="s">
        <v>2041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8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s="6" t="s">
        <v>2038</v>
      </c>
      <c r="T137" t="s">
        <v>2039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8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s="6" t="s">
        <v>2040</v>
      </c>
      <c r="T138" t="s">
        <v>2043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262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8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s="6" t="s">
        <v>2046</v>
      </c>
      <c r="T139" t="s">
        <v>2047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8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s="6" t="s">
        <v>2049</v>
      </c>
      <c r="T140" t="s">
        <v>2060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21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8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s="6" t="s">
        <v>2036</v>
      </c>
      <c r="T141" t="s">
        <v>2045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8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s="6" t="s">
        <v>2040</v>
      </c>
      <c r="T142" t="s">
        <v>2041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102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8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s="6" t="s">
        <v>2036</v>
      </c>
      <c r="T143" t="s">
        <v>2037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8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s="6" t="s">
        <v>2036</v>
      </c>
      <c r="T144" t="s">
        <v>2037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8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s="6" t="s">
        <v>2034</v>
      </c>
      <c r="T145" t="s">
        <v>2044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8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s="6" t="s">
        <v>2038</v>
      </c>
      <c r="T146" t="s">
        <v>2039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237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8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s="6" t="s">
        <v>2036</v>
      </c>
      <c r="T147" t="s">
        <v>2045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8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s="6" t="s">
        <v>2038</v>
      </c>
      <c r="T148" t="s">
        <v>2039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8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s="6" t="s">
        <v>2038</v>
      </c>
      <c r="T149" t="s">
        <v>2039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8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s="6" t="s">
        <v>2036</v>
      </c>
      <c r="T150" t="s">
        <v>2045</v>
      </c>
    </row>
    <row r="151" spans="1:20" ht="17" x14ac:dyDescent="0.2">
      <c r="A151">
        <v>149</v>
      </c>
      <c r="B151" s="5" t="s">
        <v>350</v>
      </c>
      <c r="C151" s="3" t="s">
        <v>351</v>
      </c>
      <c r="D151">
        <v>6200</v>
      </c>
      <c r="E151">
        <v>13632</v>
      </c>
      <c r="F151">
        <f t="shared" si="11"/>
        <v>220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8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s="6" t="s">
        <v>2034</v>
      </c>
      <c r="T151" t="s">
        <v>2044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8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s="6" t="s">
        <v>2034</v>
      </c>
      <c r="T152" t="s">
        <v>2035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8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s="6" t="s">
        <v>2034</v>
      </c>
      <c r="T153" t="s">
        <v>2042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8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s="6" t="s">
        <v>2034</v>
      </c>
      <c r="T154" t="s">
        <v>2044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93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8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s="6" t="s">
        <v>2038</v>
      </c>
      <c r="T155" t="s">
        <v>2039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59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8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s="6" t="s">
        <v>2034</v>
      </c>
      <c r="T156" t="s">
        <v>2044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8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s="6" t="s">
        <v>2038</v>
      </c>
      <c r="T157" t="s">
        <v>2039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74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8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s="6" t="s">
        <v>2034</v>
      </c>
      <c r="T158" t="s">
        <v>2035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53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8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s="6" t="s">
        <v>2053</v>
      </c>
      <c r="T159" t="s">
        <v>2054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221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8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s="6" t="s">
        <v>2034</v>
      </c>
      <c r="T160" t="s">
        <v>2035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8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s="6" t="s">
        <v>2038</v>
      </c>
      <c r="T161" t="s">
        <v>2039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8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s="6" t="s">
        <v>2036</v>
      </c>
      <c r="T162" t="s">
        <v>2045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8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s="6" t="s">
        <v>2036</v>
      </c>
      <c r="T163" t="s">
        <v>2037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150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8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s="6" t="s">
        <v>2034</v>
      </c>
      <c r="T164" t="s">
        <v>2035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8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s="6" t="s">
        <v>2053</v>
      </c>
      <c r="T165" t="s">
        <v>2054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8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s="6" t="s">
        <v>2038</v>
      </c>
      <c r="T166" t="s">
        <v>2039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122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8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s="6" t="s">
        <v>2036</v>
      </c>
      <c r="T167" t="s">
        <v>2037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8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s="6" t="s">
        <v>2053</v>
      </c>
      <c r="T168" t="s">
        <v>2054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416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8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s="6" t="s">
        <v>2038</v>
      </c>
      <c r="T169" t="s">
        <v>2039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8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s="6" t="s">
        <v>2034</v>
      </c>
      <c r="T170" t="s">
        <v>2044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8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s="6" t="s">
        <v>2040</v>
      </c>
      <c r="T171" t="s">
        <v>2051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3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8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s="6" t="s">
        <v>2034</v>
      </c>
      <c r="T172" t="s">
        <v>2044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11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8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s="6" t="s">
        <v>2046</v>
      </c>
      <c r="T173" t="s">
        <v>2058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83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8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s="6" t="s">
        <v>2040</v>
      </c>
      <c r="T174" t="s">
        <v>2041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8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s="6" t="s">
        <v>2038</v>
      </c>
      <c r="T175" t="s">
        <v>2039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895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8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s="6" t="s">
        <v>2036</v>
      </c>
      <c r="T176" t="s">
        <v>2045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8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s="6" t="s">
        <v>2038</v>
      </c>
      <c r="T177" t="s">
        <v>2039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75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8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s="6" t="s">
        <v>2038</v>
      </c>
      <c r="T178" t="s">
        <v>2039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8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s="6" t="s">
        <v>2038</v>
      </c>
      <c r="T179" t="s">
        <v>2039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8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s="6" t="s">
        <v>2032</v>
      </c>
      <c r="T180" t="s">
        <v>2033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8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s="6" t="s">
        <v>2038</v>
      </c>
      <c r="T181" t="s">
        <v>2039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8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s="6" t="s">
        <v>2036</v>
      </c>
      <c r="T182" t="s">
        <v>2045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62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8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s="6" t="s">
        <v>2036</v>
      </c>
      <c r="T183" t="s">
        <v>2037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8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s="6" t="s">
        <v>2038</v>
      </c>
      <c r="T184" t="s">
        <v>2039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8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s="6" t="s">
        <v>2034</v>
      </c>
      <c r="T185" t="s">
        <v>2035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8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s="6" t="s">
        <v>2038</v>
      </c>
      <c r="T186" t="s">
        <v>2039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72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8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s="6" t="s">
        <v>2040</v>
      </c>
      <c r="T187" t="s">
        <v>2059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8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s="6" t="s">
        <v>2038</v>
      </c>
      <c r="T188" t="s">
        <v>2039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230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8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s="6" t="s">
        <v>2040</v>
      </c>
      <c r="T189" t="s">
        <v>2051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8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s="6" t="s">
        <v>2038</v>
      </c>
      <c r="T190" t="s">
        <v>2039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24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8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s="6" t="s">
        <v>2038</v>
      </c>
      <c r="T191" t="s">
        <v>2039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69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8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s="6" t="s">
        <v>2038</v>
      </c>
      <c r="T192" t="s">
        <v>2039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38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8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s="6" t="s">
        <v>2038</v>
      </c>
      <c r="T193" t="s">
        <v>2039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20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ref="N194:N257" si="12">(((L194/60)/60)/24)+DATE(1970,1,1)</f>
        <v>41817.208333333336</v>
      </c>
      <c r="O194" s="9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s="6" t="s">
        <v>2034</v>
      </c>
      <c r="T194" t="s">
        <v>2035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si="12"/>
        <v>43198.208333333328</v>
      </c>
      <c r="O195" s="9">
        <f t="shared" si="13"/>
        <v>43202.208333333328</v>
      </c>
      <c r="P195" t="b">
        <v>1</v>
      </c>
      <c r="Q195" t="b">
        <v>0</v>
      </c>
      <c r="R195" t="s">
        <v>60</v>
      </c>
      <c r="S195" s="6" t="s">
        <v>2034</v>
      </c>
      <c r="T195" t="s">
        <v>2044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1"/>
        <v>123</v>
      </c>
      <c r="G196" t="s">
        <v>20</v>
      </c>
      <c r="H196">
        <v>126</v>
      </c>
      <c r="I196">
        <f t="shared" ref="I196:I259" si="14">ROUND(E196/H196,2)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42261.208333333328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s="6" t="s">
        <v>2034</v>
      </c>
      <c r="T196" t="s">
        <v>2056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ref="F197:F260" si="15">ROUND(E197/D197*100,0)</f>
        <v>362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43310.208333333328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s="6" t="s">
        <v>2034</v>
      </c>
      <c r="T197" t="s">
        <v>2042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42616.208333333328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s="6" t="s">
        <v>2036</v>
      </c>
      <c r="T198" t="s">
        <v>2045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42909.208333333328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s="6" t="s">
        <v>2040</v>
      </c>
      <c r="T199" t="s">
        <v>2043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40396.208333333336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s="6" t="s">
        <v>2034</v>
      </c>
      <c r="T200" t="s">
        <v>2042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42192.208333333328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s="6" t="s">
        <v>2034</v>
      </c>
      <c r="T201" t="s">
        <v>2035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40262.208333333336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s="6" t="s">
        <v>2038</v>
      </c>
      <c r="T202" t="s">
        <v>2039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41845.208333333336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s="6" t="s">
        <v>2036</v>
      </c>
      <c r="T203" t="s">
        <v>2037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40818.208333333336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s="6" t="s">
        <v>2032</v>
      </c>
      <c r="T204" t="s">
        <v>2033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42752.25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s="6" t="s">
        <v>2038</v>
      </c>
      <c r="T205" t="s">
        <v>2039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40636.208333333336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s="6" t="s">
        <v>2034</v>
      </c>
      <c r="T206" t="s">
        <v>2057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43390.208333333328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s="6" t="s">
        <v>2038</v>
      </c>
      <c r="T207" t="s">
        <v>2039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40236.25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s="6" t="s">
        <v>2046</v>
      </c>
      <c r="T208" t="s">
        <v>2052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43340.208333333328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s="6" t="s">
        <v>2034</v>
      </c>
      <c r="T209" t="s">
        <v>2035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43048.25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s="6" t="s">
        <v>2040</v>
      </c>
      <c r="T210" t="s">
        <v>2041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42496.208333333328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s="6" t="s">
        <v>2040</v>
      </c>
      <c r="T211" t="s">
        <v>2041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42797.25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s="6" t="s">
        <v>2040</v>
      </c>
      <c r="T212" t="s">
        <v>2062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41513.208333333336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s="6" t="s">
        <v>2038</v>
      </c>
      <c r="T213" t="s">
        <v>2039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43814.25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s="6" t="s">
        <v>2038</v>
      </c>
      <c r="T214" t="s">
        <v>2039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40488.208333333336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s="6" t="s">
        <v>2034</v>
      </c>
      <c r="T215" t="s">
        <v>2044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40409.208333333336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s="6" t="s">
        <v>2034</v>
      </c>
      <c r="T216" t="s">
        <v>2035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43509.25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s="6" t="s">
        <v>2038</v>
      </c>
      <c r="T217" t="s">
        <v>2039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40869.25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s="6" t="s">
        <v>2038</v>
      </c>
      <c r="T218" t="s">
        <v>2039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43583.208333333328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s="6" t="s">
        <v>2040</v>
      </c>
      <c r="T219" t="s">
        <v>2062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40858.25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s="6" t="s">
        <v>2040</v>
      </c>
      <c r="T220" t="s">
        <v>2051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41137.208333333336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s="6" t="s">
        <v>2040</v>
      </c>
      <c r="T221" t="s">
        <v>2048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40725.208333333336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s="6" t="s">
        <v>2038</v>
      </c>
      <c r="T222" t="s">
        <v>2039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41081.208333333336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s="6" t="s">
        <v>2032</v>
      </c>
      <c r="T223" t="s">
        <v>2033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s="6" t="s">
        <v>2053</v>
      </c>
      <c r="T224" t="s">
        <v>2054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s="6" t="s">
        <v>2038</v>
      </c>
      <c r="T225" t="s">
        <v>2039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s="6" t="s">
        <v>2040</v>
      </c>
      <c r="T226" t="s">
        <v>2062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s="6" t="s">
        <v>2034</v>
      </c>
      <c r="T227" t="s">
        <v>2035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s="6" t="s">
        <v>2053</v>
      </c>
      <c r="T228" t="s">
        <v>2054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s="6" t="s">
        <v>2049</v>
      </c>
      <c r="T229" t="s">
        <v>2060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s="6" t="s">
        <v>2040</v>
      </c>
      <c r="T230" t="s">
        <v>2048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s="6" t="s">
        <v>2049</v>
      </c>
      <c r="T231" t="s">
        <v>2060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43805.25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s="6" t="s">
        <v>2049</v>
      </c>
      <c r="T232" t="s">
        <v>2050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s="6" t="s">
        <v>2038</v>
      </c>
      <c r="T233" t="s">
        <v>2039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s="6" t="s">
        <v>2038</v>
      </c>
      <c r="T234" t="s">
        <v>2039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s="6" t="s">
        <v>2040</v>
      </c>
      <c r="T235" t="s">
        <v>2048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s="6" t="s">
        <v>2049</v>
      </c>
      <c r="T236" t="s">
        <v>2050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42779.25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s="6" t="s">
        <v>2040</v>
      </c>
      <c r="T237" t="s">
        <v>2048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s="6" t="s">
        <v>2034</v>
      </c>
      <c r="T238" t="s">
        <v>2035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s="6" t="s">
        <v>2040</v>
      </c>
      <c r="T239" t="s">
        <v>2048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43083.25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s="6" t="s">
        <v>2038</v>
      </c>
      <c r="T240" t="s">
        <v>2039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s="6" t="s">
        <v>2036</v>
      </c>
      <c r="T241" t="s">
        <v>2045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s="6" t="s">
        <v>2038</v>
      </c>
      <c r="T242" t="s">
        <v>2039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s="6" t="s">
        <v>2046</v>
      </c>
      <c r="T243" t="s">
        <v>2047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s="6" t="s">
        <v>2034</v>
      </c>
      <c r="T244" t="s">
        <v>2035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43163.25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s="6" t="s">
        <v>2038</v>
      </c>
      <c r="T245" t="s">
        <v>2039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s="6" t="s">
        <v>2038</v>
      </c>
      <c r="T246" t="s">
        <v>2039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s="6" t="s">
        <v>2038</v>
      </c>
      <c r="T247" t="s">
        <v>2039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s="6" t="s">
        <v>2036</v>
      </c>
      <c r="T248" t="s">
        <v>2037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42726.25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s="6" t="s">
        <v>2046</v>
      </c>
      <c r="T249" t="s">
        <v>2052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42004.25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s="6" t="s">
        <v>2049</v>
      </c>
      <c r="T250" t="s">
        <v>2060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42006.25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s="6" t="s">
        <v>2046</v>
      </c>
      <c r="T251" t="s">
        <v>2058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40203.25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s="6" t="s">
        <v>2034</v>
      </c>
      <c r="T252" t="s">
        <v>2035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41252.25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s="6" t="s">
        <v>2038</v>
      </c>
      <c r="T253" t="s">
        <v>2039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s="6" t="s">
        <v>2038</v>
      </c>
      <c r="T254" t="s">
        <v>2039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s="6" t="s">
        <v>2040</v>
      </c>
      <c r="T255" t="s">
        <v>2043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42787.25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s="6" t="s">
        <v>2046</v>
      </c>
      <c r="T256" t="s">
        <v>2047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40590.25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s="6" t="s">
        <v>2034</v>
      </c>
      <c r="T257" t="s">
        <v>2035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ref="N258:N321" si="16">(((L258/60)/60)/24)+DATE(1970,1,1)</f>
        <v>42393.25</v>
      </c>
      <c r="O258" s="9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s="6" t="s">
        <v>2034</v>
      </c>
      <c r="T258" t="s">
        <v>2035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si="16"/>
        <v>41338.25</v>
      </c>
      <c r="O259" s="9">
        <f t="shared" si="17"/>
        <v>41352.208333333336</v>
      </c>
      <c r="P259" t="b">
        <v>0</v>
      </c>
      <c r="Q259" t="b">
        <v>0</v>
      </c>
      <c r="R259" t="s">
        <v>33</v>
      </c>
      <c r="S259" s="6" t="s">
        <v>2038</v>
      </c>
      <c r="T259" t="s">
        <v>2039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5"/>
        <v>268</v>
      </c>
      <c r="G260" t="s">
        <v>20</v>
      </c>
      <c r="H260">
        <v>186</v>
      </c>
      <c r="I260">
        <f t="shared" ref="I260:I323" si="18">ROUND(E260/H260,2)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6"/>
        <v>42712.25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s="6" t="s">
        <v>2038</v>
      </c>
      <c r="T260" t="s">
        <v>2039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ref="F261:F324" si="19">ROUND(E261/D261*100,0)</f>
        <v>598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6"/>
        <v>41251.25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s="6" t="s">
        <v>2053</v>
      </c>
      <c r="T261" t="s">
        <v>2054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158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6"/>
        <v>41180.208333333336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s="6" t="s">
        <v>2034</v>
      </c>
      <c r="T262" t="s">
        <v>2035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31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6"/>
        <v>40415.208333333336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s="6" t="s">
        <v>2034</v>
      </c>
      <c r="T263" t="s">
        <v>2035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313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6"/>
        <v>40638.208333333336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s="6" t="s">
        <v>2034</v>
      </c>
      <c r="T264" t="s">
        <v>2044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371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6"/>
        <v>40187.25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s="6" t="s">
        <v>2053</v>
      </c>
      <c r="T265" t="s">
        <v>2054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363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6"/>
        <v>41317.25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s="6" t="s">
        <v>2038</v>
      </c>
      <c r="T266" t="s">
        <v>2039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123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6"/>
        <v>42372.25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s="6" t="s">
        <v>2038</v>
      </c>
      <c r="T267" t="s">
        <v>2039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77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6"/>
        <v>41950.25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s="6" t="s">
        <v>2034</v>
      </c>
      <c r="T268" t="s">
        <v>2057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234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6"/>
        <v>41206.208333333336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s="6" t="s">
        <v>2038</v>
      </c>
      <c r="T269" t="s">
        <v>2039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181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6"/>
        <v>41186.208333333336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s="6" t="s">
        <v>2040</v>
      </c>
      <c r="T270" t="s">
        <v>2041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253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6"/>
        <v>43496.25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s="6" t="s">
        <v>2040</v>
      </c>
      <c r="T271" t="s">
        <v>2059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27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6"/>
        <v>40514.25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s="6" t="s">
        <v>2049</v>
      </c>
      <c r="T272" t="s">
        <v>2050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6"/>
        <v>42345.25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s="6" t="s">
        <v>2053</v>
      </c>
      <c r="T273" t="s">
        <v>2054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304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6"/>
        <v>43656.208333333328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s="6" t="s">
        <v>2038</v>
      </c>
      <c r="T274" t="s">
        <v>2039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137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6"/>
        <v>42995.208333333328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s="6" t="s">
        <v>2038</v>
      </c>
      <c r="T275" t="s">
        <v>2039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32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6"/>
        <v>43045.25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s="6" t="s">
        <v>2038</v>
      </c>
      <c r="T276" t="s">
        <v>2039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242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6"/>
        <v>43561.208333333328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s="6" t="s">
        <v>2046</v>
      </c>
      <c r="T277" t="s">
        <v>2058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6"/>
        <v>41018.208333333336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s="6" t="s">
        <v>2049</v>
      </c>
      <c r="T278" t="s">
        <v>2050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1066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6"/>
        <v>40378.208333333336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s="6" t="s">
        <v>2038</v>
      </c>
      <c r="T279" t="s">
        <v>2039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326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6"/>
        <v>41239.25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s="6" t="s">
        <v>2036</v>
      </c>
      <c r="T280" t="s">
        <v>2037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171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6"/>
        <v>43346.208333333328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s="6" t="s">
        <v>2038</v>
      </c>
      <c r="T281" t="s">
        <v>2039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581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6"/>
        <v>43060.25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s="6" t="s">
        <v>2040</v>
      </c>
      <c r="T282" t="s">
        <v>2048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92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6"/>
        <v>40979.25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s="6" t="s">
        <v>2038</v>
      </c>
      <c r="T283" t="s">
        <v>2039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108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6"/>
        <v>42701.25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s="6" t="s">
        <v>2040</v>
      </c>
      <c r="T284" t="s">
        <v>2059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19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6"/>
        <v>42520.208333333328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s="6" t="s">
        <v>2034</v>
      </c>
      <c r="T285" t="s">
        <v>2035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83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6"/>
        <v>41030.208333333336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s="6" t="s">
        <v>2036</v>
      </c>
      <c r="T286" t="s">
        <v>2037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706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6"/>
        <v>42623.208333333328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s="6" t="s">
        <v>2038</v>
      </c>
      <c r="T287" t="s">
        <v>2039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17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6"/>
        <v>42697.25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s="6" t="s">
        <v>2038</v>
      </c>
      <c r="T288" t="s">
        <v>2039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210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6"/>
        <v>42122.208333333328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s="6" t="s">
        <v>2034</v>
      </c>
      <c r="T289" t="s">
        <v>2042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98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6"/>
        <v>40982.208333333336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s="6" t="s">
        <v>2034</v>
      </c>
      <c r="T290" t="s">
        <v>2056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1684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6"/>
        <v>42219.208333333328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s="6" t="s">
        <v>2038</v>
      </c>
      <c r="T291" t="s">
        <v>2039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54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6"/>
        <v>41404.208333333336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s="6" t="s">
        <v>2040</v>
      </c>
      <c r="T292" t="s">
        <v>2041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457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6"/>
        <v>40831.208333333336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s="6" t="s">
        <v>2036</v>
      </c>
      <c r="T293" t="s">
        <v>2037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10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6"/>
        <v>40984.208333333336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s="6" t="s">
        <v>2032</v>
      </c>
      <c r="T294" t="s">
        <v>2033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16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6"/>
        <v>40456.208333333336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s="6" t="s">
        <v>2038</v>
      </c>
      <c r="T295" t="s">
        <v>2039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1340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6"/>
        <v>43399.208333333328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s="6" t="s">
        <v>2038</v>
      </c>
      <c r="T296" t="s">
        <v>2039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36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6"/>
        <v>41562.208333333336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s="6" t="s">
        <v>2038</v>
      </c>
      <c r="T297" t="s">
        <v>2039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55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6"/>
        <v>43493.25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s="6" t="s">
        <v>2038</v>
      </c>
      <c r="T298" t="s">
        <v>2039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94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6"/>
        <v>41653.25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s="6" t="s">
        <v>2038</v>
      </c>
      <c r="T299" t="s">
        <v>2039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144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6"/>
        <v>42426.25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s="6" t="s">
        <v>2034</v>
      </c>
      <c r="T300" t="s">
        <v>2035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51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6"/>
        <v>42432.25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s="6" t="s">
        <v>2032</v>
      </c>
      <c r="T301" t="s">
        <v>2033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6"/>
        <v>42977.208333333328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s="6" t="s">
        <v>2046</v>
      </c>
      <c r="T302" t="s">
        <v>2047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1345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6"/>
        <v>42061.25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s="6" t="s">
        <v>2040</v>
      </c>
      <c r="T303" t="s">
        <v>2041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32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6"/>
        <v>43345.208333333328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s="6" t="s">
        <v>2038</v>
      </c>
      <c r="T304" t="s">
        <v>2039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83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6"/>
        <v>42376.25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s="6" t="s">
        <v>2034</v>
      </c>
      <c r="T305" t="s">
        <v>2044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546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6"/>
        <v>42589.208333333328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s="6" t="s">
        <v>2040</v>
      </c>
      <c r="T306" t="s">
        <v>2041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286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6"/>
        <v>42448.208333333328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s="6" t="s">
        <v>2038</v>
      </c>
      <c r="T307" t="s">
        <v>2039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8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6"/>
        <v>42930.208333333328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s="6" t="s">
        <v>2038</v>
      </c>
      <c r="T308" t="s">
        <v>2039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132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6"/>
        <v>41066.208333333336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s="6" t="s">
        <v>2046</v>
      </c>
      <c r="T309" t="s">
        <v>2052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74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6"/>
        <v>40651.208333333336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s="6" t="s">
        <v>2038</v>
      </c>
      <c r="T310" t="s">
        <v>2039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75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6"/>
        <v>40807.208333333336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s="6" t="s">
        <v>2034</v>
      </c>
      <c r="T311" t="s">
        <v>2044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20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6"/>
        <v>40277.208333333336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s="6" t="s">
        <v>2049</v>
      </c>
      <c r="T312" t="s">
        <v>2050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203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6"/>
        <v>40590.25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s="6" t="s">
        <v>2038</v>
      </c>
      <c r="T313" t="s">
        <v>2039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310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6"/>
        <v>41572.208333333336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s="6" t="s">
        <v>2038</v>
      </c>
      <c r="T314" t="s">
        <v>2039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395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6"/>
        <v>40966.25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s="6" t="s">
        <v>2034</v>
      </c>
      <c r="T315" t="s">
        <v>2035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295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6"/>
        <v>43536.208333333328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s="6" t="s">
        <v>2040</v>
      </c>
      <c r="T316" t="s">
        <v>2041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34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6"/>
        <v>41783.208333333336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s="6" t="s">
        <v>2038</v>
      </c>
      <c r="T317" t="s">
        <v>2039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67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6"/>
        <v>43788.25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s="6" t="s">
        <v>2032</v>
      </c>
      <c r="T318" t="s">
        <v>2033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19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6"/>
        <v>42869.208333333328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s="6" t="s">
        <v>2038</v>
      </c>
      <c r="T319" t="s">
        <v>2039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16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6"/>
        <v>41684.25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s="6" t="s">
        <v>2034</v>
      </c>
      <c r="T320" t="s">
        <v>2035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39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6"/>
        <v>40402.208333333336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s="6" t="s">
        <v>2036</v>
      </c>
      <c r="T321" t="s">
        <v>2037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10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ref="N322:N385" si="20">(((L322/60)/60)/24)+DATE(1970,1,1)</f>
        <v>40673.208333333336</v>
      </c>
      <c r="O322" s="9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s="6" t="s">
        <v>2046</v>
      </c>
      <c r="T322" t="s">
        <v>2052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si="20"/>
        <v>40634.208333333336</v>
      </c>
      <c r="O323" s="9">
        <f t="shared" si="21"/>
        <v>40642.208333333336</v>
      </c>
      <c r="P323" t="b">
        <v>0</v>
      </c>
      <c r="Q323" t="b">
        <v>0</v>
      </c>
      <c r="R323" t="s">
        <v>100</v>
      </c>
      <c r="S323" s="6" t="s">
        <v>2040</v>
      </c>
      <c r="T323" t="s">
        <v>2051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9"/>
        <v>167</v>
      </c>
      <c r="G324" t="s">
        <v>20</v>
      </c>
      <c r="H324">
        <v>5168</v>
      </c>
      <c r="I324">
        <f t="shared" ref="I324:I387" si="22">ROUND(E324/H324,2)</f>
        <v>38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0"/>
        <v>40507.25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s="6" t="s">
        <v>2038</v>
      </c>
      <c r="T324" t="s">
        <v>2039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ref="F325:F388" si="23">ROUND(E325/D325*100,0)</f>
        <v>24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0"/>
        <v>41725.208333333336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s="6" t="s">
        <v>2040</v>
      </c>
      <c r="T325" t="s">
        <v>2041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164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0"/>
        <v>42176.208333333328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s="6" t="s">
        <v>2038</v>
      </c>
      <c r="T326" t="s">
        <v>2039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91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0"/>
        <v>43267.208333333328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s="6" t="s">
        <v>2038</v>
      </c>
      <c r="T327" t="s">
        <v>2039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46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0"/>
        <v>42364.25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s="6" t="s">
        <v>2040</v>
      </c>
      <c r="T328" t="s">
        <v>2048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39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0"/>
        <v>43705.208333333328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s="6" t="s">
        <v>2038</v>
      </c>
      <c r="T329" t="s">
        <v>2039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134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0"/>
        <v>43434.25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s="6" t="s">
        <v>2034</v>
      </c>
      <c r="T330" t="s">
        <v>2035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23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0"/>
        <v>42716.25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s="6" t="s">
        <v>2049</v>
      </c>
      <c r="T331" t="s">
        <v>2050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185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0"/>
        <v>43077.25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s="6" t="s">
        <v>2040</v>
      </c>
      <c r="T332" t="s">
        <v>2041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444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0"/>
        <v>40896.25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s="6" t="s">
        <v>2032</v>
      </c>
      <c r="T333" t="s">
        <v>2033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200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0"/>
        <v>41361.208333333336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s="6" t="s">
        <v>2036</v>
      </c>
      <c r="T334" t="s">
        <v>2045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124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0"/>
        <v>43424.25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s="6" t="s">
        <v>2038</v>
      </c>
      <c r="T335" t="s">
        <v>2039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187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0"/>
        <v>43110.25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s="6" t="s">
        <v>2034</v>
      </c>
      <c r="T336" t="s">
        <v>2035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114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0"/>
        <v>43784.25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s="6" t="s">
        <v>2034</v>
      </c>
      <c r="T337" t="s">
        <v>2035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97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0"/>
        <v>40527.25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s="6" t="s">
        <v>2034</v>
      </c>
      <c r="T338" t="s">
        <v>2035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123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0"/>
        <v>43780.25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s="6" t="s">
        <v>2038</v>
      </c>
      <c r="T339" t="s">
        <v>2039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179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0"/>
        <v>40821.208333333336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s="6" t="s">
        <v>2038</v>
      </c>
      <c r="T340" t="s">
        <v>2039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80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0"/>
        <v>42949.208333333328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s="6" t="s">
        <v>2038</v>
      </c>
      <c r="T341" t="s">
        <v>2039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94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0"/>
        <v>40889.25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s="6" t="s">
        <v>2053</v>
      </c>
      <c r="T342" t="s">
        <v>2054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85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0"/>
        <v>42244.208333333328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s="6" t="s">
        <v>2034</v>
      </c>
      <c r="T343" t="s">
        <v>2044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67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0"/>
        <v>41475.208333333336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s="6" t="s">
        <v>2038</v>
      </c>
      <c r="T344" t="s">
        <v>2039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54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0"/>
        <v>41597.25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s="6" t="s">
        <v>2038</v>
      </c>
      <c r="T345" t="s">
        <v>2039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42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0"/>
        <v>43122.25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s="6" t="s">
        <v>2049</v>
      </c>
      <c r="T346" t="s">
        <v>2050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15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0"/>
        <v>42194.208333333328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s="6" t="s">
        <v>2040</v>
      </c>
      <c r="T347" t="s">
        <v>2043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34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0"/>
        <v>42971.208333333328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s="6" t="s">
        <v>2034</v>
      </c>
      <c r="T348" t="s">
        <v>2044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1401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0"/>
        <v>42046.25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s="6" t="s">
        <v>2036</v>
      </c>
      <c r="T349" t="s">
        <v>2037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72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0"/>
        <v>42782.25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s="6" t="s">
        <v>2032</v>
      </c>
      <c r="T350" t="s">
        <v>2033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53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0"/>
        <v>42930.208333333328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s="6" t="s">
        <v>2038</v>
      </c>
      <c r="T351" t="s">
        <v>2039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0"/>
        <v>42144.208333333328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s="6" t="s">
        <v>2034</v>
      </c>
      <c r="T352" t="s">
        <v>2057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128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0"/>
        <v>42240.208333333328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s="6" t="s">
        <v>2034</v>
      </c>
      <c r="T353" t="s">
        <v>2035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35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0"/>
        <v>42315.25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s="6" t="s">
        <v>2038</v>
      </c>
      <c r="T354" t="s">
        <v>2039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411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0"/>
        <v>43651.208333333328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s="6" t="s">
        <v>2038</v>
      </c>
      <c r="T355" t="s">
        <v>2039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124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0"/>
        <v>41520.208333333336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s="6" t="s">
        <v>2040</v>
      </c>
      <c r="T356" t="s">
        <v>2041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59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0"/>
        <v>42757.25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s="6" t="s">
        <v>2036</v>
      </c>
      <c r="T357" t="s">
        <v>2045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37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0"/>
        <v>40922.25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s="6" t="s">
        <v>2038</v>
      </c>
      <c r="T358" t="s">
        <v>2039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185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0"/>
        <v>42250.208333333328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s="6" t="s">
        <v>2049</v>
      </c>
      <c r="T359" t="s">
        <v>2050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12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0"/>
        <v>43322.208333333328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s="6" t="s">
        <v>2053</v>
      </c>
      <c r="T360" t="s">
        <v>2054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299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0"/>
        <v>40782.208333333336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s="6" t="s">
        <v>2040</v>
      </c>
      <c r="T361" t="s">
        <v>2048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226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0"/>
        <v>40544.25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s="6" t="s">
        <v>2038</v>
      </c>
      <c r="T362" t="s">
        <v>2039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174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0"/>
        <v>43015.208333333328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s="6" t="s">
        <v>2038</v>
      </c>
      <c r="T363" t="s">
        <v>2039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372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0"/>
        <v>40570.25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s="6" t="s">
        <v>2034</v>
      </c>
      <c r="T364" t="s">
        <v>2035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160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0"/>
        <v>40904.25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s="6" t="s">
        <v>2034</v>
      </c>
      <c r="T365" t="s">
        <v>2035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1616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0"/>
        <v>43164.25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s="6" t="s">
        <v>2034</v>
      </c>
      <c r="T366" t="s">
        <v>2044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733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0"/>
        <v>42733.25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s="6" t="s">
        <v>2038</v>
      </c>
      <c r="T367" t="s">
        <v>2039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592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0"/>
        <v>40546.25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s="6" t="s">
        <v>2038</v>
      </c>
      <c r="T368" t="s">
        <v>2039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19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0"/>
        <v>41930.208333333336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s="6" t="s">
        <v>2038</v>
      </c>
      <c r="T369" t="s">
        <v>2039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277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0"/>
        <v>40464.208333333336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s="6" t="s">
        <v>2040</v>
      </c>
      <c r="T370" t="s">
        <v>2041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273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0"/>
        <v>41308.25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s="6" t="s">
        <v>2040</v>
      </c>
      <c r="T371" t="s">
        <v>2059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159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0"/>
        <v>43570.208333333328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s="6" t="s">
        <v>2038</v>
      </c>
      <c r="T372" t="s">
        <v>2039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68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0"/>
        <v>42043.25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s="6" t="s">
        <v>2038</v>
      </c>
      <c r="T373" t="s">
        <v>2039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1592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0"/>
        <v>42012.25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s="6" t="s">
        <v>2040</v>
      </c>
      <c r="T374" t="s">
        <v>2041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730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0"/>
        <v>42964.208333333328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s="6" t="s">
        <v>2038</v>
      </c>
      <c r="T375" t="s">
        <v>2039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13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0"/>
        <v>43476.25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s="6" t="s">
        <v>2040</v>
      </c>
      <c r="T376" t="s">
        <v>2041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55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0"/>
        <v>42293.208333333328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s="6" t="s">
        <v>2034</v>
      </c>
      <c r="T377" t="s">
        <v>2044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361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0"/>
        <v>41826.208333333336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s="6" t="s">
        <v>2034</v>
      </c>
      <c r="T378" t="s">
        <v>2035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10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0"/>
        <v>43760.208333333328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s="6" t="s">
        <v>2038</v>
      </c>
      <c r="T379" t="s">
        <v>2039</v>
      </c>
    </row>
    <row r="380" spans="1:20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3"/>
        <v>14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0"/>
        <v>43241.208333333328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s="6" t="s">
        <v>2040</v>
      </c>
      <c r="T380" t="s">
        <v>2041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40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0"/>
        <v>40843.208333333336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s="6" t="s">
        <v>2038</v>
      </c>
      <c r="T381" t="s">
        <v>2039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160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0"/>
        <v>41448.208333333336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s="6" t="s">
        <v>2038</v>
      </c>
      <c r="T382" t="s">
        <v>2039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184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0"/>
        <v>42163.208333333328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s="6" t="s">
        <v>2038</v>
      </c>
      <c r="T383" t="s">
        <v>2039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64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0"/>
        <v>43024.208333333328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s="6" t="s">
        <v>2053</v>
      </c>
      <c r="T384" t="s">
        <v>2054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225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0"/>
        <v>43509.25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s="6" t="s">
        <v>2032</v>
      </c>
      <c r="T385" t="s">
        <v>2033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172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ref="N386:N449" si="24">(((L386/60)/60)/24)+DATE(1970,1,1)</f>
        <v>42776.25</v>
      </c>
      <c r="O386" s="9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s="6" t="s">
        <v>2040</v>
      </c>
      <c r="T386" t="s">
        <v>2041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146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si="24"/>
        <v>43553.208333333328</v>
      </c>
      <c r="O387" s="9">
        <f t="shared" si="25"/>
        <v>43585.208333333328</v>
      </c>
      <c r="P387" t="b">
        <v>0</v>
      </c>
      <c r="Q387" t="b">
        <v>0</v>
      </c>
      <c r="R387" t="s">
        <v>68</v>
      </c>
      <c r="S387" s="6" t="s">
        <v>2046</v>
      </c>
      <c r="T387" t="s">
        <v>2047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3"/>
        <v>76</v>
      </c>
      <c r="G388" t="s">
        <v>14</v>
      </c>
      <c r="H388">
        <v>1068</v>
      </c>
      <c r="I388">
        <f t="shared" ref="I388:I451" si="26">ROUND(E388/H388,2)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4"/>
        <v>40355.208333333336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s="6" t="s">
        <v>2038</v>
      </c>
      <c r="T388" t="s">
        <v>2039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ref="F389:F452" si="27">ROUND(E389/D389*100,0)</f>
        <v>39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4"/>
        <v>41072.208333333336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s="6" t="s">
        <v>2036</v>
      </c>
      <c r="T389" t="s">
        <v>2045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11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4"/>
        <v>40912.25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s="6" t="s">
        <v>2034</v>
      </c>
      <c r="T390" t="s">
        <v>2044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122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4"/>
        <v>40479.208333333336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s="6" t="s">
        <v>2038</v>
      </c>
      <c r="T391" t="s">
        <v>2039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187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4"/>
        <v>41530.208333333336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s="6" t="s">
        <v>2053</v>
      </c>
      <c r="T392" t="s">
        <v>2054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4"/>
        <v>41653.25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s="6" t="s">
        <v>2046</v>
      </c>
      <c r="T393" t="s">
        <v>2047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66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4"/>
        <v>40549.25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s="6" t="s">
        <v>2036</v>
      </c>
      <c r="T394" t="s">
        <v>2045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229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4"/>
        <v>42933.208333333328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s="6" t="s">
        <v>2034</v>
      </c>
      <c r="T395" t="s">
        <v>2057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469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4"/>
        <v>41484.208333333336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s="6" t="s">
        <v>2040</v>
      </c>
      <c r="T396" t="s">
        <v>2041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130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4"/>
        <v>40885.25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s="6" t="s">
        <v>2038</v>
      </c>
      <c r="T397" t="s">
        <v>2039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167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4"/>
        <v>43378.208333333328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s="6" t="s">
        <v>2040</v>
      </c>
      <c r="T398" t="s">
        <v>2043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174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4"/>
        <v>41417.208333333336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s="6" t="s">
        <v>2034</v>
      </c>
      <c r="T399" t="s">
        <v>2035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718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4"/>
        <v>43228.208333333328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s="6" t="s">
        <v>2040</v>
      </c>
      <c r="T400" t="s">
        <v>2048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64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4"/>
        <v>40576.25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s="6" t="s">
        <v>2034</v>
      </c>
      <c r="T401" t="s">
        <v>2044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4"/>
        <v>41502.208333333336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s="6" t="s">
        <v>2053</v>
      </c>
      <c r="T402" t="s">
        <v>2054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1530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4"/>
        <v>43765.208333333328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s="6" t="s">
        <v>2038</v>
      </c>
      <c r="T403" t="s">
        <v>2039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40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4"/>
        <v>40914.25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s="6" t="s">
        <v>2040</v>
      </c>
      <c r="T404" t="s">
        <v>2051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86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4"/>
        <v>40310.208333333336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s="6" t="s">
        <v>2038</v>
      </c>
      <c r="T405" t="s">
        <v>2039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316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4"/>
        <v>43053.25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s="6" t="s">
        <v>2038</v>
      </c>
      <c r="T406" t="s">
        <v>2039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90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4"/>
        <v>43255.208333333328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s="6" t="s">
        <v>2038</v>
      </c>
      <c r="T407" t="s">
        <v>2039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182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4"/>
        <v>41304.25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s="6" t="s">
        <v>2040</v>
      </c>
      <c r="T408" t="s">
        <v>2041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356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4"/>
        <v>43751.208333333328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s="6" t="s">
        <v>2038</v>
      </c>
      <c r="T409" t="s">
        <v>2039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132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4"/>
        <v>42541.208333333328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s="6" t="s">
        <v>2040</v>
      </c>
      <c r="T410" t="s">
        <v>2041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46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4"/>
        <v>42843.208333333328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s="6" t="s">
        <v>2034</v>
      </c>
      <c r="T411" t="s">
        <v>2035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36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4"/>
        <v>42122.208333333328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s="6" t="s">
        <v>2049</v>
      </c>
      <c r="T412" t="s">
        <v>2060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105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4"/>
        <v>42884.208333333328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s="6" t="s">
        <v>2038</v>
      </c>
      <c r="T413" t="s">
        <v>2039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669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4"/>
        <v>41642.25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s="6" t="s">
        <v>2046</v>
      </c>
      <c r="T414" t="s">
        <v>2052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62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4"/>
        <v>43431.25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s="6" t="s">
        <v>2040</v>
      </c>
      <c r="T415" t="s">
        <v>2048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85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4"/>
        <v>40288.208333333336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s="6" t="s">
        <v>2032</v>
      </c>
      <c r="T416" t="s">
        <v>2033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11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4"/>
        <v>40921.25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s="6" t="s">
        <v>2038</v>
      </c>
      <c r="T417" t="s">
        <v>2039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44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4"/>
        <v>40560.25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s="6" t="s">
        <v>2040</v>
      </c>
      <c r="T418" t="s">
        <v>2041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55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4"/>
        <v>43407.208333333328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s="6" t="s">
        <v>2038</v>
      </c>
      <c r="T419" t="s">
        <v>2039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57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4"/>
        <v>41035.208333333336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s="6" t="s">
        <v>2040</v>
      </c>
      <c r="T420" t="s">
        <v>2041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123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4"/>
        <v>40899.25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s="6" t="s">
        <v>2036</v>
      </c>
      <c r="T421" t="s">
        <v>2037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128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4"/>
        <v>42911.208333333328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s="6" t="s">
        <v>2038</v>
      </c>
      <c r="T422" t="s">
        <v>2039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64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4"/>
        <v>42915.208333333328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s="6" t="s">
        <v>2036</v>
      </c>
      <c r="T423" t="s">
        <v>2045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127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4"/>
        <v>40285.208333333336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s="6" t="s">
        <v>2038</v>
      </c>
      <c r="T424" t="s">
        <v>2039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11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4"/>
        <v>40808.208333333336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s="6" t="s">
        <v>2032</v>
      </c>
      <c r="T425" t="s">
        <v>2033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40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4"/>
        <v>43208.208333333328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s="6" t="s">
        <v>2034</v>
      </c>
      <c r="T426" t="s">
        <v>2044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288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4"/>
        <v>42213.208333333328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s="6" t="s">
        <v>2053</v>
      </c>
      <c r="T427" t="s">
        <v>2054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573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4"/>
        <v>41332.25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s="6" t="s">
        <v>2038</v>
      </c>
      <c r="T428" t="s">
        <v>2039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113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4"/>
        <v>41895.208333333336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s="6" t="s">
        <v>2038</v>
      </c>
      <c r="T429" t="s">
        <v>2039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46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4"/>
        <v>40585.25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s="6" t="s">
        <v>2040</v>
      </c>
      <c r="T430" t="s">
        <v>2048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91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4"/>
        <v>41680.25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s="6" t="s">
        <v>2053</v>
      </c>
      <c r="T431" t="s">
        <v>2054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68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4"/>
        <v>43737.208333333328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s="6" t="s">
        <v>2038</v>
      </c>
      <c r="T432" t="s">
        <v>2039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192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4"/>
        <v>43273.208333333328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s="6" t="s">
        <v>2038</v>
      </c>
      <c r="T433" t="s">
        <v>2039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83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4"/>
        <v>41761.208333333336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s="6" t="s">
        <v>2038</v>
      </c>
      <c r="T434" t="s">
        <v>2039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54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4"/>
        <v>41603.25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s="6" t="s">
        <v>2040</v>
      </c>
      <c r="T435" t="s">
        <v>2041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17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4"/>
        <v>42705.25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s="6" t="s">
        <v>2038</v>
      </c>
      <c r="T436" t="s">
        <v>2039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117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4"/>
        <v>41988.25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s="6" t="s">
        <v>2038</v>
      </c>
      <c r="T437" t="s">
        <v>2039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1052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4"/>
        <v>43575.208333333328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s="6" t="s">
        <v>2034</v>
      </c>
      <c r="T438" t="s">
        <v>2057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123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4"/>
        <v>42260.208333333328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s="6" t="s">
        <v>2040</v>
      </c>
      <c r="T439" t="s">
        <v>2048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179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4"/>
        <v>41337.25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s="6" t="s">
        <v>2038</v>
      </c>
      <c r="T440" t="s">
        <v>2039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355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4"/>
        <v>42680.208333333328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s="6" t="s">
        <v>2040</v>
      </c>
      <c r="T441" t="s">
        <v>2062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162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4"/>
        <v>42916.208333333328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s="6" t="s">
        <v>2040</v>
      </c>
      <c r="T442" t="s">
        <v>2059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25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4"/>
        <v>41025.208333333336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s="6" t="s">
        <v>2036</v>
      </c>
      <c r="T443" t="s">
        <v>2045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199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4"/>
        <v>42980.208333333328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s="6" t="s">
        <v>2038</v>
      </c>
      <c r="T444" t="s">
        <v>2039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35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4"/>
        <v>40451.208333333336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s="6" t="s">
        <v>2038</v>
      </c>
      <c r="T445" t="s">
        <v>2039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176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4"/>
        <v>40748.208333333336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s="6" t="s">
        <v>2034</v>
      </c>
      <c r="T446" t="s">
        <v>2044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511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4"/>
        <v>40515.25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s="6" t="s">
        <v>2038</v>
      </c>
      <c r="T447" t="s">
        <v>2039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82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4"/>
        <v>41261.25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s="6" t="s">
        <v>2036</v>
      </c>
      <c r="T448" t="s">
        <v>2045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24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4"/>
        <v>43088.25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s="6" t="s">
        <v>2040</v>
      </c>
      <c r="T449" t="s">
        <v>2059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50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ref="N450:N513" si="28">(((L450/60)/60)/24)+DATE(1970,1,1)</f>
        <v>41378.208333333336</v>
      </c>
      <c r="O450" s="9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s="6" t="s">
        <v>2049</v>
      </c>
      <c r="T450" t="s">
        <v>2050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si="28"/>
        <v>43530.25</v>
      </c>
      <c r="O451" s="9">
        <f t="shared" si="29"/>
        <v>43547.208333333328</v>
      </c>
      <c r="P451" t="b">
        <v>0</v>
      </c>
      <c r="Q451" t="b">
        <v>0</v>
      </c>
      <c r="R451" t="s">
        <v>89</v>
      </c>
      <c r="S451" s="6" t="s">
        <v>2049</v>
      </c>
      <c r="T451" t="s">
        <v>2050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7"/>
        <v>4</v>
      </c>
      <c r="G452" t="s">
        <v>14</v>
      </c>
      <c r="H452">
        <v>1</v>
      </c>
      <c r="I452">
        <f t="shared" ref="I452:I515" si="30">ROUND(E452/H452,2)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8"/>
        <v>43394.208333333328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s="6" t="s">
        <v>2040</v>
      </c>
      <c r="T452" t="s">
        <v>2048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ref="F453:F516" si="31">ROUND(E453/D453*100,0)</f>
        <v>123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8"/>
        <v>42935.208333333328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s="6" t="s">
        <v>2034</v>
      </c>
      <c r="T453" t="s">
        <v>2035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63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8"/>
        <v>40365.208333333336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s="6" t="s">
        <v>2040</v>
      </c>
      <c r="T454" t="s">
        <v>2043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56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8"/>
        <v>42705.25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s="6" t="s">
        <v>2040</v>
      </c>
      <c r="T455" t="s">
        <v>2062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44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8"/>
        <v>41568.208333333336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s="6" t="s">
        <v>2040</v>
      </c>
      <c r="T456" t="s">
        <v>2043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118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8"/>
        <v>40809.208333333336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s="6" t="s">
        <v>2038</v>
      </c>
      <c r="T457" t="s">
        <v>2039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104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8"/>
        <v>43141.25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s="6" t="s">
        <v>2034</v>
      </c>
      <c r="T458" t="s">
        <v>2044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27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8"/>
        <v>42657.208333333328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s="6" t="s">
        <v>2038</v>
      </c>
      <c r="T459" t="s">
        <v>2039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351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8"/>
        <v>40265.208333333336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s="6" t="s">
        <v>2038</v>
      </c>
      <c r="T460" t="s">
        <v>2039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90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8"/>
        <v>42001.25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s="6" t="s">
        <v>2040</v>
      </c>
      <c r="T461" t="s">
        <v>2041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172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8"/>
        <v>40399.208333333336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s="6" t="s">
        <v>2038</v>
      </c>
      <c r="T462" t="s">
        <v>2039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141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8"/>
        <v>41757.208333333336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s="6" t="s">
        <v>2040</v>
      </c>
      <c r="T463" t="s">
        <v>2043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31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8"/>
        <v>41304.25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s="6" t="s">
        <v>2049</v>
      </c>
      <c r="T464" t="s">
        <v>2060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108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8"/>
        <v>41639.25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s="6" t="s">
        <v>2040</v>
      </c>
      <c r="T465" t="s">
        <v>2048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133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8"/>
        <v>43142.25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s="6" t="s">
        <v>2038</v>
      </c>
      <c r="T466" t="s">
        <v>2039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188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8"/>
        <v>43127.25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s="6" t="s">
        <v>2046</v>
      </c>
      <c r="T467" t="s">
        <v>2058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8"/>
        <v>41409.208333333336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s="6" t="s">
        <v>2036</v>
      </c>
      <c r="T468" t="s">
        <v>2045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575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8"/>
        <v>42331.25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s="6" t="s">
        <v>2036</v>
      </c>
      <c r="T469" t="s">
        <v>2037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41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8"/>
        <v>43569.208333333328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s="6" t="s">
        <v>2038</v>
      </c>
      <c r="T470" t="s">
        <v>2039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184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8"/>
        <v>42142.208333333328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s="6" t="s">
        <v>2040</v>
      </c>
      <c r="T471" t="s">
        <v>2043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286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8"/>
        <v>42716.25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s="6" t="s">
        <v>2036</v>
      </c>
      <c r="T472" t="s">
        <v>2045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8"/>
        <v>41031.208333333336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s="6" t="s">
        <v>2032</v>
      </c>
      <c r="T473" t="s">
        <v>2033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39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8"/>
        <v>43535.208333333328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s="6" t="s">
        <v>2034</v>
      </c>
      <c r="T474" t="s">
        <v>2035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178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8"/>
        <v>43277.208333333328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s="6" t="s">
        <v>2034</v>
      </c>
      <c r="T475" t="s">
        <v>2042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365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8"/>
        <v>41989.25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s="6" t="s">
        <v>2040</v>
      </c>
      <c r="T476" t="s">
        <v>2059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114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8"/>
        <v>41450.208333333336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s="6" t="s">
        <v>2046</v>
      </c>
      <c r="T477" t="s">
        <v>2058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30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8"/>
        <v>43322.208333333328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s="6" t="s">
        <v>2046</v>
      </c>
      <c r="T478" t="s">
        <v>2052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54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8"/>
        <v>40720.208333333336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s="6" t="s">
        <v>2040</v>
      </c>
      <c r="T479" t="s">
        <v>2062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236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8"/>
        <v>42072.208333333328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s="6" t="s">
        <v>2036</v>
      </c>
      <c r="T480" t="s">
        <v>2045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513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8"/>
        <v>42945.208333333328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s="6" t="s">
        <v>2032</v>
      </c>
      <c r="T481" t="s">
        <v>2033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101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8"/>
        <v>40248.25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s="6" t="s">
        <v>2053</v>
      </c>
      <c r="T482" t="s">
        <v>2054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81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8"/>
        <v>41913.208333333336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s="6" t="s">
        <v>2038</v>
      </c>
      <c r="T483" t="s">
        <v>2039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16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8"/>
        <v>40963.25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s="6" t="s">
        <v>2046</v>
      </c>
      <c r="T484" t="s">
        <v>2052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53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8"/>
        <v>43811.25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s="6" t="s">
        <v>2038</v>
      </c>
      <c r="T485" t="s">
        <v>2039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260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8"/>
        <v>41855.208333333336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s="6" t="s">
        <v>2032</v>
      </c>
      <c r="T486" t="s">
        <v>2033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31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8"/>
        <v>43626.208333333328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s="6" t="s">
        <v>2038</v>
      </c>
      <c r="T487" t="s">
        <v>2039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14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8"/>
        <v>43168.25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s="6" t="s">
        <v>2046</v>
      </c>
      <c r="T488" t="s">
        <v>2058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179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8"/>
        <v>42845.208333333328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s="6" t="s">
        <v>2038</v>
      </c>
      <c r="T489" t="s">
        <v>2039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220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8"/>
        <v>42403.25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s="6" t="s">
        <v>2038</v>
      </c>
      <c r="T490" t="s">
        <v>2039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102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8"/>
        <v>40406.208333333336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s="6" t="s">
        <v>2036</v>
      </c>
      <c r="T491" t="s">
        <v>2045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192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8"/>
        <v>43786.25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s="6" t="s">
        <v>2063</v>
      </c>
      <c r="T492" t="s">
        <v>2064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305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8"/>
        <v>41456.208333333336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s="6" t="s">
        <v>2032</v>
      </c>
      <c r="T493" t="s">
        <v>2033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24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8"/>
        <v>40336.208333333336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s="6" t="s">
        <v>2040</v>
      </c>
      <c r="T494" t="s">
        <v>2051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724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8"/>
        <v>43645.208333333328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s="6" t="s">
        <v>2053</v>
      </c>
      <c r="T495" t="s">
        <v>2054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547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8"/>
        <v>40990.208333333336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s="6" t="s">
        <v>2036</v>
      </c>
      <c r="T496" t="s">
        <v>2045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415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8"/>
        <v>41800.208333333336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s="6" t="s">
        <v>2038</v>
      </c>
      <c r="T497" t="s">
        <v>2039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1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8"/>
        <v>42876.208333333328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s="6" t="s">
        <v>2040</v>
      </c>
      <c r="T498" t="s">
        <v>2048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34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8"/>
        <v>42724.25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s="6" t="s">
        <v>2036</v>
      </c>
      <c r="T499" t="s">
        <v>2045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24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8"/>
        <v>42005.25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s="6" t="s">
        <v>2036</v>
      </c>
      <c r="T500" t="s">
        <v>2037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48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8"/>
        <v>42444.208333333328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s="6" t="s">
        <v>2040</v>
      </c>
      <c r="T501" t="s">
        <v>2041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s">
        <v>14</v>
      </c>
      <c r="H502">
        <v>0</v>
      </c>
      <c r="I502" t="e">
        <f t="shared" si="30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8"/>
        <v>41395.208333333336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s="6" t="s">
        <v>2038</v>
      </c>
      <c r="T502" t="s">
        <v>2039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70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8"/>
        <v>41345.208333333336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s="6" t="s">
        <v>2040</v>
      </c>
      <c r="T503" t="s">
        <v>2041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530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8"/>
        <v>41117.208333333336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s="6" t="s">
        <v>2049</v>
      </c>
      <c r="T504" t="s">
        <v>2050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180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8"/>
        <v>42186.208333333328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s="6" t="s">
        <v>2040</v>
      </c>
      <c r="T505" t="s">
        <v>2043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92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8"/>
        <v>42142.208333333328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s="6" t="s">
        <v>2034</v>
      </c>
      <c r="T506" t="s">
        <v>2035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14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8"/>
        <v>41341.25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s="6" t="s">
        <v>2046</v>
      </c>
      <c r="T507" t="s">
        <v>2055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927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8"/>
        <v>43062.25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s="6" t="s">
        <v>2038</v>
      </c>
      <c r="T508" t="s">
        <v>2039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40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8"/>
        <v>41373.208333333336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s="6" t="s">
        <v>2036</v>
      </c>
      <c r="T509" t="s">
        <v>2037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112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8"/>
        <v>43310.208333333328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s="6" t="s">
        <v>2038</v>
      </c>
      <c r="T510" t="s">
        <v>2039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71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8"/>
        <v>41034.208333333336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s="6" t="s">
        <v>2038</v>
      </c>
      <c r="T511" t="s">
        <v>2039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119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8"/>
        <v>43251.208333333328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s="6" t="s">
        <v>2040</v>
      </c>
      <c r="T512" t="s">
        <v>2043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24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8"/>
        <v>43671.208333333328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s="6" t="s">
        <v>2038</v>
      </c>
      <c r="T513" t="s">
        <v>2039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139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ref="N514:N577" si="32">(((L514/60)/60)/24)+DATE(1970,1,1)</f>
        <v>41825.208333333336</v>
      </c>
      <c r="O514" s="9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s="6" t="s">
        <v>2049</v>
      </c>
      <c r="T514" t="s">
        <v>2050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39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si="32"/>
        <v>40430.208333333336</v>
      </c>
      <c r="O515" s="9">
        <f t="shared" si="33"/>
        <v>40432.208333333336</v>
      </c>
      <c r="P515" t="b">
        <v>0</v>
      </c>
      <c r="Q515" t="b">
        <v>0</v>
      </c>
      <c r="R515" t="s">
        <v>269</v>
      </c>
      <c r="S515" s="6" t="s">
        <v>2040</v>
      </c>
      <c r="T515" t="s">
        <v>2059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1"/>
        <v>22</v>
      </c>
      <c r="G516" t="s">
        <v>74</v>
      </c>
      <c r="H516">
        <v>528</v>
      </c>
      <c r="I516">
        <f t="shared" ref="I516:I579" si="34">ROUND(E516/H516,2)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2"/>
        <v>41614.25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s="6" t="s">
        <v>2034</v>
      </c>
      <c r="T516" t="s">
        <v>2035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ref="F517:F580" si="35">ROUND(E517/D517*100,0)</f>
        <v>56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2"/>
        <v>40900.25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s="6" t="s">
        <v>2038</v>
      </c>
      <c r="T517" t="s">
        <v>2039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43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2"/>
        <v>40396.208333333336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s="6" t="s">
        <v>2046</v>
      </c>
      <c r="T518" t="s">
        <v>2047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112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2"/>
        <v>42860.208333333328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s="6" t="s">
        <v>2032</v>
      </c>
      <c r="T519" t="s">
        <v>2033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2"/>
        <v>43154.25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s="6" t="s">
        <v>2040</v>
      </c>
      <c r="T520" t="s">
        <v>2048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102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2"/>
        <v>42012.25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s="6" t="s">
        <v>2034</v>
      </c>
      <c r="T521" t="s">
        <v>2035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426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2"/>
        <v>43574.208333333328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s="6" t="s">
        <v>2038</v>
      </c>
      <c r="T522" t="s">
        <v>2039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146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2"/>
        <v>42605.208333333328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s="6" t="s">
        <v>2040</v>
      </c>
      <c r="T523" t="s">
        <v>2043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32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2"/>
        <v>41093.208333333336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s="6" t="s">
        <v>2040</v>
      </c>
      <c r="T524" t="s">
        <v>2051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700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2"/>
        <v>40241.25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s="6" t="s">
        <v>2040</v>
      </c>
      <c r="T525" t="s">
        <v>2051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84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2"/>
        <v>40294.208333333336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s="6" t="s">
        <v>2038</v>
      </c>
      <c r="T526" t="s">
        <v>2039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84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2"/>
        <v>40505.25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s="6" t="s">
        <v>2036</v>
      </c>
      <c r="T527" t="s">
        <v>2045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156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2"/>
        <v>42364.25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s="6" t="s">
        <v>2038</v>
      </c>
      <c r="T528" t="s">
        <v>2039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100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2"/>
        <v>42405.25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s="6" t="s">
        <v>2040</v>
      </c>
      <c r="T529" t="s">
        <v>2048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80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2"/>
        <v>41601.25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s="6" t="s">
        <v>2034</v>
      </c>
      <c r="T530" t="s">
        <v>2044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11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2"/>
        <v>41769.208333333336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s="6" t="s">
        <v>2049</v>
      </c>
      <c r="T531" t="s">
        <v>2050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92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2"/>
        <v>40421.208333333336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s="6" t="s">
        <v>2046</v>
      </c>
      <c r="T532" t="s">
        <v>2052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96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2"/>
        <v>41589.25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s="6" t="s">
        <v>2049</v>
      </c>
      <c r="T533" t="s">
        <v>2050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503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2"/>
        <v>43125.25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s="6" t="s">
        <v>2038</v>
      </c>
      <c r="T534" t="s">
        <v>2039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159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2"/>
        <v>41479.208333333336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s="6" t="s">
        <v>2034</v>
      </c>
      <c r="T535" t="s">
        <v>2044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15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2"/>
        <v>43329.208333333328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s="6" t="s">
        <v>2040</v>
      </c>
      <c r="T536" t="s">
        <v>2043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482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2"/>
        <v>43259.208333333328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s="6" t="s">
        <v>2038</v>
      </c>
      <c r="T537" t="s">
        <v>2039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150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2"/>
        <v>40414.208333333336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s="6" t="s">
        <v>2046</v>
      </c>
      <c r="T538" t="s">
        <v>2052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117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2"/>
        <v>43342.208333333328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s="6" t="s">
        <v>2040</v>
      </c>
      <c r="T539" t="s">
        <v>2041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38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2"/>
        <v>41539.208333333336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s="6" t="s">
        <v>2049</v>
      </c>
      <c r="T540" t="s">
        <v>2060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73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2"/>
        <v>43647.208333333328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s="6" t="s">
        <v>2032</v>
      </c>
      <c r="T541" t="s">
        <v>2033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266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2"/>
        <v>43225.208333333328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s="6" t="s">
        <v>2053</v>
      </c>
      <c r="T542" t="s">
        <v>2054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24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2"/>
        <v>42165.208333333328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s="6" t="s">
        <v>2049</v>
      </c>
      <c r="T543" t="s">
        <v>2060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3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2"/>
        <v>42391.25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s="6" t="s">
        <v>2034</v>
      </c>
      <c r="T544" t="s">
        <v>2044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16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2"/>
        <v>41528.208333333336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s="6" t="s">
        <v>2049</v>
      </c>
      <c r="T545" t="s">
        <v>2050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277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2"/>
        <v>42377.25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s="6" t="s">
        <v>2034</v>
      </c>
      <c r="T546" t="s">
        <v>2035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89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2"/>
        <v>43824.25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s="6" t="s">
        <v>2038</v>
      </c>
      <c r="T547" t="s">
        <v>2039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164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2"/>
        <v>43360.208333333328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s="6" t="s">
        <v>2038</v>
      </c>
      <c r="T548" t="s">
        <v>2039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2"/>
        <v>42029.25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s="6" t="s">
        <v>2040</v>
      </c>
      <c r="T549" t="s">
        <v>2043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271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2"/>
        <v>42461.208333333328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s="6" t="s">
        <v>2038</v>
      </c>
      <c r="T550" t="s">
        <v>2039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284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2"/>
        <v>41422.208333333336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s="6" t="s">
        <v>2036</v>
      </c>
      <c r="T551" t="s">
        <v>2045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2"/>
        <v>40968.25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s="6" t="s">
        <v>2034</v>
      </c>
      <c r="T552" t="s">
        <v>2044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59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2"/>
        <v>41993.25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s="6" t="s">
        <v>2036</v>
      </c>
      <c r="T553" t="s">
        <v>2037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99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2"/>
        <v>42700.25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s="6" t="s">
        <v>2038</v>
      </c>
      <c r="T554" t="s">
        <v>2039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44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2"/>
        <v>40545.25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s="6" t="s">
        <v>2034</v>
      </c>
      <c r="T555" t="s">
        <v>2035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152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2"/>
        <v>42723.25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s="6" t="s">
        <v>2034</v>
      </c>
      <c r="T556" t="s">
        <v>2044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224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2"/>
        <v>41731.208333333336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s="6" t="s">
        <v>2034</v>
      </c>
      <c r="T557" t="s">
        <v>2035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240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2"/>
        <v>40792.208333333336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s="6" t="s">
        <v>2046</v>
      </c>
      <c r="T558" t="s">
        <v>2058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199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2"/>
        <v>42279.208333333328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s="6" t="s">
        <v>2040</v>
      </c>
      <c r="T559" t="s">
        <v>2062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137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2"/>
        <v>42424.25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s="6" t="s">
        <v>2038</v>
      </c>
      <c r="T560" t="s">
        <v>2039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101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2"/>
        <v>42584.208333333328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s="6" t="s">
        <v>2038</v>
      </c>
      <c r="T561" t="s">
        <v>2039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794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2"/>
        <v>40865.25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s="6" t="s">
        <v>2040</v>
      </c>
      <c r="T562" t="s">
        <v>2048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370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2"/>
        <v>40833.208333333336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s="6" t="s">
        <v>2038</v>
      </c>
      <c r="T563" t="s">
        <v>2039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13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2"/>
        <v>43536.208333333328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s="6" t="s">
        <v>2034</v>
      </c>
      <c r="T564" t="s">
        <v>2035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138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2"/>
        <v>43417.25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s="6" t="s">
        <v>2040</v>
      </c>
      <c r="T565" t="s">
        <v>2041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84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2"/>
        <v>42078.208333333328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s="6" t="s">
        <v>2038</v>
      </c>
      <c r="T566" t="s">
        <v>2039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205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2"/>
        <v>40862.25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s="6" t="s">
        <v>2038</v>
      </c>
      <c r="T567" t="s">
        <v>2039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44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2"/>
        <v>42424.25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s="6" t="s">
        <v>2034</v>
      </c>
      <c r="T568" t="s">
        <v>2042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219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2"/>
        <v>41830.208333333336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s="6" t="s">
        <v>2034</v>
      </c>
      <c r="T569" t="s">
        <v>2035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186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2"/>
        <v>40374.208333333336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s="6" t="s">
        <v>2038</v>
      </c>
      <c r="T570" t="s">
        <v>2039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237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2"/>
        <v>40554.25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s="6" t="s">
        <v>2040</v>
      </c>
      <c r="T571" t="s">
        <v>2048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306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2"/>
        <v>41993.25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s="6" t="s">
        <v>2034</v>
      </c>
      <c r="T572" t="s">
        <v>2035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2"/>
        <v>42174.208333333328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s="6" t="s">
        <v>2040</v>
      </c>
      <c r="T573" t="s">
        <v>2051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2"/>
        <v>42275.208333333328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s="6" t="s">
        <v>2034</v>
      </c>
      <c r="T574" t="s">
        <v>2035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112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2"/>
        <v>41761.208333333336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s="6" t="s">
        <v>2063</v>
      </c>
      <c r="T575" t="s">
        <v>2064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369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2"/>
        <v>43806.25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s="6" t="s">
        <v>2032</v>
      </c>
      <c r="T576" t="s">
        <v>2033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63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2"/>
        <v>41779.208333333336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s="6" t="s">
        <v>2038</v>
      </c>
      <c r="T577" t="s">
        <v>2039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65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ref="N578:N641" si="36">(((L578/60)/60)/24)+DATE(1970,1,1)</f>
        <v>43040.208333333328</v>
      </c>
      <c r="O578" s="9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s="6" t="s">
        <v>2038</v>
      </c>
      <c r="T578" t="s">
        <v>2039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19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si="36"/>
        <v>40613.25</v>
      </c>
      <c r="O579" s="9">
        <f t="shared" si="37"/>
        <v>40639.208333333336</v>
      </c>
      <c r="P579" t="b">
        <v>0</v>
      </c>
      <c r="Q579" t="b">
        <v>0</v>
      </c>
      <c r="R579" t="s">
        <v>159</v>
      </c>
      <c r="S579" s="6" t="s">
        <v>2034</v>
      </c>
      <c r="T579" t="s">
        <v>2057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5"/>
        <v>17</v>
      </c>
      <c r="G580" t="s">
        <v>14</v>
      </c>
      <c r="H580">
        <v>245</v>
      </c>
      <c r="I580">
        <f t="shared" ref="I580:I643" si="38">ROUND(E580/H580,2)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6"/>
        <v>40878.25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s="6" t="s">
        <v>2040</v>
      </c>
      <c r="T580" t="s">
        <v>2062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ref="F581:F644" si="39">ROUND(E581/D581*100,0)</f>
        <v>101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6"/>
        <v>40762.208333333336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s="6" t="s">
        <v>2034</v>
      </c>
      <c r="T581" t="s">
        <v>2057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342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6"/>
        <v>41696.25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s="6" t="s">
        <v>2038</v>
      </c>
      <c r="T582" t="s">
        <v>2039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64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6"/>
        <v>40662.208333333336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s="6" t="s">
        <v>2036</v>
      </c>
      <c r="T583" t="s">
        <v>2037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52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6"/>
        <v>42165.208333333328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s="6" t="s">
        <v>2049</v>
      </c>
      <c r="T584" t="s">
        <v>2050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322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6"/>
        <v>40959.25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s="6" t="s">
        <v>2040</v>
      </c>
      <c r="T585" t="s">
        <v>2041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120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6"/>
        <v>41024.208333333336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s="6" t="s">
        <v>2036</v>
      </c>
      <c r="T586" t="s">
        <v>2037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147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6"/>
        <v>40255.208333333336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s="6" t="s">
        <v>2046</v>
      </c>
      <c r="T587" t="s">
        <v>2058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951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6"/>
        <v>40499.25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s="6" t="s">
        <v>2034</v>
      </c>
      <c r="T588" t="s">
        <v>2035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73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6"/>
        <v>43484.25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s="6" t="s">
        <v>2032</v>
      </c>
      <c r="T589" t="s">
        <v>2033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79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6"/>
        <v>40262.208333333336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s="6" t="s">
        <v>2038</v>
      </c>
      <c r="T590" t="s">
        <v>2039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65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6"/>
        <v>42190.208333333328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s="6" t="s">
        <v>2040</v>
      </c>
      <c r="T591" t="s">
        <v>2041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82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6"/>
        <v>41994.25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s="6" t="s">
        <v>2046</v>
      </c>
      <c r="T592" t="s">
        <v>2055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1038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6"/>
        <v>40373.208333333336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s="6" t="s">
        <v>2049</v>
      </c>
      <c r="T593" t="s">
        <v>2050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13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6"/>
        <v>41789.208333333336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s="6" t="s">
        <v>2038</v>
      </c>
      <c r="T594" t="s">
        <v>2039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155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6"/>
        <v>41724.208333333336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s="6" t="s">
        <v>2040</v>
      </c>
      <c r="T595" t="s">
        <v>2048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6"/>
        <v>42548.208333333328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s="6" t="s">
        <v>2038</v>
      </c>
      <c r="T596" t="s">
        <v>2039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209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6"/>
        <v>40253.208333333336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s="6" t="s">
        <v>2038</v>
      </c>
      <c r="T597" t="s">
        <v>2039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100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6"/>
        <v>42434.25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s="6" t="s">
        <v>2040</v>
      </c>
      <c r="T598" t="s">
        <v>2043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202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6"/>
        <v>43786.25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s="6" t="s">
        <v>2038</v>
      </c>
      <c r="T599" t="s">
        <v>2039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162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6"/>
        <v>40344.208333333336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s="6" t="s">
        <v>2034</v>
      </c>
      <c r="T600" t="s">
        <v>2035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4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6"/>
        <v>42047.25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s="6" t="s">
        <v>2040</v>
      </c>
      <c r="T601" t="s">
        <v>2041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6"/>
        <v>41485.208333333336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s="6" t="s">
        <v>2032</v>
      </c>
      <c r="T602" t="s">
        <v>2033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207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6"/>
        <v>41789.208333333336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s="6" t="s">
        <v>2036</v>
      </c>
      <c r="T603" t="s">
        <v>2045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128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6"/>
        <v>42160.208333333328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s="6" t="s">
        <v>2038</v>
      </c>
      <c r="T604" t="s">
        <v>2039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120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6"/>
        <v>43573.208333333328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s="6" t="s">
        <v>2038</v>
      </c>
      <c r="T605" t="s">
        <v>2039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171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6"/>
        <v>40565.25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s="6" t="s">
        <v>2038</v>
      </c>
      <c r="T606" t="s">
        <v>2039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187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6"/>
        <v>42280.208333333328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s="6" t="s">
        <v>2046</v>
      </c>
      <c r="T607" t="s">
        <v>2047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188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6"/>
        <v>42436.25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s="6" t="s">
        <v>2034</v>
      </c>
      <c r="T608" t="s">
        <v>2035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131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6"/>
        <v>41721.208333333336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s="6" t="s">
        <v>2032</v>
      </c>
      <c r="T609" t="s">
        <v>2033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284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6"/>
        <v>43530.25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s="6" t="s">
        <v>2034</v>
      </c>
      <c r="T610" t="s">
        <v>2057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120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6"/>
        <v>43481.25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s="6" t="s">
        <v>2040</v>
      </c>
      <c r="T611" t="s">
        <v>2062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419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6"/>
        <v>41259.25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s="6" t="s">
        <v>2038</v>
      </c>
      <c r="T612" t="s">
        <v>2039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14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6"/>
        <v>41480.208333333336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s="6" t="s">
        <v>2038</v>
      </c>
      <c r="T613" t="s">
        <v>2039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139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6"/>
        <v>40474.208333333336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s="6" t="s">
        <v>2034</v>
      </c>
      <c r="T614" t="s">
        <v>2042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6"/>
        <v>42973.208333333328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s="6" t="s">
        <v>2038</v>
      </c>
      <c r="T615" t="s">
        <v>2039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155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6"/>
        <v>42746.25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s="6" t="s">
        <v>2038</v>
      </c>
      <c r="T616" t="s">
        <v>2039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170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6"/>
        <v>42489.208333333328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s="6" t="s">
        <v>2038</v>
      </c>
      <c r="T617" t="s">
        <v>2039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190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6"/>
        <v>41537.208333333336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s="6" t="s">
        <v>2034</v>
      </c>
      <c r="T618" t="s">
        <v>2044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250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6"/>
        <v>41794.208333333336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s="6" t="s">
        <v>2038</v>
      </c>
      <c r="T619" t="s">
        <v>2039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49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6"/>
        <v>41396.208333333336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s="6" t="s">
        <v>2046</v>
      </c>
      <c r="T620" t="s">
        <v>2047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28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6"/>
        <v>40669.208333333336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s="6" t="s">
        <v>2038</v>
      </c>
      <c r="T621" t="s">
        <v>2039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268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6"/>
        <v>42559.208333333328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s="6" t="s">
        <v>2053</v>
      </c>
      <c r="T622" t="s">
        <v>2054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620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6"/>
        <v>42626.208333333328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s="6" t="s">
        <v>2038</v>
      </c>
      <c r="T623" t="s">
        <v>2039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6"/>
        <v>43205.208333333328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s="6" t="s">
        <v>2034</v>
      </c>
      <c r="T624" t="s">
        <v>2044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160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6"/>
        <v>42201.208333333328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s="6" t="s">
        <v>2038</v>
      </c>
      <c r="T625" t="s">
        <v>2039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279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6"/>
        <v>42029.25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s="6" t="s">
        <v>2053</v>
      </c>
      <c r="T626" t="s">
        <v>2054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77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6"/>
        <v>43857.25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s="6" t="s">
        <v>2038</v>
      </c>
      <c r="T627" t="s">
        <v>2039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206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6"/>
        <v>40449.208333333336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s="6" t="s">
        <v>2038</v>
      </c>
      <c r="T628" t="s">
        <v>2039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694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6"/>
        <v>40345.208333333336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s="6" t="s">
        <v>2032</v>
      </c>
      <c r="T629" t="s">
        <v>2033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6"/>
        <v>40455.208333333336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s="6" t="s">
        <v>2034</v>
      </c>
      <c r="T630" t="s">
        <v>2044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65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6"/>
        <v>42557.208333333328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s="6" t="s">
        <v>2038</v>
      </c>
      <c r="T631" t="s">
        <v>2039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63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6"/>
        <v>43586.208333333328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s="6" t="s">
        <v>2038</v>
      </c>
      <c r="T632" t="s">
        <v>2039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310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6"/>
        <v>43550.208333333328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s="6" t="s">
        <v>2038</v>
      </c>
      <c r="T633" t="s">
        <v>2039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43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6"/>
        <v>41945.208333333336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s="6" t="s">
        <v>2038</v>
      </c>
      <c r="T634" t="s">
        <v>2039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83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6"/>
        <v>42315.25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s="6" t="s">
        <v>2040</v>
      </c>
      <c r="T635" t="s">
        <v>2048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79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6"/>
        <v>42819.208333333328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s="6" t="s">
        <v>2040</v>
      </c>
      <c r="T636" t="s">
        <v>2059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114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6"/>
        <v>41314.25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s="6" t="s">
        <v>2040</v>
      </c>
      <c r="T637" t="s">
        <v>2059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65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6"/>
        <v>40926.25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s="6" t="s">
        <v>2040</v>
      </c>
      <c r="T638" t="s">
        <v>2048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79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6"/>
        <v>42688.25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s="6" t="s">
        <v>2038</v>
      </c>
      <c r="T639" t="s">
        <v>2039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11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6"/>
        <v>40386.208333333336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s="6" t="s">
        <v>2038</v>
      </c>
      <c r="T640" t="s">
        <v>2039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56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6"/>
        <v>43309.208333333328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s="6" t="s">
        <v>2040</v>
      </c>
      <c r="T641" t="s">
        <v>2043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17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ref="N642:N705" si="40">(((L642/60)/60)/24)+DATE(1970,1,1)</f>
        <v>42387.25</v>
      </c>
      <c r="O642" s="9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s="6" t="s">
        <v>2038</v>
      </c>
      <c r="T642" t="s">
        <v>2039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120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si="40"/>
        <v>42786.25</v>
      </c>
      <c r="O643" s="9">
        <f t="shared" si="41"/>
        <v>42814.208333333328</v>
      </c>
      <c r="P643" t="b">
        <v>0</v>
      </c>
      <c r="Q643" t="b">
        <v>0</v>
      </c>
      <c r="R643" t="s">
        <v>33</v>
      </c>
      <c r="S643" s="6" t="s">
        <v>2038</v>
      </c>
      <c r="T643" t="s">
        <v>2039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39"/>
        <v>145</v>
      </c>
      <c r="G644" t="s">
        <v>20</v>
      </c>
      <c r="H644">
        <v>129</v>
      </c>
      <c r="I644">
        <f t="shared" ref="I644:I707" si="42">ROUND(E644/H644,2)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0"/>
        <v>43451.25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s="6" t="s">
        <v>2036</v>
      </c>
      <c r="T644" t="s">
        <v>2045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ref="F645:F708" si="43">ROUND(E645/D645*100,0)</f>
        <v>221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0"/>
        <v>42795.25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s="6" t="s">
        <v>2038</v>
      </c>
      <c r="T645" t="s">
        <v>2039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48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0"/>
        <v>43452.25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s="6" t="s">
        <v>2038</v>
      </c>
      <c r="T646" t="s">
        <v>2039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93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0"/>
        <v>43369.208333333328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s="6" t="s">
        <v>2034</v>
      </c>
      <c r="T647" t="s">
        <v>2035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89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0"/>
        <v>41346.208333333336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s="6" t="s">
        <v>2049</v>
      </c>
      <c r="T648" t="s">
        <v>2050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41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0"/>
        <v>43199.208333333328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s="6" t="s">
        <v>2046</v>
      </c>
      <c r="T649" t="s">
        <v>2058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63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0"/>
        <v>42922.208333333328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s="6" t="s">
        <v>2032</v>
      </c>
      <c r="T650" t="s">
        <v>2033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48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0"/>
        <v>40471.208333333336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s="6" t="s">
        <v>2038</v>
      </c>
      <c r="T651" t="s">
        <v>2039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0"/>
        <v>41828.208333333336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s="6" t="s">
        <v>2034</v>
      </c>
      <c r="T652" t="s">
        <v>2057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88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0"/>
        <v>41692.25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s="6" t="s">
        <v>2040</v>
      </c>
      <c r="T653" t="s">
        <v>2051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127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0"/>
        <v>42587.208333333328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s="6" t="s">
        <v>2036</v>
      </c>
      <c r="T654" t="s">
        <v>2037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2339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0"/>
        <v>42468.208333333328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s="6" t="s">
        <v>2036</v>
      </c>
      <c r="T655" t="s">
        <v>2037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508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0"/>
        <v>42240.208333333328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s="6" t="s">
        <v>2034</v>
      </c>
      <c r="T656" t="s">
        <v>2056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191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0"/>
        <v>42796.25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s="6" t="s">
        <v>2053</v>
      </c>
      <c r="T657" t="s">
        <v>2054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42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0"/>
        <v>43097.25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s="6" t="s">
        <v>2032</v>
      </c>
      <c r="T658" t="s">
        <v>2033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0"/>
        <v>43096.25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s="6" t="s">
        <v>2040</v>
      </c>
      <c r="T659" t="s">
        <v>2062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60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0"/>
        <v>42246.208333333328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s="6" t="s">
        <v>2034</v>
      </c>
      <c r="T660" t="s">
        <v>2035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47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0"/>
        <v>40570.25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s="6" t="s">
        <v>2040</v>
      </c>
      <c r="T661" t="s">
        <v>2041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82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0"/>
        <v>42237.208333333328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s="6" t="s">
        <v>2038</v>
      </c>
      <c r="T662" t="s">
        <v>2039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54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0"/>
        <v>40996.208333333336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s="6" t="s">
        <v>2034</v>
      </c>
      <c r="T663" t="s">
        <v>2057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98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0"/>
        <v>43443.25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s="6" t="s">
        <v>2038</v>
      </c>
      <c r="T664" t="s">
        <v>2039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77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0"/>
        <v>40458.208333333336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s="6" t="s">
        <v>2038</v>
      </c>
      <c r="T665" t="s">
        <v>2039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33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0"/>
        <v>40959.25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s="6" t="s">
        <v>2034</v>
      </c>
      <c r="T666" t="s">
        <v>2057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240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0"/>
        <v>40733.208333333336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s="6" t="s">
        <v>2040</v>
      </c>
      <c r="T667" t="s">
        <v>2041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64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0"/>
        <v>41516.208333333336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s="6" t="s">
        <v>2038</v>
      </c>
      <c r="T668" t="s">
        <v>2039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176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0"/>
        <v>41892.208333333336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s="6" t="s">
        <v>2063</v>
      </c>
      <c r="T669" t="s">
        <v>2064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20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0"/>
        <v>41122.208333333336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s="6" t="s">
        <v>2038</v>
      </c>
      <c r="T670" t="s">
        <v>2039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359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0"/>
        <v>42912.208333333328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s="6" t="s">
        <v>2038</v>
      </c>
      <c r="T671" t="s">
        <v>2039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469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0"/>
        <v>42425.25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s="6" t="s">
        <v>2034</v>
      </c>
      <c r="T672" t="s">
        <v>2044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122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0"/>
        <v>40390.208333333336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s="6" t="s">
        <v>2038</v>
      </c>
      <c r="T673" t="s">
        <v>2039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56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0"/>
        <v>43180.208333333328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s="6" t="s">
        <v>2038</v>
      </c>
      <c r="T674" t="s">
        <v>2039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44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0"/>
        <v>42475.208333333328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s="6" t="s">
        <v>2034</v>
      </c>
      <c r="T675" t="s">
        <v>2044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34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0"/>
        <v>40774.208333333336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s="6" t="s">
        <v>2053</v>
      </c>
      <c r="T676" t="s">
        <v>2054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123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0"/>
        <v>43719.208333333328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s="6" t="s">
        <v>2063</v>
      </c>
      <c r="T677" t="s">
        <v>2064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190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0"/>
        <v>41178.208333333336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s="6" t="s">
        <v>2053</v>
      </c>
      <c r="T678" t="s">
        <v>2054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84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0"/>
        <v>42561.208333333328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s="6" t="s">
        <v>2046</v>
      </c>
      <c r="T679" t="s">
        <v>2052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18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0"/>
        <v>43484.25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s="6" t="s">
        <v>2040</v>
      </c>
      <c r="T680" t="s">
        <v>2043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1037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0"/>
        <v>43756.208333333328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s="6" t="s">
        <v>2032</v>
      </c>
      <c r="T681" t="s">
        <v>2033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97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0"/>
        <v>43813.25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s="6" t="s">
        <v>2049</v>
      </c>
      <c r="T682" t="s">
        <v>2060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86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0"/>
        <v>40898.25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s="6" t="s">
        <v>2038</v>
      </c>
      <c r="T683" t="s">
        <v>2039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150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0"/>
        <v>41619.25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s="6" t="s">
        <v>2038</v>
      </c>
      <c r="T684" t="s">
        <v>2039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358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0"/>
        <v>43359.208333333328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s="6" t="s">
        <v>2038</v>
      </c>
      <c r="T685" t="s">
        <v>2039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543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0"/>
        <v>40358.208333333336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s="6" t="s">
        <v>2046</v>
      </c>
      <c r="T686" t="s">
        <v>2047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68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0"/>
        <v>42239.208333333328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s="6" t="s">
        <v>2038</v>
      </c>
      <c r="T687" t="s">
        <v>2039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192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0"/>
        <v>43186.208333333328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s="6" t="s">
        <v>2036</v>
      </c>
      <c r="T688" t="s">
        <v>2045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0"/>
        <v>42806.25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s="6" t="s">
        <v>2038</v>
      </c>
      <c r="T689" t="s">
        <v>2039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429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0"/>
        <v>43475.25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s="6" t="s">
        <v>2040</v>
      </c>
      <c r="T690" t="s">
        <v>2059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101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0"/>
        <v>41576.208333333336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s="6" t="s">
        <v>2036</v>
      </c>
      <c r="T691" t="s">
        <v>2037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227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0"/>
        <v>40874.25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s="6" t="s">
        <v>2040</v>
      </c>
      <c r="T692" t="s">
        <v>2041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142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0"/>
        <v>41185.208333333336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s="6" t="s">
        <v>2040</v>
      </c>
      <c r="T693" t="s">
        <v>2041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91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0"/>
        <v>43655.208333333328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s="6" t="s">
        <v>2034</v>
      </c>
      <c r="T694" t="s">
        <v>2035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64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0"/>
        <v>43025.208333333328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s="6" t="s">
        <v>2038</v>
      </c>
      <c r="T695" t="s">
        <v>2039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84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0"/>
        <v>43066.25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s="6" t="s">
        <v>2038</v>
      </c>
      <c r="T696" t="s">
        <v>2039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134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0"/>
        <v>42322.25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s="6" t="s">
        <v>2034</v>
      </c>
      <c r="T697" t="s">
        <v>2035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59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0"/>
        <v>42114.208333333328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s="6" t="s">
        <v>2038</v>
      </c>
      <c r="T698" t="s">
        <v>2039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153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0"/>
        <v>43190.208333333328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s="6" t="s">
        <v>2034</v>
      </c>
      <c r="T699" t="s">
        <v>2042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447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0"/>
        <v>40871.25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s="6" t="s">
        <v>2036</v>
      </c>
      <c r="T700" t="s">
        <v>2045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84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0"/>
        <v>43641.208333333328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s="6" t="s">
        <v>2040</v>
      </c>
      <c r="T701" t="s">
        <v>2043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0"/>
        <v>40203.25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s="6" t="s">
        <v>2036</v>
      </c>
      <c r="T702" t="s">
        <v>2045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175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0"/>
        <v>40629.208333333336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s="6" t="s">
        <v>2038</v>
      </c>
      <c r="T703" t="s">
        <v>2039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54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0"/>
        <v>41477.208333333336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s="6" t="s">
        <v>2036</v>
      </c>
      <c r="T704" t="s">
        <v>2045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312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0"/>
        <v>41020.208333333336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s="6" t="s">
        <v>2046</v>
      </c>
      <c r="T705" t="s">
        <v>2058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123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ref="N706:N769" si="44">(((L706/60)/60)/24)+DATE(1970,1,1)</f>
        <v>42555.208333333328</v>
      </c>
      <c r="O706" s="9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s="6" t="s">
        <v>2040</v>
      </c>
      <c r="T706" t="s">
        <v>2048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99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si="44"/>
        <v>41619.25</v>
      </c>
      <c r="O707" s="9">
        <f t="shared" si="45"/>
        <v>41623.25</v>
      </c>
      <c r="P707" t="b">
        <v>0</v>
      </c>
      <c r="Q707" t="b">
        <v>0</v>
      </c>
      <c r="R707" t="s">
        <v>68</v>
      </c>
      <c r="S707" s="6" t="s">
        <v>2046</v>
      </c>
      <c r="T707" t="s">
        <v>2047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3"/>
        <v>128</v>
      </c>
      <c r="G708" t="s">
        <v>20</v>
      </c>
      <c r="H708">
        <v>1345</v>
      </c>
      <c r="I708">
        <f t="shared" ref="I708:I771" si="46">ROUND(E708/H708,2)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4"/>
        <v>43471.25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s="6" t="s">
        <v>2036</v>
      </c>
      <c r="T708" t="s">
        <v>2037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ref="F709:F772" si="47">ROUND(E709/D709*100,0)</f>
        <v>159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4"/>
        <v>43442.25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s="6" t="s">
        <v>2040</v>
      </c>
      <c r="T709" t="s">
        <v>2043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707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4"/>
        <v>42877.208333333328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s="6" t="s">
        <v>2038</v>
      </c>
      <c r="T710" t="s">
        <v>2039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142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4"/>
        <v>41018.208333333336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s="6" t="s">
        <v>2038</v>
      </c>
      <c r="T711" t="s">
        <v>2039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148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4"/>
        <v>43295.208333333328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s="6" t="s">
        <v>2038</v>
      </c>
      <c r="T712" t="s">
        <v>2039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20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4"/>
        <v>42393.25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s="6" t="s">
        <v>2038</v>
      </c>
      <c r="T713" t="s">
        <v>2039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1841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4"/>
        <v>42559.208333333328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s="6" t="s">
        <v>2038</v>
      </c>
      <c r="T714" t="s">
        <v>2039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162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4"/>
        <v>42604.208333333328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s="6" t="s">
        <v>2046</v>
      </c>
      <c r="T715" t="s">
        <v>2055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473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4"/>
        <v>41870.208333333336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s="6" t="s">
        <v>2034</v>
      </c>
      <c r="T716" t="s">
        <v>2035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24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4"/>
        <v>40397.208333333336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s="6" t="s">
        <v>2049</v>
      </c>
      <c r="T717" t="s">
        <v>2060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518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4"/>
        <v>41465.208333333336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s="6" t="s">
        <v>2038</v>
      </c>
      <c r="T718" t="s">
        <v>2039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248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4"/>
        <v>40777.208333333336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s="6" t="s">
        <v>2040</v>
      </c>
      <c r="T719" t="s">
        <v>2041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100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4"/>
        <v>41442.208333333336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s="6" t="s">
        <v>2036</v>
      </c>
      <c r="T720" t="s">
        <v>2045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153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4"/>
        <v>41058.208333333336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s="6" t="s">
        <v>2046</v>
      </c>
      <c r="T721" t="s">
        <v>2052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37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4"/>
        <v>43152.25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s="6" t="s">
        <v>2038</v>
      </c>
      <c r="T722" t="s">
        <v>2039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4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4"/>
        <v>43194.208333333328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s="6" t="s">
        <v>2034</v>
      </c>
      <c r="T723" t="s">
        <v>2035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157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4"/>
        <v>43045.25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s="6" t="s">
        <v>2040</v>
      </c>
      <c r="T724" t="s">
        <v>2041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270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4"/>
        <v>42431.25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s="6" t="s">
        <v>2038</v>
      </c>
      <c r="T725" t="s">
        <v>2039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134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4"/>
        <v>41934.208333333336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s="6" t="s">
        <v>2038</v>
      </c>
      <c r="T726" t="s">
        <v>2039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50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4"/>
        <v>41958.25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s="6" t="s">
        <v>2049</v>
      </c>
      <c r="T727" t="s">
        <v>2060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89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4"/>
        <v>40476.208333333336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s="6" t="s">
        <v>2038</v>
      </c>
      <c r="T728" t="s">
        <v>2039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165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4"/>
        <v>43485.25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s="6" t="s">
        <v>2036</v>
      </c>
      <c r="T729" t="s">
        <v>2037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18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4"/>
        <v>42515.208333333328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s="6" t="s">
        <v>2038</v>
      </c>
      <c r="T730" t="s">
        <v>2039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186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4"/>
        <v>41309.25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s="6" t="s">
        <v>2040</v>
      </c>
      <c r="T731" t="s">
        <v>2043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413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4"/>
        <v>42147.208333333328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s="6" t="s">
        <v>2036</v>
      </c>
      <c r="T732" t="s">
        <v>2045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90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4"/>
        <v>42939.208333333328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s="6" t="s">
        <v>2036</v>
      </c>
      <c r="T733" t="s">
        <v>2037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92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4"/>
        <v>42816.208333333328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s="6" t="s">
        <v>2034</v>
      </c>
      <c r="T734" t="s">
        <v>2035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527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4"/>
        <v>41844.208333333336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s="6" t="s">
        <v>2034</v>
      </c>
      <c r="T735" t="s">
        <v>2056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319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4"/>
        <v>42763.25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s="6" t="s">
        <v>2038</v>
      </c>
      <c r="T736" t="s">
        <v>2039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354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4"/>
        <v>42459.208333333328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s="6" t="s">
        <v>2053</v>
      </c>
      <c r="T737" t="s">
        <v>2054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33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4"/>
        <v>42055.25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s="6" t="s">
        <v>2046</v>
      </c>
      <c r="T738" t="s">
        <v>2047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136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4"/>
        <v>42685.25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s="6" t="s">
        <v>2034</v>
      </c>
      <c r="T739" t="s">
        <v>2044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4"/>
        <v>41959.25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s="6" t="s">
        <v>2038</v>
      </c>
      <c r="T740" t="s">
        <v>2039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4"/>
        <v>41089.208333333336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s="6" t="s">
        <v>2034</v>
      </c>
      <c r="T741" t="s">
        <v>2044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30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4"/>
        <v>42769.25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s="6" t="s">
        <v>2038</v>
      </c>
      <c r="T742" t="s">
        <v>2039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1179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4"/>
        <v>40321.208333333336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s="6" t="s">
        <v>2038</v>
      </c>
      <c r="T743" t="s">
        <v>2039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1126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4"/>
        <v>40197.25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s="6" t="s">
        <v>2034</v>
      </c>
      <c r="T744" t="s">
        <v>2042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13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4"/>
        <v>42298.208333333328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s="6" t="s">
        <v>2038</v>
      </c>
      <c r="T745" t="s">
        <v>2039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712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4"/>
        <v>43322.208333333328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s="6" t="s">
        <v>2038</v>
      </c>
      <c r="T746" t="s">
        <v>2039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30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4"/>
        <v>40328.208333333336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s="6" t="s">
        <v>2036</v>
      </c>
      <c r="T747" t="s">
        <v>2045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213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4"/>
        <v>40825.208333333336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s="6" t="s">
        <v>2036</v>
      </c>
      <c r="T748" t="s">
        <v>2037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229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4"/>
        <v>40423.208333333336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s="6" t="s">
        <v>2038</v>
      </c>
      <c r="T749" t="s">
        <v>2039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35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4"/>
        <v>40238.25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s="6" t="s">
        <v>2040</v>
      </c>
      <c r="T750" t="s">
        <v>2048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157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4"/>
        <v>41920.208333333336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s="6" t="s">
        <v>2036</v>
      </c>
      <c r="T751" t="s">
        <v>2045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4"/>
        <v>40360.208333333336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s="6" t="s">
        <v>2034</v>
      </c>
      <c r="T752" t="s">
        <v>2042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232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4"/>
        <v>42446.208333333328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s="6" t="s">
        <v>2046</v>
      </c>
      <c r="T753" t="s">
        <v>2047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92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4"/>
        <v>40395.208333333336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s="6" t="s">
        <v>2038</v>
      </c>
      <c r="T754" t="s">
        <v>2039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257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4"/>
        <v>40321.208333333336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s="6" t="s">
        <v>2053</v>
      </c>
      <c r="T755" t="s">
        <v>2054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168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4"/>
        <v>41210.208333333336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s="6" t="s">
        <v>2038</v>
      </c>
      <c r="T756" t="s">
        <v>2039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167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4"/>
        <v>43096.25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s="6" t="s">
        <v>2038</v>
      </c>
      <c r="T757" t="s">
        <v>2039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772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4"/>
        <v>42024.25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s="6" t="s">
        <v>2038</v>
      </c>
      <c r="T758" t="s">
        <v>2039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407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4"/>
        <v>40675.208333333336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s="6" t="s">
        <v>2040</v>
      </c>
      <c r="T759" t="s">
        <v>2043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564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4"/>
        <v>41936.208333333336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s="6" t="s">
        <v>2034</v>
      </c>
      <c r="T760" t="s">
        <v>2035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68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4"/>
        <v>43136.25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s="6" t="s">
        <v>2034</v>
      </c>
      <c r="T761" t="s">
        <v>2042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34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4"/>
        <v>43678.208333333328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s="6" t="s">
        <v>2049</v>
      </c>
      <c r="T762" t="s">
        <v>2050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655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4"/>
        <v>42938.208333333328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s="6" t="s">
        <v>2034</v>
      </c>
      <c r="T763" t="s">
        <v>2035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177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4"/>
        <v>41241.25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s="6" t="s">
        <v>2034</v>
      </c>
      <c r="T764" t="s">
        <v>2057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113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4"/>
        <v>41037.208333333336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s="6" t="s">
        <v>2038</v>
      </c>
      <c r="T765" t="s">
        <v>2039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728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4"/>
        <v>40676.208333333336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s="6" t="s">
        <v>2034</v>
      </c>
      <c r="T766" t="s">
        <v>2035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208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4"/>
        <v>42840.208333333328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s="6" t="s">
        <v>2034</v>
      </c>
      <c r="T767" t="s">
        <v>2044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31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4"/>
        <v>43362.208333333328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s="6" t="s">
        <v>2040</v>
      </c>
      <c r="T768" t="s">
        <v>2062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57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4"/>
        <v>42283.208333333328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s="6" t="s">
        <v>2046</v>
      </c>
      <c r="T769" t="s">
        <v>2058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231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ref="N770:N833" si="48">(((L770/60)/60)/24)+DATE(1970,1,1)</f>
        <v>41619.25</v>
      </c>
      <c r="O770" s="9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s="6" t="s">
        <v>2038</v>
      </c>
      <c r="T770" t="s">
        <v>2039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87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si="48"/>
        <v>41501.208333333336</v>
      </c>
      <c r="O771" s="9">
        <f t="shared" si="49"/>
        <v>41527.208333333336</v>
      </c>
      <c r="P771" t="b">
        <v>0</v>
      </c>
      <c r="Q771" t="b">
        <v>0</v>
      </c>
      <c r="R771" t="s">
        <v>89</v>
      </c>
      <c r="S771" s="6" t="s">
        <v>2049</v>
      </c>
      <c r="T771" t="s">
        <v>2050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7"/>
        <v>271</v>
      </c>
      <c r="G772" t="s">
        <v>20</v>
      </c>
      <c r="H772">
        <v>216</v>
      </c>
      <c r="I772">
        <f t="shared" ref="I772:I835" si="50">ROUND(E772/H772,2)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8"/>
        <v>41743.208333333336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s="6" t="s">
        <v>2038</v>
      </c>
      <c r="T772" t="s">
        <v>2039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ref="F773:F836" si="51">ROUND(E773/D773*100,0)</f>
        <v>49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8"/>
        <v>43491.25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s="6" t="s">
        <v>2038</v>
      </c>
      <c r="T773" t="s">
        <v>2039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113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8"/>
        <v>43505.25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s="6" t="s">
        <v>2034</v>
      </c>
      <c r="T774" t="s">
        <v>2044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191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8"/>
        <v>42838.208333333328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s="6" t="s">
        <v>2038</v>
      </c>
      <c r="T775" t="s">
        <v>2039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136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8"/>
        <v>42513.208333333328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s="6" t="s">
        <v>2036</v>
      </c>
      <c r="T776" t="s">
        <v>2037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10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8"/>
        <v>41949.25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s="6" t="s">
        <v>2034</v>
      </c>
      <c r="T777" t="s">
        <v>2035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66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8"/>
        <v>43650.208333333328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s="6" t="s">
        <v>2038</v>
      </c>
      <c r="T778" t="s">
        <v>2039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49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8"/>
        <v>40809.208333333336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s="6" t="s">
        <v>2038</v>
      </c>
      <c r="T779" t="s">
        <v>2039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788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8"/>
        <v>40768.208333333336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s="6" t="s">
        <v>2040</v>
      </c>
      <c r="T780" t="s">
        <v>2048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80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8"/>
        <v>42230.208333333328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s="6" t="s">
        <v>2038</v>
      </c>
      <c r="T781" t="s">
        <v>2039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106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8"/>
        <v>42573.208333333328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s="6" t="s">
        <v>2040</v>
      </c>
      <c r="T782" t="s">
        <v>2043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51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8"/>
        <v>40482.208333333336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s="6" t="s">
        <v>2038</v>
      </c>
      <c r="T783" t="s">
        <v>2039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215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8"/>
        <v>40603.25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s="6" t="s">
        <v>2040</v>
      </c>
      <c r="T784" t="s">
        <v>2048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141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8"/>
        <v>41625.25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s="6" t="s">
        <v>2034</v>
      </c>
      <c r="T785" t="s">
        <v>2035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115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8"/>
        <v>42435.25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s="6" t="s">
        <v>2036</v>
      </c>
      <c r="T786" t="s">
        <v>2037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193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8"/>
        <v>43582.208333333328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s="6" t="s">
        <v>2040</v>
      </c>
      <c r="T787" t="s">
        <v>2048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730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8"/>
        <v>43186.208333333328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s="6" t="s">
        <v>2034</v>
      </c>
      <c r="T788" t="s">
        <v>2057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100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8"/>
        <v>40684.208333333336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s="6" t="s">
        <v>2034</v>
      </c>
      <c r="T789" t="s">
        <v>2035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88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8"/>
        <v>41202.208333333336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s="6" t="s">
        <v>2040</v>
      </c>
      <c r="T790" t="s">
        <v>2048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37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8"/>
        <v>41786.208333333336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s="6" t="s">
        <v>2038</v>
      </c>
      <c r="T791" t="s">
        <v>2039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31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8"/>
        <v>40223.25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s="6" t="s">
        <v>2038</v>
      </c>
      <c r="T792" t="s">
        <v>2039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26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8"/>
        <v>42715.25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s="6" t="s">
        <v>2032</v>
      </c>
      <c r="T793" t="s">
        <v>2033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8"/>
        <v>41451.208333333336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s="6" t="s">
        <v>2038</v>
      </c>
      <c r="T794" t="s">
        <v>2039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1186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8"/>
        <v>41450.208333333336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s="6" t="s">
        <v>2046</v>
      </c>
      <c r="T795" t="s">
        <v>2047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125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8"/>
        <v>43091.25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s="6" t="s">
        <v>2034</v>
      </c>
      <c r="T796" t="s">
        <v>2035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14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8"/>
        <v>42675.208333333328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s="6" t="s">
        <v>2040</v>
      </c>
      <c r="T797" t="s">
        <v>2043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55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8"/>
        <v>41859.208333333336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s="6" t="s">
        <v>2049</v>
      </c>
      <c r="T798" t="s">
        <v>2060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110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8"/>
        <v>43464.25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s="6" t="s">
        <v>2036</v>
      </c>
      <c r="T799" t="s">
        <v>2037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188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8"/>
        <v>41060.208333333336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s="6" t="s">
        <v>2038</v>
      </c>
      <c r="T800" t="s">
        <v>2039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87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8"/>
        <v>42399.25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s="6" t="s">
        <v>2038</v>
      </c>
      <c r="T801" t="s">
        <v>2039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8"/>
        <v>42167.208333333328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s="6" t="s">
        <v>2034</v>
      </c>
      <c r="T802" t="s">
        <v>2035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203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8"/>
        <v>43830.25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s="6" t="s">
        <v>2053</v>
      </c>
      <c r="T803" t="s">
        <v>2054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197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8"/>
        <v>43650.208333333328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s="6" t="s">
        <v>2053</v>
      </c>
      <c r="T804" t="s">
        <v>2054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107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8"/>
        <v>43492.25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s="6" t="s">
        <v>2038</v>
      </c>
      <c r="T805" t="s">
        <v>2039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269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8"/>
        <v>43102.25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s="6" t="s">
        <v>2034</v>
      </c>
      <c r="T806" t="s">
        <v>2035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51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8"/>
        <v>41958.25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s="6" t="s">
        <v>2040</v>
      </c>
      <c r="T807" t="s">
        <v>2041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1180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8"/>
        <v>40973.25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s="6" t="s">
        <v>2040</v>
      </c>
      <c r="T808" t="s">
        <v>2043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264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8"/>
        <v>43753.208333333328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s="6" t="s">
        <v>2038</v>
      </c>
      <c r="T809" t="s">
        <v>2039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30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8"/>
        <v>42507.208333333328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s="6" t="s">
        <v>2032</v>
      </c>
      <c r="T810" t="s">
        <v>2033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63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8"/>
        <v>41135.208333333336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s="6" t="s">
        <v>2040</v>
      </c>
      <c r="T811" t="s">
        <v>2041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193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8"/>
        <v>43067.25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s="6" t="s">
        <v>2038</v>
      </c>
      <c r="T812" t="s">
        <v>2039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77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8"/>
        <v>42378.25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s="6" t="s">
        <v>2049</v>
      </c>
      <c r="T813" t="s">
        <v>2050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226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8"/>
        <v>43206.208333333328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s="6" t="s">
        <v>2046</v>
      </c>
      <c r="T814" t="s">
        <v>2047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239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8"/>
        <v>41148.208333333336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s="6" t="s">
        <v>2049</v>
      </c>
      <c r="T815" t="s">
        <v>2050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92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8"/>
        <v>42517.208333333328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s="6" t="s">
        <v>2034</v>
      </c>
      <c r="T816" t="s">
        <v>2035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130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8"/>
        <v>43068.25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s="6" t="s">
        <v>2034</v>
      </c>
      <c r="T817" t="s">
        <v>2035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615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8"/>
        <v>41680.25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s="6" t="s">
        <v>2038</v>
      </c>
      <c r="T818" t="s">
        <v>2039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369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8"/>
        <v>43589.208333333328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s="6" t="s">
        <v>2046</v>
      </c>
      <c r="T819" t="s">
        <v>2047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1095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8"/>
        <v>43486.25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s="6" t="s">
        <v>2038</v>
      </c>
      <c r="T820" t="s">
        <v>2039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51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8"/>
        <v>41237.25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s="6" t="s">
        <v>2049</v>
      </c>
      <c r="T821" t="s">
        <v>2050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801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8"/>
        <v>43310.208333333328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s="6" t="s">
        <v>2034</v>
      </c>
      <c r="T822" t="s">
        <v>2035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291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8"/>
        <v>42794.25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s="6" t="s">
        <v>2040</v>
      </c>
      <c r="T823" t="s">
        <v>2041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350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8"/>
        <v>41698.25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s="6" t="s">
        <v>2034</v>
      </c>
      <c r="T824" t="s">
        <v>2035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357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8"/>
        <v>41892.208333333336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s="6" t="s">
        <v>2034</v>
      </c>
      <c r="T825" t="s">
        <v>2035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126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8"/>
        <v>40348.208333333336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s="6" t="s">
        <v>2046</v>
      </c>
      <c r="T826" t="s">
        <v>2047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388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8"/>
        <v>42941.208333333328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s="6" t="s">
        <v>2040</v>
      </c>
      <c r="T827" t="s">
        <v>2051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457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8"/>
        <v>40525.25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s="6" t="s">
        <v>2038</v>
      </c>
      <c r="T828" t="s">
        <v>2039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267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8"/>
        <v>40666.208333333336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s="6" t="s">
        <v>2040</v>
      </c>
      <c r="T829" t="s">
        <v>2043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8"/>
        <v>43340.208333333328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s="6" t="s">
        <v>2038</v>
      </c>
      <c r="T830" t="s">
        <v>2039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51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8"/>
        <v>42164.208333333328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s="6" t="s">
        <v>2038</v>
      </c>
      <c r="T831" t="s">
        <v>2039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1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8"/>
        <v>43103.25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s="6" t="s">
        <v>2038</v>
      </c>
      <c r="T832" t="s">
        <v>2039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109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8"/>
        <v>40994.208333333336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s="6" t="s">
        <v>2053</v>
      </c>
      <c r="T833" t="s">
        <v>2054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315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ref="N834:N897" si="52">(((L834/60)/60)/24)+DATE(1970,1,1)</f>
        <v>42299.208333333328</v>
      </c>
      <c r="O834" s="9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s="6" t="s">
        <v>2046</v>
      </c>
      <c r="T834" t="s">
        <v>2058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158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si="52"/>
        <v>40588.25</v>
      </c>
      <c r="O835" s="9">
        <f t="shared" si="53"/>
        <v>40599.25</v>
      </c>
      <c r="P835" t="b">
        <v>0</v>
      </c>
      <c r="Q835" t="b">
        <v>0</v>
      </c>
      <c r="R835" t="s">
        <v>206</v>
      </c>
      <c r="S835" s="6" t="s">
        <v>2046</v>
      </c>
      <c r="T835" t="s">
        <v>2058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1"/>
        <v>154</v>
      </c>
      <c r="G836" t="s">
        <v>20</v>
      </c>
      <c r="H836">
        <v>119</v>
      </c>
      <c r="I836">
        <f t="shared" ref="I836:I899" si="54">ROUND(E836/H836,2)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2"/>
        <v>41448.208333333336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s="6" t="s">
        <v>2038</v>
      </c>
      <c r="T836" t="s">
        <v>2039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ref="F837:F900" si="55">ROUND(E837/D837*100,0)</f>
        <v>90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2"/>
        <v>42063.25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s="6" t="s">
        <v>2036</v>
      </c>
      <c r="T837" t="s">
        <v>2037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75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2"/>
        <v>40214.25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s="6" t="s">
        <v>2034</v>
      </c>
      <c r="T838" t="s">
        <v>2044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853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2"/>
        <v>40629.208333333336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s="6" t="s">
        <v>2034</v>
      </c>
      <c r="T839" t="s">
        <v>2057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139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2"/>
        <v>43370.208333333328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s="6" t="s">
        <v>2038</v>
      </c>
      <c r="T840" t="s">
        <v>2039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190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2"/>
        <v>41715.208333333336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s="6" t="s">
        <v>2040</v>
      </c>
      <c r="T841" t="s">
        <v>2041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100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2"/>
        <v>41836.208333333336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s="6" t="s">
        <v>2038</v>
      </c>
      <c r="T842" t="s">
        <v>2039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143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2"/>
        <v>42419.25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s="6" t="s">
        <v>2036</v>
      </c>
      <c r="T843" t="s">
        <v>2037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563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2"/>
        <v>43266.208333333328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s="6" t="s">
        <v>2036</v>
      </c>
      <c r="T844" t="s">
        <v>2045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31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2"/>
        <v>43338.208333333328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s="6" t="s">
        <v>2053</v>
      </c>
      <c r="T845" t="s">
        <v>2054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99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2"/>
        <v>40930.25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s="6" t="s">
        <v>2040</v>
      </c>
      <c r="T846" t="s">
        <v>2041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2"/>
        <v>43235.208333333328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s="6" t="s">
        <v>2036</v>
      </c>
      <c r="T847" t="s">
        <v>2037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509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2"/>
        <v>43302.208333333328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s="6" t="s">
        <v>2036</v>
      </c>
      <c r="T848" t="s">
        <v>2037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238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2"/>
        <v>43107.25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s="6" t="s">
        <v>2032</v>
      </c>
      <c r="T849" t="s">
        <v>2033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338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2"/>
        <v>40341.208333333336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s="6" t="s">
        <v>2040</v>
      </c>
      <c r="T850" t="s">
        <v>2043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133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2"/>
        <v>40948.25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s="6" t="s">
        <v>2034</v>
      </c>
      <c r="T851" t="s">
        <v>2044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2"/>
        <v>40866.25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s="6" t="s">
        <v>2034</v>
      </c>
      <c r="T852" t="s">
        <v>2035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208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2"/>
        <v>41031.208333333336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s="6" t="s">
        <v>2034</v>
      </c>
      <c r="T853" t="s">
        <v>2042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51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2"/>
        <v>40740.208333333336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s="6" t="s">
        <v>2049</v>
      </c>
      <c r="T854" t="s">
        <v>2050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652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2"/>
        <v>40714.208333333336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s="6" t="s">
        <v>2034</v>
      </c>
      <c r="T855" t="s">
        <v>2044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114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2"/>
        <v>43787.25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s="6" t="s">
        <v>2046</v>
      </c>
      <c r="T856" t="s">
        <v>2052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102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2"/>
        <v>40712.208333333336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s="6" t="s">
        <v>2038</v>
      </c>
      <c r="T857" t="s">
        <v>2039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357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2"/>
        <v>41023.208333333336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s="6" t="s">
        <v>2032</v>
      </c>
      <c r="T858" t="s">
        <v>2033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140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2"/>
        <v>40944.25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s="6" t="s">
        <v>2040</v>
      </c>
      <c r="T859" t="s">
        <v>2051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69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2"/>
        <v>43211.208333333328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s="6" t="s">
        <v>2032</v>
      </c>
      <c r="T860" t="s">
        <v>2033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36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2"/>
        <v>41334.25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s="6" t="s">
        <v>2038</v>
      </c>
      <c r="T861" t="s">
        <v>2039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252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2"/>
        <v>43515.25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s="6" t="s">
        <v>2036</v>
      </c>
      <c r="T862" t="s">
        <v>2045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106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2"/>
        <v>40258.208333333336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s="6" t="s">
        <v>2038</v>
      </c>
      <c r="T863" t="s">
        <v>2039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187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2"/>
        <v>40756.208333333336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s="6" t="s">
        <v>2038</v>
      </c>
      <c r="T864" t="s">
        <v>2039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387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2"/>
        <v>42172.208333333328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s="6" t="s">
        <v>2040</v>
      </c>
      <c r="T865" t="s">
        <v>2059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347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2"/>
        <v>42601.208333333328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s="6" t="s">
        <v>2040</v>
      </c>
      <c r="T866" t="s">
        <v>2051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186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2"/>
        <v>41897.208333333336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s="6" t="s">
        <v>2038</v>
      </c>
      <c r="T867" t="s">
        <v>2039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43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2"/>
        <v>40671.208333333336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s="6" t="s">
        <v>2053</v>
      </c>
      <c r="T868" t="s">
        <v>2054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162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2"/>
        <v>43382.208333333328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s="6" t="s">
        <v>2032</v>
      </c>
      <c r="T869" t="s">
        <v>2033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185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2"/>
        <v>41559.208333333336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s="6" t="s">
        <v>2038</v>
      </c>
      <c r="T870" t="s">
        <v>2039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24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2"/>
        <v>40350.208333333336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s="6" t="s">
        <v>2040</v>
      </c>
      <c r="T871" t="s">
        <v>2043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90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2"/>
        <v>42240.208333333328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s="6" t="s">
        <v>2038</v>
      </c>
      <c r="T872" t="s">
        <v>2039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273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2"/>
        <v>43040.208333333328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s="6" t="s">
        <v>2038</v>
      </c>
      <c r="T873" t="s">
        <v>2039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170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2"/>
        <v>43346.208333333328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s="6" t="s">
        <v>2040</v>
      </c>
      <c r="T874" t="s">
        <v>2062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188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2"/>
        <v>41647.25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s="6" t="s">
        <v>2053</v>
      </c>
      <c r="T875" t="s">
        <v>2054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347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2"/>
        <v>40291.208333333336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s="6" t="s">
        <v>2053</v>
      </c>
      <c r="T876" t="s">
        <v>2054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69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2"/>
        <v>40556.25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s="6" t="s">
        <v>2034</v>
      </c>
      <c r="T877" t="s">
        <v>2035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25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2"/>
        <v>43624.208333333328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s="6" t="s">
        <v>2053</v>
      </c>
      <c r="T878" t="s">
        <v>2054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77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2"/>
        <v>42577.208333333328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s="6" t="s">
        <v>2032</v>
      </c>
      <c r="T879" t="s">
        <v>2033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37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2"/>
        <v>43845.25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s="6" t="s">
        <v>2034</v>
      </c>
      <c r="T880" t="s">
        <v>2056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544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2"/>
        <v>42788.25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s="6" t="s">
        <v>2046</v>
      </c>
      <c r="T881" t="s">
        <v>2047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229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2"/>
        <v>43667.208333333328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s="6" t="s">
        <v>2034</v>
      </c>
      <c r="T882" t="s">
        <v>2042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39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2"/>
        <v>42194.208333333328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s="6" t="s">
        <v>2038</v>
      </c>
      <c r="T883" t="s">
        <v>2039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370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2"/>
        <v>42025.25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s="6" t="s">
        <v>2038</v>
      </c>
      <c r="T884" t="s">
        <v>2039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238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2"/>
        <v>40323.208333333336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s="6" t="s">
        <v>2040</v>
      </c>
      <c r="T885" t="s">
        <v>2051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64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2"/>
        <v>41763.208333333336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s="6" t="s">
        <v>2038</v>
      </c>
      <c r="T886" t="s">
        <v>2039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118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2"/>
        <v>40335.208333333336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s="6" t="s">
        <v>2038</v>
      </c>
      <c r="T887" t="s">
        <v>2039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85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2"/>
        <v>40416.208333333336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s="6" t="s">
        <v>2034</v>
      </c>
      <c r="T888" t="s">
        <v>2044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29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2"/>
        <v>42202.208333333328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s="6" t="s">
        <v>2038</v>
      </c>
      <c r="T889" t="s">
        <v>2039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210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2"/>
        <v>42836.208333333328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s="6" t="s">
        <v>2038</v>
      </c>
      <c r="T890" t="s">
        <v>2039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170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2"/>
        <v>41710.208333333336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s="6" t="s">
        <v>2034</v>
      </c>
      <c r="T891" t="s">
        <v>2042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116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2"/>
        <v>43640.208333333328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s="6" t="s">
        <v>2034</v>
      </c>
      <c r="T892" t="s">
        <v>2044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259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2"/>
        <v>40880.25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s="6" t="s">
        <v>2040</v>
      </c>
      <c r="T893" t="s">
        <v>2041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231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2"/>
        <v>40319.208333333336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s="6" t="s">
        <v>2046</v>
      </c>
      <c r="T894" t="s">
        <v>2058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128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2"/>
        <v>42170.208333333328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s="6" t="s">
        <v>2040</v>
      </c>
      <c r="T895" t="s">
        <v>2041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189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2"/>
        <v>41466.208333333336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s="6" t="s">
        <v>2040</v>
      </c>
      <c r="T896" t="s">
        <v>2059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7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2"/>
        <v>43134.25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s="6" t="s">
        <v>2038</v>
      </c>
      <c r="T897" t="s">
        <v>2039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774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ref="N898:N961" si="56">(((L898/60)/60)/24)+DATE(1970,1,1)</f>
        <v>40738.208333333336</v>
      </c>
      <c r="O898" s="9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s="6" t="s">
        <v>2032</v>
      </c>
      <c r="T898" t="s">
        <v>2033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28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si="56"/>
        <v>43583.208333333328</v>
      </c>
      <c r="O899" s="9">
        <f t="shared" si="57"/>
        <v>43585.208333333328</v>
      </c>
      <c r="P899" t="b">
        <v>0</v>
      </c>
      <c r="Q899" t="b">
        <v>0</v>
      </c>
      <c r="R899" t="s">
        <v>33</v>
      </c>
      <c r="S899" s="6" t="s">
        <v>2038</v>
      </c>
      <c r="T899" t="s">
        <v>2039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5"/>
        <v>52</v>
      </c>
      <c r="G900" t="s">
        <v>14</v>
      </c>
      <c r="H900">
        <v>1221</v>
      </c>
      <c r="I900">
        <f t="shared" ref="I900:I963" si="58">ROUND(E900/H900,2)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6"/>
        <v>43815.25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s="6" t="s">
        <v>2040</v>
      </c>
      <c r="T900" t="s">
        <v>2041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ref="F901:F964" si="59">ROUND(E901/D901*100,0)</f>
        <v>407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6"/>
        <v>41554.208333333336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s="6" t="s">
        <v>2034</v>
      </c>
      <c r="T901" t="s">
        <v>2057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6"/>
        <v>41901.208333333336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s="6" t="s">
        <v>2036</v>
      </c>
      <c r="T902" t="s">
        <v>2037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156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6"/>
        <v>43298.208333333328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s="6" t="s">
        <v>2034</v>
      </c>
      <c r="T903" t="s">
        <v>2035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252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6"/>
        <v>42399.25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s="6" t="s">
        <v>2036</v>
      </c>
      <c r="T904" t="s">
        <v>2037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6"/>
        <v>41034.208333333336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s="6" t="s">
        <v>2046</v>
      </c>
      <c r="T905" t="s">
        <v>2047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12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6"/>
        <v>41186.208333333336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s="6" t="s">
        <v>2046</v>
      </c>
      <c r="T906" t="s">
        <v>2055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164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6"/>
        <v>41536.208333333336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s="6" t="s">
        <v>2038</v>
      </c>
      <c r="T907" t="s">
        <v>2039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163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6"/>
        <v>42868.208333333328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s="6" t="s">
        <v>2040</v>
      </c>
      <c r="T908" t="s">
        <v>2041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20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6"/>
        <v>40660.208333333336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s="6" t="s">
        <v>2038</v>
      </c>
      <c r="T909" t="s">
        <v>2039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319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6"/>
        <v>41031.208333333336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s="6" t="s">
        <v>2049</v>
      </c>
      <c r="T910" t="s">
        <v>2050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479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6"/>
        <v>43255.208333333328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s="6" t="s">
        <v>2038</v>
      </c>
      <c r="T911" t="s">
        <v>2039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20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6"/>
        <v>42026.25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s="6" t="s">
        <v>2038</v>
      </c>
      <c r="T912" t="s">
        <v>2039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199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6"/>
        <v>43717.208333333328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s="6" t="s">
        <v>2036</v>
      </c>
      <c r="T913" t="s">
        <v>2037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6"/>
        <v>41157.208333333336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s="6" t="s">
        <v>2040</v>
      </c>
      <c r="T914" t="s">
        <v>2043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51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6"/>
        <v>43597.208333333328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s="6" t="s">
        <v>2040</v>
      </c>
      <c r="T915" t="s">
        <v>2043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57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6"/>
        <v>41490.208333333336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s="6" t="s">
        <v>2038</v>
      </c>
      <c r="T916" t="s">
        <v>2039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156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6"/>
        <v>42976.208333333328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s="6" t="s">
        <v>2040</v>
      </c>
      <c r="T917" t="s">
        <v>2059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36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6"/>
        <v>41991.25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s="6" t="s">
        <v>2053</v>
      </c>
      <c r="T918" t="s">
        <v>2054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58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6"/>
        <v>40722.208333333336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s="6" t="s">
        <v>2040</v>
      </c>
      <c r="T919" t="s">
        <v>2051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237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6"/>
        <v>41117.208333333336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s="6" t="s">
        <v>2046</v>
      </c>
      <c r="T920" t="s">
        <v>2055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59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6"/>
        <v>43022.208333333328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s="6" t="s">
        <v>2038</v>
      </c>
      <c r="T921" t="s">
        <v>2039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183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6"/>
        <v>43503.25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s="6" t="s">
        <v>2040</v>
      </c>
      <c r="T922" t="s">
        <v>2048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1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6"/>
        <v>40951.25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s="6" t="s">
        <v>2036</v>
      </c>
      <c r="T923" t="s">
        <v>2037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176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6"/>
        <v>43443.25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s="6" t="s">
        <v>2034</v>
      </c>
      <c r="T924" t="s">
        <v>2061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238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6"/>
        <v>40373.208333333336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s="6" t="s">
        <v>2038</v>
      </c>
      <c r="T925" t="s">
        <v>2039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488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6"/>
        <v>43769.208333333328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s="6" t="s">
        <v>2038</v>
      </c>
      <c r="T926" t="s">
        <v>2039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224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6"/>
        <v>43000.208333333328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s="6" t="s">
        <v>2038</v>
      </c>
      <c r="T927" t="s">
        <v>2039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18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6"/>
        <v>42502.208333333328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s="6" t="s">
        <v>2032</v>
      </c>
      <c r="T928" t="s">
        <v>2033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46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6"/>
        <v>41102.208333333336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s="6" t="s">
        <v>2038</v>
      </c>
      <c r="T929" t="s">
        <v>2039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117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6"/>
        <v>41637.25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s="6" t="s">
        <v>2036</v>
      </c>
      <c r="T930" t="s">
        <v>2037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217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6"/>
        <v>42858.208333333328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s="6" t="s">
        <v>2038</v>
      </c>
      <c r="T931" t="s">
        <v>2039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112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6"/>
        <v>42060.25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s="6" t="s">
        <v>2038</v>
      </c>
      <c r="T932" t="s">
        <v>2039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73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6"/>
        <v>41818.208333333336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s="6" t="s">
        <v>2038</v>
      </c>
      <c r="T933" t="s">
        <v>2039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212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6"/>
        <v>41709.208333333336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s="6" t="s">
        <v>2034</v>
      </c>
      <c r="T934" t="s">
        <v>2035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240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6"/>
        <v>41372.208333333336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s="6" t="s">
        <v>2038</v>
      </c>
      <c r="T935" t="s">
        <v>2039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182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6"/>
        <v>42422.25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s="6" t="s">
        <v>2038</v>
      </c>
      <c r="T936" t="s">
        <v>2039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164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6"/>
        <v>42209.208333333328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s="6" t="s">
        <v>2038</v>
      </c>
      <c r="T937" t="s">
        <v>2039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6"/>
        <v>43668.208333333328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s="6" t="s">
        <v>2038</v>
      </c>
      <c r="T938" t="s">
        <v>2039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50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6"/>
        <v>42334.25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s="6" t="s">
        <v>2040</v>
      </c>
      <c r="T939" t="s">
        <v>2041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110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6"/>
        <v>43263.208333333328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s="6" t="s">
        <v>2046</v>
      </c>
      <c r="T940" t="s">
        <v>2052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49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6"/>
        <v>40670.208333333336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s="6" t="s">
        <v>2049</v>
      </c>
      <c r="T941" t="s">
        <v>2050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62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6"/>
        <v>41244.25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s="6" t="s">
        <v>2036</v>
      </c>
      <c r="T942" t="s">
        <v>2037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13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6"/>
        <v>40552.25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s="6" t="s">
        <v>2038</v>
      </c>
      <c r="T943" t="s">
        <v>2039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65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6"/>
        <v>40568.25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s="6" t="s">
        <v>2038</v>
      </c>
      <c r="T944" t="s">
        <v>2039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160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6"/>
        <v>41906.208333333336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s="6" t="s">
        <v>2032</v>
      </c>
      <c r="T945" t="s">
        <v>2033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81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6"/>
        <v>42776.25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s="6" t="s">
        <v>2053</v>
      </c>
      <c r="T946" t="s">
        <v>2054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32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6"/>
        <v>41004.208333333336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s="6" t="s">
        <v>2053</v>
      </c>
      <c r="T947" t="s">
        <v>2054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10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6"/>
        <v>40710.208333333336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s="6" t="s">
        <v>2038</v>
      </c>
      <c r="T948" t="s">
        <v>2039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27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6"/>
        <v>41908.208333333336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s="6" t="s">
        <v>2038</v>
      </c>
      <c r="T949" t="s">
        <v>2039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63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6"/>
        <v>41985.25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s="6" t="s">
        <v>2040</v>
      </c>
      <c r="T950" t="s">
        <v>2041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161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6"/>
        <v>42112.208333333328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s="6" t="s">
        <v>2036</v>
      </c>
      <c r="T951" t="s">
        <v>2037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6"/>
        <v>43571.208333333328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s="6" t="s">
        <v>2038</v>
      </c>
      <c r="T952" t="s">
        <v>2039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1097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6"/>
        <v>42730.25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s="6" t="s">
        <v>2034</v>
      </c>
      <c r="T953" t="s">
        <v>2035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70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6"/>
        <v>42591.208333333328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s="6" t="s">
        <v>2040</v>
      </c>
      <c r="T954" t="s">
        <v>2041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60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6"/>
        <v>42358.25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s="6" t="s">
        <v>2040</v>
      </c>
      <c r="T955" t="s">
        <v>2062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367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6"/>
        <v>41174.208333333336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s="6" t="s">
        <v>2036</v>
      </c>
      <c r="T956" t="s">
        <v>2037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1109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6"/>
        <v>41238.25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s="6" t="s">
        <v>2038</v>
      </c>
      <c r="T957" t="s">
        <v>2039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19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6"/>
        <v>42360.25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s="6" t="s">
        <v>2040</v>
      </c>
      <c r="T958" t="s">
        <v>2062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127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6"/>
        <v>40955.25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s="6" t="s">
        <v>2038</v>
      </c>
      <c r="T959" t="s">
        <v>2039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735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6"/>
        <v>40350.208333333336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s="6" t="s">
        <v>2040</v>
      </c>
      <c r="T960" t="s">
        <v>2048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5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6"/>
        <v>40357.208333333336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s="6" t="s">
        <v>2046</v>
      </c>
      <c r="T961" t="s">
        <v>2058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85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ref="N962:N1001" si="60">(((L962/60)/60)/24)+DATE(1970,1,1)</f>
        <v>42408.25</v>
      </c>
      <c r="O962" s="9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s="6" t="s">
        <v>2036</v>
      </c>
      <c r="T962" t="s">
        <v>2037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119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si="60"/>
        <v>40591.25</v>
      </c>
      <c r="O963" s="9">
        <f t="shared" si="61"/>
        <v>40595.25</v>
      </c>
      <c r="P963" t="b">
        <v>0</v>
      </c>
      <c r="Q963" t="b">
        <v>0</v>
      </c>
      <c r="R963" t="s">
        <v>206</v>
      </c>
      <c r="S963" s="6" t="s">
        <v>2046</v>
      </c>
      <c r="T963" t="s">
        <v>2058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59"/>
        <v>296</v>
      </c>
      <c r="G964" t="s">
        <v>20</v>
      </c>
      <c r="H964">
        <v>266</v>
      </c>
      <c r="I964">
        <f t="shared" ref="I964:I1001" si="62">ROUND(E964/H964,2)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0"/>
        <v>41592.25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s="6" t="s">
        <v>2032</v>
      </c>
      <c r="T964" t="s">
        <v>2033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ref="F965:F1001" si="63">ROUND(E965/D965*100,0)</f>
        <v>85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0"/>
        <v>40607.25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s="6" t="s">
        <v>2053</v>
      </c>
      <c r="T965" t="s">
        <v>2054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356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0"/>
        <v>42135.208333333328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s="6" t="s">
        <v>2038</v>
      </c>
      <c r="T966" t="s">
        <v>2039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386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0"/>
        <v>40203.25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s="6" t="s">
        <v>2034</v>
      </c>
      <c r="T967" t="s">
        <v>2035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792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0"/>
        <v>42901.208333333328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s="6" t="s">
        <v>2038</v>
      </c>
      <c r="T968" t="s">
        <v>2039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137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0"/>
        <v>41005.208333333336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s="6" t="s">
        <v>2034</v>
      </c>
      <c r="T969" t="s">
        <v>2061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338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0"/>
        <v>40544.25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s="6" t="s">
        <v>2032</v>
      </c>
      <c r="T970" t="s">
        <v>2033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108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0"/>
        <v>43821.25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s="6" t="s">
        <v>2038</v>
      </c>
      <c r="T971" t="s">
        <v>2039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61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0"/>
        <v>40672.208333333336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s="6" t="s">
        <v>2038</v>
      </c>
      <c r="T972" t="s">
        <v>2039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28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0"/>
        <v>41555.208333333336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s="6" t="s">
        <v>2040</v>
      </c>
      <c r="T973" t="s">
        <v>2059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228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0"/>
        <v>41792.208333333336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s="6" t="s">
        <v>2036</v>
      </c>
      <c r="T974" t="s">
        <v>2037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22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0"/>
        <v>40522.25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s="6" t="s">
        <v>2038</v>
      </c>
      <c r="T975" t="s">
        <v>2039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374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0"/>
        <v>41412.208333333336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s="6" t="s">
        <v>2034</v>
      </c>
      <c r="T976" t="s">
        <v>2044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155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0"/>
        <v>42337.25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s="6" t="s">
        <v>2038</v>
      </c>
      <c r="T977" t="s">
        <v>2039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322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0"/>
        <v>40571.25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s="6" t="s">
        <v>2038</v>
      </c>
      <c r="T978" t="s">
        <v>2039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74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0"/>
        <v>43138.25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s="6" t="s">
        <v>2032</v>
      </c>
      <c r="T979" t="s">
        <v>2033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864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0"/>
        <v>42686.25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s="6" t="s">
        <v>2049</v>
      </c>
      <c r="T980" t="s">
        <v>2050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143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0"/>
        <v>42078.208333333328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s="6" t="s">
        <v>2038</v>
      </c>
      <c r="T981" t="s">
        <v>2039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40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0"/>
        <v>42307.208333333328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s="6" t="s">
        <v>2046</v>
      </c>
      <c r="T982" t="s">
        <v>2047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178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0"/>
        <v>43094.25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s="6" t="s">
        <v>2036</v>
      </c>
      <c r="T983" t="s">
        <v>2037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85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0"/>
        <v>40743.208333333336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s="6" t="s">
        <v>2040</v>
      </c>
      <c r="T984" t="s">
        <v>2041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146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0"/>
        <v>43681.208333333328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s="6" t="s">
        <v>2040</v>
      </c>
      <c r="T985" t="s">
        <v>2041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152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0"/>
        <v>43716.208333333328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s="6" t="s">
        <v>2038</v>
      </c>
      <c r="T986" t="s">
        <v>2039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67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0"/>
        <v>41614.25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s="6" t="s">
        <v>2034</v>
      </c>
      <c r="T987" t="s">
        <v>2035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40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0"/>
        <v>40638.208333333336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s="6" t="s">
        <v>2034</v>
      </c>
      <c r="T988" t="s">
        <v>2035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0"/>
        <v>42852.208333333328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s="6" t="s">
        <v>2040</v>
      </c>
      <c r="T989" t="s">
        <v>2041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52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0"/>
        <v>42686.25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s="6" t="s">
        <v>2046</v>
      </c>
      <c r="T990" t="s">
        <v>2055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500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0"/>
        <v>43571.208333333328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s="6" t="s">
        <v>2046</v>
      </c>
      <c r="T991" t="s">
        <v>2058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88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0"/>
        <v>42432.25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s="6" t="s">
        <v>2040</v>
      </c>
      <c r="T992" t="s">
        <v>2043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113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0"/>
        <v>41907.208333333336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s="6" t="s">
        <v>2034</v>
      </c>
      <c r="T993" t="s">
        <v>2035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427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0"/>
        <v>43227.208333333328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s="6" t="s">
        <v>2040</v>
      </c>
      <c r="T994" t="s">
        <v>2043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78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0"/>
        <v>42362.25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s="6" t="s">
        <v>2053</v>
      </c>
      <c r="T995" t="s">
        <v>2054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52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0"/>
        <v>41929.208333333336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s="6" t="s">
        <v>2046</v>
      </c>
      <c r="T996" t="s">
        <v>2058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157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0"/>
        <v>43408.208333333328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s="6" t="s">
        <v>2032</v>
      </c>
      <c r="T997" t="s">
        <v>2033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73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0"/>
        <v>41276.25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s="6" t="s">
        <v>2038</v>
      </c>
      <c r="T998" t="s">
        <v>2039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61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0"/>
        <v>41659.25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s="6" t="s">
        <v>2038</v>
      </c>
      <c r="T999" t="s">
        <v>2039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57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0"/>
        <v>40220.25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s="6" t="s">
        <v>2034</v>
      </c>
      <c r="T1000" t="s">
        <v>2044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57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0"/>
        <v>42550.208333333328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s="6" t="s">
        <v>2032</v>
      </c>
      <c r="T1001" t="s">
        <v>2033</v>
      </c>
    </row>
    <row r="1040569" spans="18:18" x14ac:dyDescent="0.2">
      <c r="R1040569" t="s">
        <v>2074</v>
      </c>
    </row>
    <row r="1040590" spans="18:18" x14ac:dyDescent="0.2">
      <c r="R1040590" t="s">
        <v>2074</v>
      </c>
    </row>
  </sheetData>
  <autoFilter ref="A1:T1001" xr:uid="{00000000-0001-0000-0000-000000000000}"/>
  <conditionalFormatting sqref="A1:XFD1048576">
    <cfRule type="containsText" dxfId="6" priority="7" operator="containsText" text="cancelled">
      <formula>NOT(ISERROR(SEARCH("cancelled",A1)))</formula>
    </cfRule>
    <cfRule type="containsText" dxfId="5" priority="10" operator="containsText" text="successful">
      <formula>NOT(ISERROR(SEARCH("successful",A1)))</formula>
    </cfRule>
    <cfRule type="containsText" dxfId="4" priority="9" operator="containsText" text="failed">
      <formula>NOT(ISERROR(SEARCH("failed",A1)))</formula>
    </cfRule>
    <cfRule type="containsText" dxfId="3" priority="8" operator="containsText" text="live">
      <formula>NOT(ISERROR(SEARCH("live",A1)))</formula>
    </cfRule>
    <cfRule type="containsText" dxfId="2" priority="6" operator="containsText" text="canceled">
      <formula>NOT(ISERROR(SEARCH("canceled",A1)))</formula>
    </cfRule>
  </conditionalFormatting>
  <conditionalFormatting sqref="B151">
    <cfRule type="cellIs" dxfId="1" priority="1" operator="lessThan">
      <formula>"pledged"</formula>
    </cfRule>
  </conditionalFormatting>
  <conditionalFormatting sqref="F1:F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0000"/>
        <color rgb="FF00B050"/>
      </colorScale>
    </cfRule>
    <cfRule type="colorScale" priority="2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conditionalFormatting sqref="R2:S2">
    <cfRule type="containsText" dxfId="0" priority="11" operator="containsText" text="successful">
      <formula>NOT(ISERROR(SEARCH("successful",R2)))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4D3C-140C-2D4B-9DDB-38F26D277C90}">
  <dimension ref="A1:H13"/>
  <sheetViews>
    <sheetView workbookViewId="0">
      <selection activeCell="B14" sqref="B14"/>
    </sheetView>
  </sheetViews>
  <sheetFormatPr baseColWidth="10" defaultRowHeight="16" x14ac:dyDescent="0.2"/>
  <sheetData>
    <row r="1" spans="1:8" x14ac:dyDescent="0.2">
      <c r="A1" s="10" t="s">
        <v>2090</v>
      </c>
      <c r="B1" s="10" t="s">
        <v>2091</v>
      </c>
      <c r="C1" s="10" t="s">
        <v>2092</v>
      </c>
      <c r="D1" s="10" t="s">
        <v>2093</v>
      </c>
      <c r="E1" s="10" t="s">
        <v>2094</v>
      </c>
      <c r="F1" s="10" t="s">
        <v>2095</v>
      </c>
      <c r="G1" s="10" t="s">
        <v>2096</v>
      </c>
      <c r="H1" s="10" t="s">
        <v>2097</v>
      </c>
    </row>
    <row r="2" spans="1:8" x14ac:dyDescent="0.2">
      <c r="A2" t="s">
        <v>2098</v>
      </c>
      <c r="B2">
        <f>COUNTIFS(Crowdfunding!$D:$D, "&lt;1000", Crowdfunding!$G:$G, "successful")</f>
        <v>30</v>
      </c>
      <c r="C2">
        <f>COUNTIFS(Crowdfunding!$D:$D, "&lt;1000", Crowdfunding!$G:$G, "failed")</f>
        <v>20</v>
      </c>
      <c r="D2">
        <f>COUNTIFS(Crowdfunding!$D:$D, "&lt;1000", Crowdfunding!$G:$G, "canceled")</f>
        <v>1</v>
      </c>
      <c r="E2" s="11">
        <f>B2+C2+D2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2099</v>
      </c>
      <c r="B3">
        <f>COUNTIFS(Crowdfunding!$D:$D, "&gt;=1000", Crowdfunding!$D:$D, "&lt;5000", Crowdfunding!$G:$G, "successful")</f>
        <v>191</v>
      </c>
      <c r="C3">
        <f>COUNTIFS(Crowdfunding!$D:$D, "&gt;=1000", Crowdfunding!$D:$D, "&lt;5000", Crowdfunding!$G:$G, "failed")</f>
        <v>38</v>
      </c>
      <c r="D3">
        <f>COUNTIFS(Crowdfunding!$D:$D, "&gt;=1000", Crowdfunding!$D:$D, "&lt;5000", Crowdfunding!$G:$G, "canceled")</f>
        <v>2</v>
      </c>
      <c r="E3" s="11">
        <f t="shared" ref="E3:E13" si="0">B3+C3+D3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">
      <c r="A4" t="s">
        <v>2100</v>
      </c>
      <c r="B4">
        <f>COUNTIFS(Crowdfunding!$D:$D, "&gt;=5000", Crowdfunding!$D:$D, "&lt;10000", Crowdfunding!$G:$G, "successful")</f>
        <v>164</v>
      </c>
      <c r="C4">
        <f>COUNTIFS(Crowdfunding!$D:$D, "&gt;=5000", Crowdfunding!$D:$D, "&lt;10000", Crowdfunding!$G:$G, "canceled")</f>
        <v>25</v>
      </c>
      <c r="D4">
        <f>COUNTIFS(Crowdfunding!$D:$D, "&gt;=5000", Crowdfunding!$D:$D, "&lt;10000", Crowdfunding!$G:$G, "canceled")</f>
        <v>25</v>
      </c>
      <c r="E4" s="11">
        <f t="shared" si="0"/>
        <v>214</v>
      </c>
      <c r="F4" s="12">
        <f t="shared" si="1"/>
        <v>0.76635514018691586</v>
      </c>
      <c r="G4" s="12">
        <f t="shared" si="2"/>
        <v>0.11682242990654206</v>
      </c>
      <c r="H4" s="12">
        <f t="shared" si="3"/>
        <v>0.11682242990654206</v>
      </c>
    </row>
    <row r="5" spans="1:8" x14ac:dyDescent="0.2">
      <c r="A5" t="s">
        <v>2101</v>
      </c>
      <c r="B5">
        <f>COUNTIFS(Crowdfunding!$D:$D, "&gt;=10000", Crowdfunding!$D:$D, "&lt;15000", Crowdfunding!$G:$G, "successful")</f>
        <v>4</v>
      </c>
      <c r="C5">
        <f>COUNTIFS(Crowdfunding!$D:$D, "&gt;=10000", Crowdfunding!$D:$D, "&lt;15000", Crowdfunding!$G:$G, "failed")</f>
        <v>5</v>
      </c>
      <c r="D5">
        <f>COUNTIFS(Crowdfunding!$D:$D, "&gt;=10000", Crowdfunding!$D:$D, "&lt;15000", Crowdfunding!$G:$G, "canceled")</f>
        <v>0</v>
      </c>
      <c r="E5" s="11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t="s">
        <v>2102</v>
      </c>
      <c r="B6">
        <f>COUNTIFS(Crowdfunding!$D:$D, "&gt;=15000", Crowdfunding!$D:$D, "&lt;20000", Crowdfunding!$G:$G, "successful")</f>
        <v>10</v>
      </c>
      <c r="C6">
        <f>COUNTIFS(Crowdfunding!$D:$D, "&gt;=15000", Crowdfunding!$D:$D, "&lt;2000", Crowdfunding!$G:$G, "failed")</f>
        <v>0</v>
      </c>
      <c r="D6">
        <f>COUNTIFS(Crowdfunding!$D:$D, "&gt;=15000", Crowdfunding!$D:$D, "&lt;2000", Crowdfunding!$G:$G, "canceled")</f>
        <v>0</v>
      </c>
      <c r="E6" s="11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2103</v>
      </c>
      <c r="B7">
        <f>COUNTIFS(Crowdfunding!$D:$D, "&gt;=20000", Crowdfunding!$D:$D, "&lt;25000", Crowdfunding!$G:$G, "successful")</f>
        <v>7</v>
      </c>
      <c r="C7">
        <f>COUNTIFS(Crowdfunding!$D:$D, "&gt;=20000", Crowdfunding!$D:$D, "&lt;25000", Crowdfunding!$G:$G, "failed")</f>
        <v>0</v>
      </c>
      <c r="D7">
        <f>COUNTIFS(Crowdfunding!$D:$D, "&gt;=20000", Crowdfunding!$D:$D, "&lt;25000", Crowdfunding!$G:$G, "canceled")</f>
        <v>0</v>
      </c>
      <c r="E7" s="11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2104</v>
      </c>
      <c r="B8">
        <f>COUNTIFS(Crowdfunding!$D:$D, "&gt;=25000", Crowdfunding!$D:$D, "&lt;30000", Crowdfunding!$G:$G, "successful")</f>
        <v>11</v>
      </c>
      <c r="C8">
        <f>COUNTIFS(Crowdfunding!$D:$D, "&gt;=25000", Crowdfunding!$D:$D, "&lt;30000", Crowdfunding!$G:$G, "failed")</f>
        <v>3</v>
      </c>
      <c r="D8">
        <f>COUNTIFS(Crowdfunding!$D:$D, "&gt;=25000", Crowdfunding!$D:$D, "&lt;30000", Crowdfunding!$G:$G, "canceled")</f>
        <v>0</v>
      </c>
      <c r="E8" s="11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2105</v>
      </c>
      <c r="B9">
        <f>COUNTIFS(Crowdfunding!$D:$D, "&gt;=30000", Crowdfunding!$D:$D, "&lt;35000", Crowdfunding!$G:$G, "successful")</f>
        <v>7</v>
      </c>
      <c r="C9">
        <f>COUNTIFS(Crowdfunding!$D:$D, "&gt;=30000", Crowdfunding!$D:$D, "&lt;35000", Crowdfunding!$G:$G, "failed")</f>
        <v>0</v>
      </c>
      <c r="D9">
        <f>COUNTIFS(Crowdfunding!$D:$D, "&gt;=30000", Crowdfunding!$D:$D, "&lt;35000", Crowdfunding!$G:$G, "canceled")</f>
        <v>0</v>
      </c>
      <c r="E9" s="11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2106</v>
      </c>
      <c r="B10">
        <f>COUNTIFS(Crowdfunding!$D:$D, "&gt;=35000", Crowdfunding!$D:$D, "&lt;40000", Crowdfunding!$G:$G, "successful")</f>
        <v>8</v>
      </c>
      <c r="C10">
        <f>COUNTIFS(Crowdfunding!$D:$D, "&gt;=35000", Crowdfunding!$D:$D, "&lt;40000", Crowdfunding!$G:$G, "failed")</f>
        <v>3</v>
      </c>
      <c r="D10">
        <f>COUNTIFS(Crowdfunding!$D:$D, "&gt;=35000", Crowdfunding!$D:$D, "&lt;40000", Crowdfunding!$G:$G, "canceled")</f>
        <v>1</v>
      </c>
      <c r="E10" s="11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2107</v>
      </c>
      <c r="B11">
        <f>COUNTIFS(Crowdfunding!$D:$D, "&gt;=40000", Crowdfunding!$D:$D, "&lt;45000", Crowdfunding!$G:$G, "successful")</f>
        <v>11</v>
      </c>
      <c r="C11">
        <f>COUNTIFS(Crowdfunding!$D:$D, "&gt;=40000", Crowdfunding!$D:$D, "&lt;45000", Crowdfunding!$G:$G, "failed")</f>
        <v>3</v>
      </c>
      <c r="D11">
        <f>COUNTIFS(Crowdfunding!$D:$D, "&gt;=40000", Crowdfunding!$D:$D, "&lt;45000", Crowdfunding!$G:$G, "canceled")</f>
        <v>0</v>
      </c>
      <c r="E11" s="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2108</v>
      </c>
      <c r="B12">
        <f>COUNTIFS(Crowdfunding!$D:$D, "&gt;=45000", Crowdfunding!$D:$D, "&lt;50000", Crowdfunding!$G:$G, "successful")</f>
        <v>8</v>
      </c>
      <c r="C12">
        <f>COUNTIFS(Crowdfunding!$D:$D, "&gt;=45000", Crowdfunding!$D:$D, "&lt;50000", Crowdfunding!$G:$G, "failed")</f>
        <v>3</v>
      </c>
      <c r="D12">
        <f>COUNTIFS(Crowdfunding!$D:$D, "&gt;=45000", Crowdfunding!$D:$D, "&lt;50000", Crowdfunding!$G:$G, "canceled")</f>
        <v>0</v>
      </c>
      <c r="E12" s="11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2109</v>
      </c>
      <c r="B13">
        <f>COUNTIFS(Crowdfunding!$D:$D, "&gt;=50000", Crowdfunding!$G:$G, "successful")</f>
        <v>114</v>
      </c>
      <c r="C13">
        <f>COUNTIFS(Crowdfunding!$D:$D, "&gt;=50000", Crowdfunding!$G:$G, "failed")</f>
        <v>163</v>
      </c>
      <c r="D13">
        <f>COUNTIFS(Crowdfunding!$D:$D, "&gt;=50000", Crowdfunding!$G:$G, "canceled")</f>
        <v>28</v>
      </c>
      <c r="E13" s="11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2120-34BC-7A45-9BDB-67A265044871}">
  <dimension ref="A1:R28686"/>
  <sheetViews>
    <sheetView zoomScale="85" workbookViewId="0">
      <selection activeCell="M1" sqref="M1"/>
    </sheetView>
  </sheetViews>
  <sheetFormatPr baseColWidth="10" defaultRowHeight="16" x14ac:dyDescent="0.2"/>
  <sheetData>
    <row r="1" spans="1:13" x14ac:dyDescent="0.2">
      <c r="A1" s="16" t="s">
        <v>2110</v>
      </c>
      <c r="B1" s="17" t="s">
        <v>2113</v>
      </c>
      <c r="D1" t="s">
        <v>4</v>
      </c>
      <c r="E1" t="s">
        <v>2111</v>
      </c>
      <c r="G1" s="10" t="s">
        <v>2115</v>
      </c>
      <c r="H1" s="10" t="s">
        <v>2117</v>
      </c>
      <c r="I1" s="10" t="s">
        <v>2118</v>
      </c>
      <c r="J1" s="10" t="s">
        <v>2124</v>
      </c>
      <c r="K1" s="10" t="s">
        <v>2119</v>
      </c>
      <c r="L1" s="10" t="s">
        <v>2121</v>
      </c>
      <c r="M1" s="10" t="s">
        <v>2120</v>
      </c>
    </row>
    <row r="2" spans="1:13" x14ac:dyDescent="0.2">
      <c r="A2" t="s">
        <v>2112</v>
      </c>
      <c r="B2">
        <v>158</v>
      </c>
      <c r="D2" t="s">
        <v>14</v>
      </c>
      <c r="E2">
        <v>0</v>
      </c>
      <c r="G2">
        <f>SUM(B:B)</f>
        <v>480898</v>
      </c>
      <c r="H2" s="18">
        <f>AVERAGE(B:B)</f>
        <v>851.14690265486729</v>
      </c>
      <c r="I2">
        <f>MEDIAN(B:B)</f>
        <v>201</v>
      </c>
      <c r="J2">
        <f>MIN(B:B)</f>
        <v>16</v>
      </c>
      <c r="K2">
        <f>MAX(B:B)</f>
        <v>7295</v>
      </c>
      <c r="L2">
        <f>_xlfn.VAR.P(B:B)</f>
        <v>1603373.7324019109</v>
      </c>
      <c r="M2">
        <f>_xlfn.STDEV.P(B:B)</f>
        <v>1266.2439466397898</v>
      </c>
    </row>
    <row r="3" spans="1:13" x14ac:dyDescent="0.2">
      <c r="A3" t="s">
        <v>2112</v>
      </c>
      <c r="B3">
        <v>1425</v>
      </c>
      <c r="D3" t="s">
        <v>14</v>
      </c>
      <c r="E3">
        <v>24</v>
      </c>
    </row>
    <row r="4" spans="1:13" x14ac:dyDescent="0.2">
      <c r="A4" t="s">
        <v>2112</v>
      </c>
      <c r="B4">
        <v>174</v>
      </c>
      <c r="D4" t="s">
        <v>14</v>
      </c>
      <c r="E4">
        <v>53</v>
      </c>
    </row>
    <row r="5" spans="1:13" x14ac:dyDescent="0.2">
      <c r="A5" t="s">
        <v>2112</v>
      </c>
      <c r="B5">
        <v>227</v>
      </c>
      <c r="D5" t="s">
        <v>14</v>
      </c>
      <c r="E5">
        <v>18</v>
      </c>
      <c r="G5" s="10" t="s">
        <v>2116</v>
      </c>
      <c r="H5" s="10" t="s">
        <v>2122</v>
      </c>
      <c r="I5" s="10" t="s">
        <v>2123</v>
      </c>
      <c r="J5" s="10" t="s">
        <v>2125</v>
      </c>
      <c r="K5" s="10" t="s">
        <v>2126</v>
      </c>
      <c r="L5" s="10" t="s">
        <v>2127</v>
      </c>
      <c r="M5" s="10" t="s">
        <v>2128</v>
      </c>
    </row>
    <row r="6" spans="1:13" x14ac:dyDescent="0.2">
      <c r="A6" t="s">
        <v>2112</v>
      </c>
      <c r="B6">
        <v>220</v>
      </c>
      <c r="D6" t="s">
        <v>14</v>
      </c>
      <c r="E6">
        <v>44</v>
      </c>
      <c r="G6">
        <f>SUM(E:E)</f>
        <v>213164</v>
      </c>
      <c r="H6" s="18">
        <f>AVERAGE(E:E)</f>
        <v>585.61538461538464</v>
      </c>
      <c r="I6">
        <f>MEDIAN(E:E)</f>
        <v>114.5</v>
      </c>
      <c r="J6">
        <f>MIN(E:E)</f>
        <v>0</v>
      </c>
      <c r="K6">
        <f>MAX(E:E)</f>
        <v>6080</v>
      </c>
      <c r="L6">
        <f>_xlfn.VAR.P(E:E)</f>
        <v>921574.68174133555</v>
      </c>
      <c r="M6">
        <f>_xlfn.STDEV.P(E:E)</f>
        <v>959.98681331637863</v>
      </c>
    </row>
    <row r="7" spans="1:13" x14ac:dyDescent="0.2">
      <c r="A7" t="s">
        <v>2112</v>
      </c>
      <c r="B7">
        <v>98</v>
      </c>
      <c r="D7" t="s">
        <v>14</v>
      </c>
      <c r="E7">
        <v>27</v>
      </c>
    </row>
    <row r="8" spans="1:13" x14ac:dyDescent="0.2">
      <c r="A8" t="s">
        <v>2112</v>
      </c>
      <c r="B8">
        <v>100</v>
      </c>
      <c r="D8" t="s">
        <v>14</v>
      </c>
      <c r="E8">
        <v>55</v>
      </c>
    </row>
    <row r="9" spans="1:13" x14ac:dyDescent="0.2">
      <c r="A9" t="s">
        <v>2112</v>
      </c>
      <c r="B9">
        <v>1249</v>
      </c>
      <c r="D9" t="s">
        <v>14</v>
      </c>
      <c r="E9">
        <v>200</v>
      </c>
      <c r="G9" s="10" t="s">
        <v>2114</v>
      </c>
    </row>
    <row r="10" spans="1:13" x14ac:dyDescent="0.2">
      <c r="A10" t="s">
        <v>2112</v>
      </c>
      <c r="B10">
        <v>1396</v>
      </c>
      <c r="D10" t="s">
        <v>14</v>
      </c>
      <c r="E10">
        <v>452</v>
      </c>
      <c r="G10" cm="1">
        <f t="array" ref="G10">COUNT(B:B+E:E)</f>
        <v>1048575</v>
      </c>
    </row>
    <row r="11" spans="1:13" x14ac:dyDescent="0.2">
      <c r="A11" t="s">
        <v>2112</v>
      </c>
      <c r="B11">
        <v>890</v>
      </c>
      <c r="D11" t="s">
        <v>14</v>
      </c>
      <c r="E11">
        <v>674</v>
      </c>
    </row>
    <row r="12" spans="1:13" x14ac:dyDescent="0.2">
      <c r="A12" t="s">
        <v>2112</v>
      </c>
      <c r="B12">
        <v>142</v>
      </c>
      <c r="D12" t="s">
        <v>14</v>
      </c>
      <c r="E12">
        <v>558</v>
      </c>
    </row>
    <row r="13" spans="1:13" x14ac:dyDescent="0.2">
      <c r="A13" t="s">
        <v>2112</v>
      </c>
      <c r="B13">
        <v>2673</v>
      </c>
      <c r="D13" t="s">
        <v>14</v>
      </c>
      <c r="E13">
        <v>15</v>
      </c>
    </row>
    <row r="14" spans="1:13" x14ac:dyDescent="0.2">
      <c r="A14" t="s">
        <v>2112</v>
      </c>
      <c r="B14">
        <v>163</v>
      </c>
      <c r="D14" t="s">
        <v>14</v>
      </c>
      <c r="E14">
        <v>2307</v>
      </c>
    </row>
    <row r="15" spans="1:13" x14ac:dyDescent="0.2">
      <c r="A15" t="s">
        <v>2112</v>
      </c>
      <c r="B15">
        <v>2220</v>
      </c>
      <c r="D15" t="s">
        <v>14</v>
      </c>
      <c r="E15">
        <v>88</v>
      </c>
    </row>
    <row r="16" spans="1:13" x14ac:dyDescent="0.2">
      <c r="A16" t="s">
        <v>2112</v>
      </c>
      <c r="B16">
        <v>1606</v>
      </c>
      <c r="D16" t="s">
        <v>14</v>
      </c>
      <c r="E16">
        <v>48</v>
      </c>
    </row>
    <row r="17" spans="1:5" x14ac:dyDescent="0.2">
      <c r="A17" t="s">
        <v>2112</v>
      </c>
      <c r="B17">
        <v>129</v>
      </c>
      <c r="D17" t="s">
        <v>14</v>
      </c>
      <c r="E17">
        <v>1</v>
      </c>
    </row>
    <row r="18" spans="1:5" x14ac:dyDescent="0.2">
      <c r="A18" t="s">
        <v>2112</v>
      </c>
      <c r="B18">
        <v>226</v>
      </c>
      <c r="D18" t="s">
        <v>14</v>
      </c>
      <c r="E18">
        <v>1467</v>
      </c>
    </row>
    <row r="19" spans="1:5" x14ac:dyDescent="0.2">
      <c r="A19" t="s">
        <v>2112</v>
      </c>
      <c r="B19">
        <v>5419</v>
      </c>
      <c r="D19" t="s">
        <v>14</v>
      </c>
      <c r="E19">
        <v>75</v>
      </c>
    </row>
    <row r="20" spans="1:5" x14ac:dyDescent="0.2">
      <c r="A20" t="s">
        <v>2112</v>
      </c>
      <c r="B20">
        <v>165</v>
      </c>
      <c r="D20" t="s">
        <v>14</v>
      </c>
      <c r="E20">
        <v>120</v>
      </c>
    </row>
    <row r="21" spans="1:5" x14ac:dyDescent="0.2">
      <c r="A21" t="s">
        <v>2112</v>
      </c>
      <c r="B21">
        <v>1965</v>
      </c>
      <c r="D21" t="s">
        <v>14</v>
      </c>
      <c r="E21">
        <v>2253</v>
      </c>
    </row>
    <row r="22" spans="1:5" x14ac:dyDescent="0.2">
      <c r="A22" t="s">
        <v>2112</v>
      </c>
      <c r="B22">
        <v>16</v>
      </c>
      <c r="D22" t="s">
        <v>14</v>
      </c>
      <c r="E22">
        <v>5</v>
      </c>
    </row>
    <row r="23" spans="1:5" x14ac:dyDescent="0.2">
      <c r="A23" t="s">
        <v>2112</v>
      </c>
      <c r="B23">
        <v>107</v>
      </c>
      <c r="D23" t="s">
        <v>14</v>
      </c>
      <c r="E23">
        <v>38</v>
      </c>
    </row>
    <row r="24" spans="1:5" x14ac:dyDescent="0.2">
      <c r="A24" t="s">
        <v>2112</v>
      </c>
      <c r="B24">
        <v>134</v>
      </c>
      <c r="D24" t="s">
        <v>14</v>
      </c>
      <c r="E24">
        <v>12</v>
      </c>
    </row>
    <row r="25" spans="1:5" x14ac:dyDescent="0.2">
      <c r="A25" t="s">
        <v>2112</v>
      </c>
      <c r="B25">
        <v>198</v>
      </c>
      <c r="D25" t="s">
        <v>14</v>
      </c>
      <c r="E25">
        <v>1684</v>
      </c>
    </row>
    <row r="26" spans="1:5" x14ac:dyDescent="0.2">
      <c r="A26" t="s">
        <v>2112</v>
      </c>
      <c r="B26">
        <v>111</v>
      </c>
      <c r="D26" t="s">
        <v>14</v>
      </c>
      <c r="E26">
        <v>56</v>
      </c>
    </row>
    <row r="27" spans="1:5" x14ac:dyDescent="0.2">
      <c r="A27" t="s">
        <v>2112</v>
      </c>
      <c r="B27">
        <v>222</v>
      </c>
      <c r="D27" t="s">
        <v>14</v>
      </c>
      <c r="E27">
        <v>838</v>
      </c>
    </row>
    <row r="28" spans="1:5" x14ac:dyDescent="0.2">
      <c r="A28" t="s">
        <v>2112</v>
      </c>
      <c r="B28">
        <v>6212</v>
      </c>
      <c r="D28" t="s">
        <v>14</v>
      </c>
      <c r="E28">
        <v>1000</v>
      </c>
    </row>
    <row r="29" spans="1:5" x14ac:dyDescent="0.2">
      <c r="A29" t="s">
        <v>2112</v>
      </c>
      <c r="B29">
        <v>98</v>
      </c>
      <c r="D29" t="s">
        <v>14</v>
      </c>
      <c r="E29">
        <v>1482</v>
      </c>
    </row>
    <row r="30" spans="1:5" x14ac:dyDescent="0.2">
      <c r="A30" t="s">
        <v>2112</v>
      </c>
      <c r="B30">
        <v>92</v>
      </c>
      <c r="D30" t="s">
        <v>14</v>
      </c>
      <c r="E30">
        <v>106</v>
      </c>
    </row>
    <row r="31" spans="1:5" x14ac:dyDescent="0.2">
      <c r="A31" t="s">
        <v>2112</v>
      </c>
      <c r="B31">
        <v>149</v>
      </c>
      <c r="D31" t="s">
        <v>14</v>
      </c>
      <c r="E31">
        <v>679</v>
      </c>
    </row>
    <row r="32" spans="1:5" x14ac:dyDescent="0.2">
      <c r="A32" t="s">
        <v>2112</v>
      </c>
      <c r="B32">
        <v>2431</v>
      </c>
      <c r="D32" t="s">
        <v>14</v>
      </c>
      <c r="E32">
        <v>1220</v>
      </c>
    </row>
    <row r="33" spans="1:5" x14ac:dyDescent="0.2">
      <c r="A33" t="s">
        <v>2112</v>
      </c>
      <c r="B33">
        <v>303</v>
      </c>
      <c r="D33" t="s">
        <v>14</v>
      </c>
      <c r="E33">
        <v>1</v>
      </c>
    </row>
    <row r="34" spans="1:5" x14ac:dyDescent="0.2">
      <c r="A34" t="s">
        <v>2112</v>
      </c>
      <c r="B34">
        <v>209</v>
      </c>
      <c r="D34" t="s">
        <v>14</v>
      </c>
      <c r="E34">
        <v>37</v>
      </c>
    </row>
    <row r="35" spans="1:5" x14ac:dyDescent="0.2">
      <c r="A35" t="s">
        <v>2112</v>
      </c>
      <c r="B35">
        <v>131</v>
      </c>
      <c r="D35" t="s">
        <v>14</v>
      </c>
      <c r="E35">
        <v>60</v>
      </c>
    </row>
    <row r="36" spans="1:5" x14ac:dyDescent="0.2">
      <c r="A36" t="s">
        <v>2112</v>
      </c>
      <c r="B36">
        <v>164</v>
      </c>
      <c r="D36" t="s">
        <v>14</v>
      </c>
      <c r="E36">
        <v>296</v>
      </c>
    </row>
    <row r="37" spans="1:5" x14ac:dyDescent="0.2">
      <c r="A37" t="s">
        <v>2112</v>
      </c>
      <c r="B37">
        <v>201</v>
      </c>
      <c r="D37" t="s">
        <v>14</v>
      </c>
      <c r="E37">
        <v>3304</v>
      </c>
    </row>
    <row r="38" spans="1:5" x14ac:dyDescent="0.2">
      <c r="A38" t="s">
        <v>2112</v>
      </c>
      <c r="B38">
        <v>211</v>
      </c>
      <c r="D38" t="s">
        <v>14</v>
      </c>
      <c r="E38">
        <v>73</v>
      </c>
    </row>
    <row r="39" spans="1:5" x14ac:dyDescent="0.2">
      <c r="A39" t="s">
        <v>2112</v>
      </c>
      <c r="B39">
        <v>128</v>
      </c>
      <c r="D39" t="s">
        <v>14</v>
      </c>
      <c r="E39">
        <v>3387</v>
      </c>
    </row>
    <row r="40" spans="1:5" x14ac:dyDescent="0.2">
      <c r="A40" t="s">
        <v>2112</v>
      </c>
      <c r="B40">
        <v>1600</v>
      </c>
      <c r="D40" t="s">
        <v>14</v>
      </c>
      <c r="E40">
        <v>662</v>
      </c>
    </row>
    <row r="41" spans="1:5" x14ac:dyDescent="0.2">
      <c r="A41" t="s">
        <v>2112</v>
      </c>
      <c r="B41">
        <v>249</v>
      </c>
      <c r="D41" t="s">
        <v>14</v>
      </c>
      <c r="E41">
        <v>774</v>
      </c>
    </row>
    <row r="42" spans="1:5" x14ac:dyDescent="0.2">
      <c r="A42" t="s">
        <v>2112</v>
      </c>
      <c r="B42">
        <v>236</v>
      </c>
      <c r="D42" t="s">
        <v>14</v>
      </c>
      <c r="E42">
        <v>672</v>
      </c>
    </row>
    <row r="43" spans="1:5" x14ac:dyDescent="0.2">
      <c r="A43" t="s">
        <v>2112</v>
      </c>
      <c r="B43">
        <v>4065</v>
      </c>
      <c r="D43" t="s">
        <v>14</v>
      </c>
      <c r="E43">
        <v>940</v>
      </c>
    </row>
    <row r="44" spans="1:5" x14ac:dyDescent="0.2">
      <c r="A44" t="s">
        <v>2112</v>
      </c>
      <c r="B44">
        <v>246</v>
      </c>
      <c r="D44" t="s">
        <v>14</v>
      </c>
      <c r="E44">
        <v>117</v>
      </c>
    </row>
    <row r="45" spans="1:5" x14ac:dyDescent="0.2">
      <c r="A45" t="s">
        <v>2112</v>
      </c>
      <c r="B45">
        <v>2475</v>
      </c>
      <c r="D45" t="s">
        <v>14</v>
      </c>
      <c r="E45">
        <v>115</v>
      </c>
    </row>
    <row r="46" spans="1:5" x14ac:dyDescent="0.2">
      <c r="A46" t="s">
        <v>2112</v>
      </c>
      <c r="B46">
        <v>76</v>
      </c>
      <c r="D46" t="s">
        <v>14</v>
      </c>
      <c r="E46">
        <v>326</v>
      </c>
    </row>
    <row r="47" spans="1:5" x14ac:dyDescent="0.2">
      <c r="A47" t="s">
        <v>2112</v>
      </c>
      <c r="B47">
        <v>54</v>
      </c>
      <c r="D47" t="s">
        <v>14</v>
      </c>
      <c r="E47">
        <v>1</v>
      </c>
    </row>
    <row r="48" spans="1:5" x14ac:dyDescent="0.2">
      <c r="A48" t="s">
        <v>2112</v>
      </c>
      <c r="B48">
        <v>88</v>
      </c>
      <c r="D48" t="s">
        <v>14</v>
      </c>
      <c r="E48">
        <v>1467</v>
      </c>
    </row>
    <row r="49" spans="1:5" x14ac:dyDescent="0.2">
      <c r="A49" t="s">
        <v>2112</v>
      </c>
      <c r="B49">
        <v>85</v>
      </c>
      <c r="D49" t="s">
        <v>14</v>
      </c>
      <c r="E49">
        <v>5681</v>
      </c>
    </row>
    <row r="50" spans="1:5" x14ac:dyDescent="0.2">
      <c r="A50" t="s">
        <v>2112</v>
      </c>
      <c r="B50">
        <v>170</v>
      </c>
      <c r="D50" t="s">
        <v>14</v>
      </c>
      <c r="E50">
        <v>1059</v>
      </c>
    </row>
    <row r="51" spans="1:5" x14ac:dyDescent="0.2">
      <c r="A51" t="s">
        <v>2112</v>
      </c>
      <c r="B51">
        <v>330</v>
      </c>
      <c r="D51" t="s">
        <v>14</v>
      </c>
      <c r="E51">
        <v>1194</v>
      </c>
    </row>
    <row r="52" spans="1:5" x14ac:dyDescent="0.2">
      <c r="A52" t="s">
        <v>2112</v>
      </c>
      <c r="B52">
        <v>127</v>
      </c>
      <c r="D52" t="s">
        <v>14</v>
      </c>
      <c r="E52">
        <v>30</v>
      </c>
    </row>
    <row r="53" spans="1:5" x14ac:dyDescent="0.2">
      <c r="A53" t="s">
        <v>2112</v>
      </c>
      <c r="B53">
        <v>411</v>
      </c>
      <c r="D53" t="s">
        <v>14</v>
      </c>
      <c r="E53">
        <v>75</v>
      </c>
    </row>
    <row r="54" spans="1:5" x14ac:dyDescent="0.2">
      <c r="A54" t="s">
        <v>2112</v>
      </c>
      <c r="B54">
        <v>180</v>
      </c>
      <c r="D54" t="s">
        <v>14</v>
      </c>
      <c r="E54">
        <v>955</v>
      </c>
    </row>
    <row r="55" spans="1:5" x14ac:dyDescent="0.2">
      <c r="A55" t="s">
        <v>2112</v>
      </c>
      <c r="B55">
        <v>374</v>
      </c>
      <c r="D55" t="s">
        <v>14</v>
      </c>
      <c r="E55">
        <v>67</v>
      </c>
    </row>
    <row r="56" spans="1:5" x14ac:dyDescent="0.2">
      <c r="A56" t="s">
        <v>2112</v>
      </c>
      <c r="B56">
        <v>71</v>
      </c>
      <c r="D56" t="s">
        <v>14</v>
      </c>
      <c r="E56">
        <v>5</v>
      </c>
    </row>
    <row r="57" spans="1:5" x14ac:dyDescent="0.2">
      <c r="A57" t="s">
        <v>2112</v>
      </c>
      <c r="B57">
        <v>203</v>
      </c>
      <c r="D57" t="s">
        <v>14</v>
      </c>
      <c r="E57">
        <v>26</v>
      </c>
    </row>
    <row r="58" spans="1:5" x14ac:dyDescent="0.2">
      <c r="A58" t="s">
        <v>2112</v>
      </c>
      <c r="B58">
        <v>113</v>
      </c>
      <c r="D58" t="s">
        <v>14</v>
      </c>
      <c r="E58">
        <v>1130</v>
      </c>
    </row>
    <row r="59" spans="1:5" x14ac:dyDescent="0.2">
      <c r="A59" t="s">
        <v>2112</v>
      </c>
      <c r="B59">
        <v>96</v>
      </c>
      <c r="D59" t="s">
        <v>14</v>
      </c>
      <c r="E59">
        <v>782</v>
      </c>
    </row>
    <row r="60" spans="1:5" x14ac:dyDescent="0.2">
      <c r="A60" t="s">
        <v>2112</v>
      </c>
      <c r="B60">
        <v>498</v>
      </c>
      <c r="D60" t="s">
        <v>14</v>
      </c>
      <c r="E60">
        <v>210</v>
      </c>
    </row>
    <row r="61" spans="1:5" x14ac:dyDescent="0.2">
      <c r="A61" t="s">
        <v>2112</v>
      </c>
      <c r="B61">
        <v>180</v>
      </c>
      <c r="D61" t="s">
        <v>14</v>
      </c>
      <c r="E61">
        <v>136</v>
      </c>
    </row>
    <row r="62" spans="1:5" x14ac:dyDescent="0.2">
      <c r="A62" t="s">
        <v>2112</v>
      </c>
      <c r="B62">
        <v>27</v>
      </c>
      <c r="D62" t="s">
        <v>14</v>
      </c>
      <c r="E62">
        <v>86</v>
      </c>
    </row>
    <row r="63" spans="1:5" x14ac:dyDescent="0.2">
      <c r="A63" t="s">
        <v>2112</v>
      </c>
      <c r="B63">
        <v>2331</v>
      </c>
      <c r="D63" t="s">
        <v>14</v>
      </c>
      <c r="E63">
        <v>19</v>
      </c>
    </row>
    <row r="64" spans="1:5" x14ac:dyDescent="0.2">
      <c r="A64" t="s">
        <v>2112</v>
      </c>
      <c r="B64">
        <v>113</v>
      </c>
      <c r="D64" t="s">
        <v>14</v>
      </c>
      <c r="E64">
        <v>886</v>
      </c>
    </row>
    <row r="65" spans="1:5" x14ac:dyDescent="0.2">
      <c r="A65" t="s">
        <v>2112</v>
      </c>
      <c r="B65">
        <v>164</v>
      </c>
      <c r="D65" t="s">
        <v>14</v>
      </c>
      <c r="E65">
        <v>35</v>
      </c>
    </row>
    <row r="66" spans="1:5" x14ac:dyDescent="0.2">
      <c r="A66" t="s">
        <v>2112</v>
      </c>
      <c r="B66">
        <v>164</v>
      </c>
      <c r="D66" t="s">
        <v>14</v>
      </c>
      <c r="E66">
        <v>24</v>
      </c>
    </row>
    <row r="67" spans="1:5" x14ac:dyDescent="0.2">
      <c r="A67" t="s">
        <v>2112</v>
      </c>
      <c r="B67">
        <v>336</v>
      </c>
      <c r="D67" t="s">
        <v>14</v>
      </c>
      <c r="E67">
        <v>86</v>
      </c>
    </row>
    <row r="68" spans="1:5" x14ac:dyDescent="0.2">
      <c r="A68" t="s">
        <v>2112</v>
      </c>
      <c r="B68">
        <v>1917</v>
      </c>
      <c r="D68" t="s">
        <v>14</v>
      </c>
      <c r="E68">
        <v>243</v>
      </c>
    </row>
    <row r="69" spans="1:5" x14ac:dyDescent="0.2">
      <c r="A69" t="s">
        <v>2112</v>
      </c>
      <c r="B69">
        <v>95</v>
      </c>
      <c r="D69" t="s">
        <v>14</v>
      </c>
      <c r="E69">
        <v>65</v>
      </c>
    </row>
    <row r="70" spans="1:5" x14ac:dyDescent="0.2">
      <c r="A70" t="s">
        <v>2112</v>
      </c>
      <c r="B70">
        <v>147</v>
      </c>
      <c r="D70" t="s">
        <v>14</v>
      </c>
      <c r="E70">
        <v>100</v>
      </c>
    </row>
    <row r="71" spans="1:5" x14ac:dyDescent="0.2">
      <c r="A71" t="s">
        <v>2112</v>
      </c>
      <c r="B71">
        <v>86</v>
      </c>
      <c r="D71" t="s">
        <v>14</v>
      </c>
      <c r="E71">
        <v>168</v>
      </c>
    </row>
    <row r="72" spans="1:5" x14ac:dyDescent="0.2">
      <c r="A72" t="s">
        <v>2112</v>
      </c>
      <c r="B72">
        <v>83</v>
      </c>
      <c r="D72" t="s">
        <v>14</v>
      </c>
      <c r="E72">
        <v>13</v>
      </c>
    </row>
    <row r="73" spans="1:5" x14ac:dyDescent="0.2">
      <c r="A73" t="s">
        <v>2112</v>
      </c>
      <c r="B73">
        <v>676</v>
      </c>
      <c r="D73" t="s">
        <v>14</v>
      </c>
      <c r="E73">
        <v>1</v>
      </c>
    </row>
    <row r="74" spans="1:5" x14ac:dyDescent="0.2">
      <c r="A74" t="s">
        <v>2112</v>
      </c>
      <c r="B74">
        <v>361</v>
      </c>
      <c r="D74" t="s">
        <v>14</v>
      </c>
      <c r="E74">
        <v>40</v>
      </c>
    </row>
    <row r="75" spans="1:5" x14ac:dyDescent="0.2">
      <c r="A75" t="s">
        <v>2112</v>
      </c>
      <c r="B75">
        <v>131</v>
      </c>
      <c r="D75" t="s">
        <v>14</v>
      </c>
      <c r="E75">
        <v>226</v>
      </c>
    </row>
    <row r="76" spans="1:5" x14ac:dyDescent="0.2">
      <c r="A76" t="s">
        <v>2112</v>
      </c>
      <c r="B76">
        <v>126</v>
      </c>
      <c r="D76" t="s">
        <v>14</v>
      </c>
      <c r="E76">
        <v>1625</v>
      </c>
    </row>
    <row r="77" spans="1:5" x14ac:dyDescent="0.2">
      <c r="A77" t="s">
        <v>2112</v>
      </c>
      <c r="B77">
        <v>275</v>
      </c>
      <c r="D77" t="s">
        <v>14</v>
      </c>
      <c r="E77">
        <v>143</v>
      </c>
    </row>
    <row r="78" spans="1:5" x14ac:dyDescent="0.2">
      <c r="A78" t="s">
        <v>2112</v>
      </c>
      <c r="B78">
        <v>67</v>
      </c>
      <c r="D78" t="s">
        <v>14</v>
      </c>
      <c r="E78">
        <v>934</v>
      </c>
    </row>
    <row r="79" spans="1:5" x14ac:dyDescent="0.2">
      <c r="A79" t="s">
        <v>2112</v>
      </c>
      <c r="B79">
        <v>154</v>
      </c>
      <c r="D79" t="s">
        <v>14</v>
      </c>
      <c r="E79">
        <v>17</v>
      </c>
    </row>
    <row r="80" spans="1:5" x14ac:dyDescent="0.2">
      <c r="A80" t="s">
        <v>2112</v>
      </c>
      <c r="B80">
        <v>1782</v>
      </c>
      <c r="D80" t="s">
        <v>14</v>
      </c>
      <c r="E80">
        <v>2179</v>
      </c>
    </row>
    <row r="81" spans="1:5" x14ac:dyDescent="0.2">
      <c r="A81" t="s">
        <v>2112</v>
      </c>
      <c r="B81">
        <v>903</v>
      </c>
      <c r="D81" t="s">
        <v>14</v>
      </c>
      <c r="E81">
        <v>931</v>
      </c>
    </row>
    <row r="82" spans="1:5" x14ac:dyDescent="0.2">
      <c r="A82" t="s">
        <v>2112</v>
      </c>
      <c r="B82">
        <v>94</v>
      </c>
      <c r="D82" t="s">
        <v>14</v>
      </c>
      <c r="E82">
        <v>92</v>
      </c>
    </row>
    <row r="83" spans="1:5" x14ac:dyDescent="0.2">
      <c r="A83" t="s">
        <v>2112</v>
      </c>
      <c r="B83">
        <v>180</v>
      </c>
      <c r="D83" t="s">
        <v>14</v>
      </c>
      <c r="E83">
        <v>57</v>
      </c>
    </row>
    <row r="84" spans="1:5" x14ac:dyDescent="0.2">
      <c r="A84" t="s">
        <v>2112</v>
      </c>
      <c r="B84">
        <v>533</v>
      </c>
      <c r="D84" t="s">
        <v>14</v>
      </c>
      <c r="E84">
        <v>41</v>
      </c>
    </row>
    <row r="85" spans="1:5" x14ac:dyDescent="0.2">
      <c r="A85" t="s">
        <v>2112</v>
      </c>
      <c r="B85">
        <v>2443</v>
      </c>
      <c r="D85" t="s">
        <v>14</v>
      </c>
      <c r="E85">
        <v>1</v>
      </c>
    </row>
    <row r="86" spans="1:5" x14ac:dyDescent="0.2">
      <c r="A86" t="s">
        <v>2112</v>
      </c>
      <c r="B86">
        <v>89</v>
      </c>
      <c r="D86" t="s">
        <v>14</v>
      </c>
      <c r="E86">
        <v>101</v>
      </c>
    </row>
    <row r="87" spans="1:5" x14ac:dyDescent="0.2">
      <c r="A87" t="s">
        <v>2112</v>
      </c>
      <c r="B87">
        <v>159</v>
      </c>
      <c r="D87" t="s">
        <v>14</v>
      </c>
      <c r="E87">
        <v>1335</v>
      </c>
    </row>
    <row r="88" spans="1:5" x14ac:dyDescent="0.2">
      <c r="A88" t="s">
        <v>2112</v>
      </c>
      <c r="B88">
        <v>50</v>
      </c>
      <c r="D88" t="s">
        <v>14</v>
      </c>
      <c r="E88">
        <v>15</v>
      </c>
    </row>
    <row r="89" spans="1:5" x14ac:dyDescent="0.2">
      <c r="A89" t="s">
        <v>2112</v>
      </c>
      <c r="B89">
        <v>186</v>
      </c>
      <c r="D89" t="s">
        <v>14</v>
      </c>
      <c r="E89">
        <v>454</v>
      </c>
    </row>
    <row r="90" spans="1:5" x14ac:dyDescent="0.2">
      <c r="A90" t="s">
        <v>2112</v>
      </c>
      <c r="B90">
        <v>1071</v>
      </c>
      <c r="D90" t="s">
        <v>14</v>
      </c>
      <c r="E90">
        <v>3182</v>
      </c>
    </row>
    <row r="91" spans="1:5" x14ac:dyDescent="0.2">
      <c r="A91" t="s">
        <v>2112</v>
      </c>
      <c r="B91">
        <v>117</v>
      </c>
      <c r="D91" t="s">
        <v>14</v>
      </c>
      <c r="E91">
        <v>15</v>
      </c>
    </row>
    <row r="92" spans="1:5" x14ac:dyDescent="0.2">
      <c r="A92" t="s">
        <v>2112</v>
      </c>
      <c r="B92">
        <v>70</v>
      </c>
      <c r="D92" t="s">
        <v>14</v>
      </c>
      <c r="E92">
        <v>133</v>
      </c>
    </row>
    <row r="93" spans="1:5" x14ac:dyDescent="0.2">
      <c r="A93" t="s">
        <v>2112</v>
      </c>
      <c r="B93">
        <v>135</v>
      </c>
      <c r="D93" t="s">
        <v>14</v>
      </c>
      <c r="E93">
        <v>2062</v>
      </c>
    </row>
    <row r="94" spans="1:5" x14ac:dyDescent="0.2">
      <c r="A94" t="s">
        <v>2112</v>
      </c>
      <c r="B94">
        <v>768</v>
      </c>
      <c r="D94" t="s">
        <v>14</v>
      </c>
      <c r="E94">
        <v>29</v>
      </c>
    </row>
    <row r="95" spans="1:5" x14ac:dyDescent="0.2">
      <c r="A95" t="s">
        <v>2112</v>
      </c>
      <c r="B95">
        <v>199</v>
      </c>
      <c r="D95" t="s">
        <v>14</v>
      </c>
      <c r="E95">
        <v>132</v>
      </c>
    </row>
    <row r="96" spans="1:5" x14ac:dyDescent="0.2">
      <c r="A96" t="s">
        <v>2112</v>
      </c>
      <c r="B96">
        <v>107</v>
      </c>
      <c r="D96" t="s">
        <v>14</v>
      </c>
      <c r="E96">
        <v>137</v>
      </c>
    </row>
    <row r="97" spans="1:5" x14ac:dyDescent="0.2">
      <c r="A97" t="s">
        <v>2112</v>
      </c>
      <c r="B97">
        <v>195</v>
      </c>
      <c r="D97" t="s">
        <v>14</v>
      </c>
      <c r="E97">
        <v>908</v>
      </c>
    </row>
    <row r="98" spans="1:5" x14ac:dyDescent="0.2">
      <c r="A98" t="s">
        <v>2112</v>
      </c>
      <c r="B98">
        <v>3376</v>
      </c>
      <c r="D98" t="s">
        <v>14</v>
      </c>
      <c r="E98">
        <v>10</v>
      </c>
    </row>
    <row r="99" spans="1:5" x14ac:dyDescent="0.2">
      <c r="A99" t="s">
        <v>2112</v>
      </c>
      <c r="B99">
        <v>41</v>
      </c>
      <c r="D99" t="s">
        <v>14</v>
      </c>
      <c r="E99">
        <v>1910</v>
      </c>
    </row>
    <row r="100" spans="1:5" x14ac:dyDescent="0.2">
      <c r="A100" t="s">
        <v>2112</v>
      </c>
      <c r="B100">
        <v>1821</v>
      </c>
      <c r="D100" t="s">
        <v>14</v>
      </c>
      <c r="E100">
        <v>38</v>
      </c>
    </row>
    <row r="101" spans="1:5" x14ac:dyDescent="0.2">
      <c r="A101" t="s">
        <v>2112</v>
      </c>
      <c r="B101">
        <v>164</v>
      </c>
      <c r="D101" t="s">
        <v>14</v>
      </c>
      <c r="E101">
        <v>104</v>
      </c>
    </row>
    <row r="102" spans="1:5" x14ac:dyDescent="0.2">
      <c r="A102" t="s">
        <v>2112</v>
      </c>
      <c r="B102">
        <v>157</v>
      </c>
      <c r="D102" t="s">
        <v>14</v>
      </c>
      <c r="E102">
        <v>49</v>
      </c>
    </row>
    <row r="103" spans="1:5" x14ac:dyDescent="0.2">
      <c r="A103" t="s">
        <v>2112</v>
      </c>
      <c r="B103">
        <v>246</v>
      </c>
      <c r="D103" t="s">
        <v>14</v>
      </c>
      <c r="E103">
        <v>1</v>
      </c>
    </row>
    <row r="104" spans="1:5" x14ac:dyDescent="0.2">
      <c r="A104" t="s">
        <v>2112</v>
      </c>
      <c r="B104">
        <v>1396</v>
      </c>
      <c r="D104" t="s">
        <v>14</v>
      </c>
      <c r="E104">
        <v>245</v>
      </c>
    </row>
    <row r="105" spans="1:5" x14ac:dyDescent="0.2">
      <c r="A105" t="s">
        <v>2112</v>
      </c>
      <c r="B105">
        <v>2506</v>
      </c>
      <c r="D105" t="s">
        <v>14</v>
      </c>
      <c r="E105">
        <v>32</v>
      </c>
    </row>
    <row r="106" spans="1:5" x14ac:dyDescent="0.2">
      <c r="A106" t="s">
        <v>2112</v>
      </c>
      <c r="B106">
        <v>244</v>
      </c>
      <c r="D106" t="s">
        <v>14</v>
      </c>
      <c r="E106">
        <v>7</v>
      </c>
    </row>
    <row r="107" spans="1:5" x14ac:dyDescent="0.2">
      <c r="A107" t="s">
        <v>2112</v>
      </c>
      <c r="B107">
        <v>146</v>
      </c>
      <c r="D107" t="s">
        <v>14</v>
      </c>
      <c r="E107">
        <v>803</v>
      </c>
    </row>
    <row r="108" spans="1:5" x14ac:dyDescent="0.2">
      <c r="A108" t="s">
        <v>2112</v>
      </c>
      <c r="B108">
        <v>1267</v>
      </c>
      <c r="D108" t="s">
        <v>14</v>
      </c>
      <c r="E108">
        <v>16</v>
      </c>
    </row>
    <row r="109" spans="1:5" x14ac:dyDescent="0.2">
      <c r="A109" t="s">
        <v>2112</v>
      </c>
      <c r="B109">
        <v>1561</v>
      </c>
      <c r="D109" t="s">
        <v>14</v>
      </c>
      <c r="E109">
        <v>31</v>
      </c>
    </row>
    <row r="110" spans="1:5" x14ac:dyDescent="0.2">
      <c r="A110" t="s">
        <v>2112</v>
      </c>
      <c r="B110">
        <v>48</v>
      </c>
      <c r="D110" t="s">
        <v>14</v>
      </c>
      <c r="E110">
        <v>108</v>
      </c>
    </row>
    <row r="111" spans="1:5" x14ac:dyDescent="0.2">
      <c r="A111" t="s">
        <v>2112</v>
      </c>
      <c r="B111">
        <v>2739</v>
      </c>
      <c r="D111" t="s">
        <v>14</v>
      </c>
      <c r="E111">
        <v>30</v>
      </c>
    </row>
    <row r="112" spans="1:5" x14ac:dyDescent="0.2">
      <c r="A112" t="s">
        <v>2112</v>
      </c>
      <c r="B112">
        <v>3537</v>
      </c>
      <c r="D112" t="s">
        <v>14</v>
      </c>
      <c r="E112">
        <v>17</v>
      </c>
    </row>
    <row r="113" spans="1:5" x14ac:dyDescent="0.2">
      <c r="A113" t="s">
        <v>2112</v>
      </c>
      <c r="B113">
        <v>2107</v>
      </c>
      <c r="D113" t="s">
        <v>14</v>
      </c>
      <c r="E113">
        <v>80</v>
      </c>
    </row>
    <row r="114" spans="1:5" x14ac:dyDescent="0.2">
      <c r="A114" t="s">
        <v>2112</v>
      </c>
      <c r="B114">
        <v>3318</v>
      </c>
      <c r="D114" t="s">
        <v>14</v>
      </c>
      <c r="E114">
        <v>2468</v>
      </c>
    </row>
    <row r="115" spans="1:5" x14ac:dyDescent="0.2">
      <c r="A115" t="s">
        <v>2112</v>
      </c>
      <c r="B115">
        <v>340</v>
      </c>
      <c r="D115" t="s">
        <v>14</v>
      </c>
      <c r="E115">
        <v>26</v>
      </c>
    </row>
    <row r="116" spans="1:5" x14ac:dyDescent="0.2">
      <c r="A116" t="s">
        <v>2112</v>
      </c>
      <c r="B116">
        <v>1442</v>
      </c>
      <c r="D116" t="s">
        <v>14</v>
      </c>
      <c r="E116">
        <v>73</v>
      </c>
    </row>
    <row r="117" spans="1:5" x14ac:dyDescent="0.2">
      <c r="A117" t="s">
        <v>2112</v>
      </c>
      <c r="B117">
        <v>126</v>
      </c>
      <c r="D117" t="s">
        <v>14</v>
      </c>
      <c r="E117">
        <v>128</v>
      </c>
    </row>
    <row r="118" spans="1:5" x14ac:dyDescent="0.2">
      <c r="A118" t="s">
        <v>2112</v>
      </c>
      <c r="B118">
        <v>524</v>
      </c>
      <c r="D118" t="s">
        <v>14</v>
      </c>
      <c r="E118">
        <v>33</v>
      </c>
    </row>
    <row r="119" spans="1:5" x14ac:dyDescent="0.2">
      <c r="A119" t="s">
        <v>2112</v>
      </c>
      <c r="B119">
        <v>1989</v>
      </c>
      <c r="D119" t="s">
        <v>14</v>
      </c>
      <c r="E119">
        <v>1072</v>
      </c>
    </row>
    <row r="120" spans="1:5" x14ac:dyDescent="0.2">
      <c r="A120" t="s">
        <v>2112</v>
      </c>
      <c r="B120">
        <v>157</v>
      </c>
      <c r="D120" t="s">
        <v>14</v>
      </c>
      <c r="E120">
        <v>393</v>
      </c>
    </row>
    <row r="121" spans="1:5" x14ac:dyDescent="0.2">
      <c r="A121" t="s">
        <v>2112</v>
      </c>
      <c r="B121">
        <v>4498</v>
      </c>
      <c r="D121" t="s">
        <v>14</v>
      </c>
      <c r="E121">
        <v>1257</v>
      </c>
    </row>
    <row r="122" spans="1:5" x14ac:dyDescent="0.2">
      <c r="A122" t="s">
        <v>2112</v>
      </c>
      <c r="B122">
        <v>80</v>
      </c>
      <c r="D122" t="s">
        <v>14</v>
      </c>
      <c r="E122">
        <v>328</v>
      </c>
    </row>
    <row r="123" spans="1:5" x14ac:dyDescent="0.2">
      <c r="A123" t="s">
        <v>2112</v>
      </c>
      <c r="B123">
        <v>43</v>
      </c>
      <c r="D123" t="s">
        <v>14</v>
      </c>
      <c r="E123">
        <v>147</v>
      </c>
    </row>
    <row r="124" spans="1:5" x14ac:dyDescent="0.2">
      <c r="A124" t="s">
        <v>2112</v>
      </c>
      <c r="B124">
        <v>2053</v>
      </c>
      <c r="D124" t="s">
        <v>14</v>
      </c>
      <c r="E124">
        <v>830</v>
      </c>
    </row>
    <row r="125" spans="1:5" x14ac:dyDescent="0.2">
      <c r="A125" t="s">
        <v>2112</v>
      </c>
      <c r="B125">
        <v>168</v>
      </c>
      <c r="D125" t="s">
        <v>14</v>
      </c>
      <c r="E125">
        <v>331</v>
      </c>
    </row>
    <row r="126" spans="1:5" x14ac:dyDescent="0.2">
      <c r="A126" t="s">
        <v>2112</v>
      </c>
      <c r="B126">
        <v>4289</v>
      </c>
      <c r="D126" t="s">
        <v>14</v>
      </c>
      <c r="E126">
        <v>25</v>
      </c>
    </row>
    <row r="127" spans="1:5" x14ac:dyDescent="0.2">
      <c r="A127" t="s">
        <v>2112</v>
      </c>
      <c r="B127">
        <v>165</v>
      </c>
      <c r="D127" t="s">
        <v>14</v>
      </c>
      <c r="E127">
        <v>3483</v>
      </c>
    </row>
    <row r="128" spans="1:5" x14ac:dyDescent="0.2">
      <c r="A128" t="s">
        <v>2112</v>
      </c>
      <c r="B128">
        <v>1815</v>
      </c>
      <c r="D128" t="s">
        <v>14</v>
      </c>
      <c r="E128">
        <v>923</v>
      </c>
    </row>
    <row r="129" spans="1:5" x14ac:dyDescent="0.2">
      <c r="A129" t="s">
        <v>2112</v>
      </c>
      <c r="B129">
        <v>397</v>
      </c>
      <c r="D129" t="s">
        <v>14</v>
      </c>
      <c r="E129">
        <v>1</v>
      </c>
    </row>
    <row r="130" spans="1:5" x14ac:dyDescent="0.2">
      <c r="A130" t="s">
        <v>2112</v>
      </c>
      <c r="B130">
        <v>1539</v>
      </c>
      <c r="D130" t="s">
        <v>14</v>
      </c>
      <c r="E130">
        <v>33</v>
      </c>
    </row>
    <row r="131" spans="1:5" x14ac:dyDescent="0.2">
      <c r="A131" t="s">
        <v>2112</v>
      </c>
      <c r="B131">
        <v>138</v>
      </c>
      <c r="D131" t="s">
        <v>14</v>
      </c>
      <c r="E131">
        <v>40</v>
      </c>
    </row>
    <row r="132" spans="1:5" x14ac:dyDescent="0.2">
      <c r="A132" t="s">
        <v>2112</v>
      </c>
      <c r="B132">
        <v>3594</v>
      </c>
      <c r="D132" t="s">
        <v>14</v>
      </c>
      <c r="E132">
        <v>23</v>
      </c>
    </row>
    <row r="133" spans="1:5" x14ac:dyDescent="0.2">
      <c r="A133" t="s">
        <v>2112</v>
      </c>
      <c r="B133">
        <v>5880</v>
      </c>
      <c r="D133" t="s">
        <v>14</v>
      </c>
      <c r="E133">
        <v>75</v>
      </c>
    </row>
    <row r="134" spans="1:5" x14ac:dyDescent="0.2">
      <c r="A134" t="s">
        <v>2112</v>
      </c>
      <c r="B134">
        <v>112</v>
      </c>
      <c r="D134" t="s">
        <v>14</v>
      </c>
      <c r="E134">
        <v>2176</v>
      </c>
    </row>
    <row r="135" spans="1:5" x14ac:dyDescent="0.2">
      <c r="A135" t="s">
        <v>2112</v>
      </c>
      <c r="B135">
        <v>943</v>
      </c>
      <c r="D135" t="s">
        <v>14</v>
      </c>
      <c r="E135">
        <v>441</v>
      </c>
    </row>
    <row r="136" spans="1:5" x14ac:dyDescent="0.2">
      <c r="A136" t="s">
        <v>2112</v>
      </c>
      <c r="B136">
        <v>2468</v>
      </c>
      <c r="D136" t="s">
        <v>14</v>
      </c>
      <c r="E136">
        <v>25</v>
      </c>
    </row>
    <row r="137" spans="1:5" x14ac:dyDescent="0.2">
      <c r="A137" t="s">
        <v>2112</v>
      </c>
      <c r="B137">
        <v>2551</v>
      </c>
      <c r="D137" t="s">
        <v>14</v>
      </c>
      <c r="E137">
        <v>127</v>
      </c>
    </row>
    <row r="138" spans="1:5" x14ac:dyDescent="0.2">
      <c r="A138" t="s">
        <v>2112</v>
      </c>
      <c r="B138">
        <v>101</v>
      </c>
      <c r="D138" t="s">
        <v>14</v>
      </c>
      <c r="E138">
        <v>355</v>
      </c>
    </row>
    <row r="139" spans="1:5" x14ac:dyDescent="0.2">
      <c r="A139" t="s">
        <v>2112</v>
      </c>
      <c r="B139">
        <v>92</v>
      </c>
      <c r="D139" t="s">
        <v>14</v>
      </c>
      <c r="E139">
        <v>44</v>
      </c>
    </row>
    <row r="140" spans="1:5" x14ac:dyDescent="0.2">
      <c r="A140" t="s">
        <v>2112</v>
      </c>
      <c r="B140">
        <v>62</v>
      </c>
      <c r="D140" t="s">
        <v>14</v>
      </c>
      <c r="E140">
        <v>67</v>
      </c>
    </row>
    <row r="141" spans="1:5" x14ac:dyDescent="0.2">
      <c r="A141" t="s">
        <v>2112</v>
      </c>
      <c r="B141">
        <v>149</v>
      </c>
      <c r="D141" t="s">
        <v>14</v>
      </c>
      <c r="E141">
        <v>1068</v>
      </c>
    </row>
    <row r="142" spans="1:5" x14ac:dyDescent="0.2">
      <c r="A142" t="s">
        <v>2112</v>
      </c>
      <c r="B142">
        <v>329</v>
      </c>
      <c r="D142" t="s">
        <v>14</v>
      </c>
      <c r="E142">
        <v>424</v>
      </c>
    </row>
    <row r="143" spans="1:5" x14ac:dyDescent="0.2">
      <c r="A143" t="s">
        <v>2112</v>
      </c>
      <c r="B143">
        <v>97</v>
      </c>
      <c r="D143" t="s">
        <v>14</v>
      </c>
      <c r="E143">
        <v>151</v>
      </c>
    </row>
    <row r="144" spans="1:5" x14ac:dyDescent="0.2">
      <c r="A144" t="s">
        <v>2112</v>
      </c>
      <c r="B144">
        <v>1784</v>
      </c>
      <c r="D144" t="s">
        <v>14</v>
      </c>
      <c r="E144">
        <v>1608</v>
      </c>
    </row>
    <row r="145" spans="1:5" x14ac:dyDescent="0.2">
      <c r="A145" t="s">
        <v>2112</v>
      </c>
      <c r="B145">
        <v>1684</v>
      </c>
      <c r="D145" t="s">
        <v>14</v>
      </c>
      <c r="E145">
        <v>941</v>
      </c>
    </row>
    <row r="146" spans="1:5" x14ac:dyDescent="0.2">
      <c r="A146" t="s">
        <v>2112</v>
      </c>
      <c r="B146">
        <v>250</v>
      </c>
      <c r="D146" t="s">
        <v>14</v>
      </c>
      <c r="E146">
        <v>1</v>
      </c>
    </row>
    <row r="147" spans="1:5" x14ac:dyDescent="0.2">
      <c r="A147" t="s">
        <v>2112</v>
      </c>
      <c r="B147">
        <v>238</v>
      </c>
      <c r="D147" t="s">
        <v>14</v>
      </c>
      <c r="E147">
        <v>40</v>
      </c>
    </row>
    <row r="148" spans="1:5" x14ac:dyDescent="0.2">
      <c r="A148" t="s">
        <v>2112</v>
      </c>
      <c r="B148">
        <v>53</v>
      </c>
      <c r="D148" t="s">
        <v>14</v>
      </c>
      <c r="E148">
        <v>3015</v>
      </c>
    </row>
    <row r="149" spans="1:5" x14ac:dyDescent="0.2">
      <c r="A149" t="s">
        <v>2112</v>
      </c>
      <c r="B149">
        <v>214</v>
      </c>
      <c r="D149" t="s">
        <v>14</v>
      </c>
      <c r="E149">
        <v>435</v>
      </c>
    </row>
    <row r="150" spans="1:5" x14ac:dyDescent="0.2">
      <c r="A150" t="s">
        <v>2112</v>
      </c>
      <c r="B150">
        <v>222</v>
      </c>
      <c r="D150" t="s">
        <v>14</v>
      </c>
      <c r="E150">
        <v>714</v>
      </c>
    </row>
    <row r="151" spans="1:5" x14ac:dyDescent="0.2">
      <c r="A151" t="s">
        <v>2112</v>
      </c>
      <c r="B151">
        <v>1884</v>
      </c>
      <c r="D151" t="s">
        <v>14</v>
      </c>
      <c r="E151">
        <v>5497</v>
      </c>
    </row>
    <row r="152" spans="1:5" x14ac:dyDescent="0.2">
      <c r="A152" t="s">
        <v>2112</v>
      </c>
      <c r="B152">
        <v>218</v>
      </c>
      <c r="D152" t="s">
        <v>14</v>
      </c>
      <c r="E152">
        <v>418</v>
      </c>
    </row>
    <row r="153" spans="1:5" x14ac:dyDescent="0.2">
      <c r="A153" t="s">
        <v>2112</v>
      </c>
      <c r="B153">
        <v>6465</v>
      </c>
      <c r="D153" t="s">
        <v>14</v>
      </c>
      <c r="E153">
        <v>1439</v>
      </c>
    </row>
    <row r="154" spans="1:5" x14ac:dyDescent="0.2">
      <c r="A154" t="s">
        <v>2112</v>
      </c>
      <c r="B154">
        <v>59</v>
      </c>
      <c r="D154" t="s">
        <v>14</v>
      </c>
      <c r="E154">
        <v>15</v>
      </c>
    </row>
    <row r="155" spans="1:5" x14ac:dyDescent="0.2">
      <c r="A155" t="s">
        <v>2112</v>
      </c>
      <c r="B155">
        <v>88</v>
      </c>
      <c r="D155" t="s">
        <v>14</v>
      </c>
      <c r="E155">
        <v>1999</v>
      </c>
    </row>
    <row r="156" spans="1:5" x14ac:dyDescent="0.2">
      <c r="A156" t="s">
        <v>2112</v>
      </c>
      <c r="B156">
        <v>1697</v>
      </c>
      <c r="D156" t="s">
        <v>14</v>
      </c>
      <c r="E156">
        <v>118</v>
      </c>
    </row>
    <row r="157" spans="1:5" x14ac:dyDescent="0.2">
      <c r="A157" t="s">
        <v>2112</v>
      </c>
      <c r="B157">
        <v>92</v>
      </c>
      <c r="D157" t="s">
        <v>14</v>
      </c>
      <c r="E157">
        <v>162</v>
      </c>
    </row>
    <row r="158" spans="1:5" x14ac:dyDescent="0.2">
      <c r="A158" t="s">
        <v>2112</v>
      </c>
      <c r="B158">
        <v>186</v>
      </c>
      <c r="D158" t="s">
        <v>14</v>
      </c>
      <c r="E158">
        <v>83</v>
      </c>
    </row>
    <row r="159" spans="1:5" x14ac:dyDescent="0.2">
      <c r="A159" t="s">
        <v>2112</v>
      </c>
      <c r="B159">
        <v>138</v>
      </c>
      <c r="D159" t="s">
        <v>14</v>
      </c>
      <c r="E159">
        <v>747</v>
      </c>
    </row>
    <row r="160" spans="1:5" x14ac:dyDescent="0.2">
      <c r="A160" t="s">
        <v>2112</v>
      </c>
      <c r="B160">
        <v>261</v>
      </c>
      <c r="D160" t="s">
        <v>14</v>
      </c>
      <c r="E160">
        <v>84</v>
      </c>
    </row>
    <row r="161" spans="1:5" x14ac:dyDescent="0.2">
      <c r="A161" t="s">
        <v>2112</v>
      </c>
      <c r="B161">
        <v>107</v>
      </c>
      <c r="D161" t="s">
        <v>14</v>
      </c>
      <c r="E161">
        <v>91</v>
      </c>
    </row>
    <row r="162" spans="1:5" x14ac:dyDescent="0.2">
      <c r="A162" t="s">
        <v>2112</v>
      </c>
      <c r="B162">
        <v>199</v>
      </c>
      <c r="D162" t="s">
        <v>14</v>
      </c>
      <c r="E162">
        <v>792</v>
      </c>
    </row>
    <row r="163" spans="1:5" x14ac:dyDescent="0.2">
      <c r="A163" t="s">
        <v>2112</v>
      </c>
      <c r="B163">
        <v>5512</v>
      </c>
      <c r="D163" t="s">
        <v>14</v>
      </c>
      <c r="E163">
        <v>32</v>
      </c>
    </row>
    <row r="164" spans="1:5" x14ac:dyDescent="0.2">
      <c r="A164" t="s">
        <v>2112</v>
      </c>
      <c r="B164">
        <v>86</v>
      </c>
      <c r="D164" t="s">
        <v>14</v>
      </c>
      <c r="E164">
        <v>186</v>
      </c>
    </row>
    <row r="165" spans="1:5" x14ac:dyDescent="0.2">
      <c r="A165" t="s">
        <v>2112</v>
      </c>
      <c r="B165">
        <v>2768</v>
      </c>
      <c r="D165" t="s">
        <v>14</v>
      </c>
      <c r="E165">
        <v>605</v>
      </c>
    </row>
    <row r="166" spans="1:5" x14ac:dyDescent="0.2">
      <c r="A166" t="s">
        <v>2112</v>
      </c>
      <c r="B166">
        <v>48</v>
      </c>
      <c r="D166" t="s">
        <v>14</v>
      </c>
      <c r="E166">
        <v>1</v>
      </c>
    </row>
    <row r="167" spans="1:5" x14ac:dyDescent="0.2">
      <c r="A167" t="s">
        <v>2112</v>
      </c>
      <c r="B167">
        <v>87</v>
      </c>
      <c r="D167" t="s">
        <v>14</v>
      </c>
      <c r="E167">
        <v>31</v>
      </c>
    </row>
    <row r="168" spans="1:5" x14ac:dyDescent="0.2">
      <c r="A168" t="s">
        <v>2112</v>
      </c>
      <c r="B168">
        <v>1894</v>
      </c>
      <c r="D168" t="s">
        <v>14</v>
      </c>
      <c r="E168">
        <v>1181</v>
      </c>
    </row>
    <row r="169" spans="1:5" x14ac:dyDescent="0.2">
      <c r="A169" t="s">
        <v>2112</v>
      </c>
      <c r="B169">
        <v>282</v>
      </c>
      <c r="D169" t="s">
        <v>14</v>
      </c>
      <c r="E169">
        <v>39</v>
      </c>
    </row>
    <row r="170" spans="1:5" x14ac:dyDescent="0.2">
      <c r="A170" t="s">
        <v>2112</v>
      </c>
      <c r="B170">
        <v>116</v>
      </c>
      <c r="D170" t="s">
        <v>14</v>
      </c>
      <c r="E170">
        <v>46</v>
      </c>
    </row>
    <row r="171" spans="1:5" x14ac:dyDescent="0.2">
      <c r="A171" t="s">
        <v>2112</v>
      </c>
      <c r="B171">
        <v>83</v>
      </c>
      <c r="D171" t="s">
        <v>14</v>
      </c>
      <c r="E171">
        <v>105</v>
      </c>
    </row>
    <row r="172" spans="1:5" x14ac:dyDescent="0.2">
      <c r="A172" t="s">
        <v>2112</v>
      </c>
      <c r="B172">
        <v>91</v>
      </c>
      <c r="D172" t="s">
        <v>14</v>
      </c>
      <c r="E172">
        <v>535</v>
      </c>
    </row>
    <row r="173" spans="1:5" x14ac:dyDescent="0.2">
      <c r="A173" t="s">
        <v>2112</v>
      </c>
      <c r="B173">
        <v>546</v>
      </c>
      <c r="D173" t="s">
        <v>14</v>
      </c>
      <c r="E173">
        <v>16</v>
      </c>
    </row>
    <row r="174" spans="1:5" x14ac:dyDescent="0.2">
      <c r="A174" t="s">
        <v>2112</v>
      </c>
      <c r="B174">
        <v>393</v>
      </c>
      <c r="D174" t="s">
        <v>14</v>
      </c>
      <c r="E174">
        <v>575</v>
      </c>
    </row>
    <row r="175" spans="1:5" x14ac:dyDescent="0.2">
      <c r="A175" t="s">
        <v>2112</v>
      </c>
      <c r="B175">
        <v>133</v>
      </c>
      <c r="D175" t="s">
        <v>14</v>
      </c>
      <c r="E175">
        <v>1120</v>
      </c>
    </row>
    <row r="176" spans="1:5" x14ac:dyDescent="0.2">
      <c r="A176" t="s">
        <v>2112</v>
      </c>
      <c r="B176">
        <v>254</v>
      </c>
      <c r="D176" t="s">
        <v>14</v>
      </c>
      <c r="E176">
        <v>113</v>
      </c>
    </row>
    <row r="177" spans="1:5" x14ac:dyDescent="0.2">
      <c r="A177" t="s">
        <v>2112</v>
      </c>
      <c r="B177">
        <v>176</v>
      </c>
      <c r="D177" t="s">
        <v>14</v>
      </c>
      <c r="E177">
        <v>1538</v>
      </c>
    </row>
    <row r="178" spans="1:5" x14ac:dyDescent="0.2">
      <c r="A178" t="s">
        <v>2112</v>
      </c>
      <c r="B178">
        <v>337</v>
      </c>
      <c r="D178" t="s">
        <v>14</v>
      </c>
      <c r="E178">
        <v>9</v>
      </c>
    </row>
    <row r="179" spans="1:5" x14ac:dyDescent="0.2">
      <c r="A179" t="s">
        <v>2112</v>
      </c>
      <c r="B179">
        <v>107</v>
      </c>
      <c r="D179" t="s">
        <v>14</v>
      </c>
      <c r="E179">
        <v>554</v>
      </c>
    </row>
    <row r="180" spans="1:5" x14ac:dyDescent="0.2">
      <c r="A180" t="s">
        <v>2112</v>
      </c>
      <c r="B180">
        <v>183</v>
      </c>
      <c r="D180" t="s">
        <v>14</v>
      </c>
      <c r="E180">
        <v>648</v>
      </c>
    </row>
    <row r="181" spans="1:5" x14ac:dyDescent="0.2">
      <c r="A181" t="s">
        <v>2112</v>
      </c>
      <c r="B181">
        <v>72</v>
      </c>
      <c r="D181" t="s">
        <v>14</v>
      </c>
      <c r="E181">
        <v>21</v>
      </c>
    </row>
    <row r="182" spans="1:5" x14ac:dyDescent="0.2">
      <c r="A182" t="s">
        <v>2112</v>
      </c>
      <c r="B182">
        <v>295</v>
      </c>
      <c r="D182" t="s">
        <v>14</v>
      </c>
      <c r="E182">
        <v>54</v>
      </c>
    </row>
    <row r="183" spans="1:5" x14ac:dyDescent="0.2">
      <c r="A183" t="s">
        <v>2112</v>
      </c>
      <c r="B183">
        <v>142</v>
      </c>
      <c r="D183" t="s">
        <v>14</v>
      </c>
      <c r="E183">
        <v>120</v>
      </c>
    </row>
    <row r="184" spans="1:5" x14ac:dyDescent="0.2">
      <c r="A184" t="s">
        <v>2112</v>
      </c>
      <c r="B184">
        <v>85</v>
      </c>
      <c r="D184" t="s">
        <v>14</v>
      </c>
      <c r="E184">
        <v>579</v>
      </c>
    </row>
    <row r="185" spans="1:5" x14ac:dyDescent="0.2">
      <c r="A185" t="s">
        <v>2112</v>
      </c>
      <c r="B185">
        <v>659</v>
      </c>
      <c r="D185" t="s">
        <v>14</v>
      </c>
      <c r="E185">
        <v>2072</v>
      </c>
    </row>
    <row r="186" spans="1:5" x14ac:dyDescent="0.2">
      <c r="A186" t="s">
        <v>2112</v>
      </c>
      <c r="B186">
        <v>121</v>
      </c>
      <c r="D186" t="s">
        <v>14</v>
      </c>
      <c r="E186">
        <v>0</v>
      </c>
    </row>
    <row r="187" spans="1:5" x14ac:dyDescent="0.2">
      <c r="A187" t="s">
        <v>2112</v>
      </c>
      <c r="B187">
        <v>3742</v>
      </c>
      <c r="D187" t="s">
        <v>14</v>
      </c>
      <c r="E187">
        <v>1796</v>
      </c>
    </row>
    <row r="188" spans="1:5" x14ac:dyDescent="0.2">
      <c r="A188" t="s">
        <v>2112</v>
      </c>
      <c r="B188">
        <v>223</v>
      </c>
      <c r="D188" t="s">
        <v>14</v>
      </c>
      <c r="E188">
        <v>62</v>
      </c>
    </row>
    <row r="189" spans="1:5" x14ac:dyDescent="0.2">
      <c r="A189" t="s">
        <v>2112</v>
      </c>
      <c r="B189">
        <v>133</v>
      </c>
      <c r="D189" t="s">
        <v>14</v>
      </c>
      <c r="E189">
        <v>347</v>
      </c>
    </row>
    <row r="190" spans="1:5" x14ac:dyDescent="0.2">
      <c r="A190" t="s">
        <v>2112</v>
      </c>
      <c r="B190">
        <v>5168</v>
      </c>
      <c r="D190" t="s">
        <v>14</v>
      </c>
      <c r="E190">
        <v>19</v>
      </c>
    </row>
    <row r="191" spans="1:5" x14ac:dyDescent="0.2">
      <c r="A191" t="s">
        <v>2112</v>
      </c>
      <c r="B191">
        <v>307</v>
      </c>
      <c r="D191" t="s">
        <v>14</v>
      </c>
      <c r="E191">
        <v>1258</v>
      </c>
    </row>
    <row r="192" spans="1:5" x14ac:dyDescent="0.2">
      <c r="A192" t="s">
        <v>2112</v>
      </c>
      <c r="B192">
        <v>2441</v>
      </c>
      <c r="D192" t="s">
        <v>14</v>
      </c>
      <c r="E192">
        <v>362</v>
      </c>
    </row>
    <row r="193" spans="1:5" x14ac:dyDescent="0.2">
      <c r="A193" t="s">
        <v>2112</v>
      </c>
      <c r="B193">
        <v>1385</v>
      </c>
      <c r="D193" t="s">
        <v>14</v>
      </c>
      <c r="E193">
        <v>133</v>
      </c>
    </row>
    <row r="194" spans="1:5" x14ac:dyDescent="0.2">
      <c r="A194" t="s">
        <v>2112</v>
      </c>
      <c r="B194">
        <v>190</v>
      </c>
      <c r="D194" t="s">
        <v>14</v>
      </c>
      <c r="E194">
        <v>846</v>
      </c>
    </row>
    <row r="195" spans="1:5" x14ac:dyDescent="0.2">
      <c r="A195" t="s">
        <v>2112</v>
      </c>
      <c r="B195">
        <v>470</v>
      </c>
      <c r="D195" t="s">
        <v>14</v>
      </c>
      <c r="E195">
        <v>10</v>
      </c>
    </row>
    <row r="196" spans="1:5" x14ac:dyDescent="0.2">
      <c r="A196" t="s">
        <v>2112</v>
      </c>
      <c r="B196">
        <v>253</v>
      </c>
      <c r="D196" t="s">
        <v>14</v>
      </c>
      <c r="E196">
        <v>191</v>
      </c>
    </row>
    <row r="197" spans="1:5" x14ac:dyDescent="0.2">
      <c r="A197" t="s">
        <v>2112</v>
      </c>
      <c r="B197">
        <v>1113</v>
      </c>
      <c r="D197" t="s">
        <v>14</v>
      </c>
      <c r="E197">
        <v>1979</v>
      </c>
    </row>
    <row r="198" spans="1:5" x14ac:dyDescent="0.2">
      <c r="A198" t="s">
        <v>2112</v>
      </c>
      <c r="B198">
        <v>2283</v>
      </c>
      <c r="D198" t="s">
        <v>14</v>
      </c>
      <c r="E198">
        <v>63</v>
      </c>
    </row>
    <row r="199" spans="1:5" x14ac:dyDescent="0.2">
      <c r="A199" t="s">
        <v>2112</v>
      </c>
      <c r="B199">
        <v>1095</v>
      </c>
      <c r="D199" t="s">
        <v>14</v>
      </c>
      <c r="E199">
        <v>6080</v>
      </c>
    </row>
    <row r="200" spans="1:5" x14ac:dyDescent="0.2">
      <c r="A200" t="s">
        <v>2112</v>
      </c>
      <c r="B200">
        <v>1690</v>
      </c>
      <c r="D200" t="s">
        <v>14</v>
      </c>
      <c r="E200">
        <v>80</v>
      </c>
    </row>
    <row r="201" spans="1:5" x14ac:dyDescent="0.2">
      <c r="A201" t="s">
        <v>2112</v>
      </c>
      <c r="B201">
        <v>191</v>
      </c>
      <c r="D201" t="s">
        <v>14</v>
      </c>
      <c r="E201">
        <v>9</v>
      </c>
    </row>
    <row r="202" spans="1:5" x14ac:dyDescent="0.2">
      <c r="A202" t="s">
        <v>2112</v>
      </c>
      <c r="B202">
        <v>2013</v>
      </c>
      <c r="D202" t="s">
        <v>14</v>
      </c>
      <c r="E202">
        <v>1784</v>
      </c>
    </row>
    <row r="203" spans="1:5" x14ac:dyDescent="0.2">
      <c r="A203" t="s">
        <v>2112</v>
      </c>
      <c r="B203">
        <v>1703</v>
      </c>
      <c r="D203" t="s">
        <v>14</v>
      </c>
      <c r="E203">
        <v>243</v>
      </c>
    </row>
    <row r="204" spans="1:5" x14ac:dyDescent="0.2">
      <c r="A204" t="s">
        <v>2112</v>
      </c>
      <c r="B204">
        <v>80</v>
      </c>
      <c r="D204" t="s">
        <v>14</v>
      </c>
      <c r="E204">
        <v>1296</v>
      </c>
    </row>
    <row r="205" spans="1:5" x14ac:dyDescent="0.2">
      <c r="A205" t="s">
        <v>2112</v>
      </c>
      <c r="B205">
        <v>41</v>
      </c>
      <c r="D205" t="s">
        <v>14</v>
      </c>
      <c r="E205">
        <v>77</v>
      </c>
    </row>
    <row r="206" spans="1:5" x14ac:dyDescent="0.2">
      <c r="A206" t="s">
        <v>2112</v>
      </c>
      <c r="B206">
        <v>187</v>
      </c>
      <c r="D206" t="s">
        <v>14</v>
      </c>
      <c r="E206">
        <v>395</v>
      </c>
    </row>
    <row r="207" spans="1:5" x14ac:dyDescent="0.2">
      <c r="A207" t="s">
        <v>2112</v>
      </c>
      <c r="B207">
        <v>2875</v>
      </c>
      <c r="D207" t="s">
        <v>14</v>
      </c>
      <c r="E207">
        <v>49</v>
      </c>
    </row>
    <row r="208" spans="1:5" x14ac:dyDescent="0.2">
      <c r="A208" t="s">
        <v>2112</v>
      </c>
      <c r="B208">
        <v>88</v>
      </c>
      <c r="D208" t="s">
        <v>14</v>
      </c>
      <c r="E208">
        <v>180</v>
      </c>
    </row>
    <row r="209" spans="1:5" x14ac:dyDescent="0.2">
      <c r="A209" t="s">
        <v>2112</v>
      </c>
      <c r="B209">
        <v>191</v>
      </c>
      <c r="D209" t="s">
        <v>14</v>
      </c>
      <c r="E209">
        <v>2690</v>
      </c>
    </row>
    <row r="210" spans="1:5" x14ac:dyDescent="0.2">
      <c r="A210" t="s">
        <v>2112</v>
      </c>
      <c r="B210">
        <v>139</v>
      </c>
      <c r="D210" t="s">
        <v>14</v>
      </c>
      <c r="E210">
        <v>2779</v>
      </c>
    </row>
    <row r="211" spans="1:5" x14ac:dyDescent="0.2">
      <c r="A211" t="s">
        <v>2112</v>
      </c>
      <c r="B211">
        <v>186</v>
      </c>
      <c r="D211" t="s">
        <v>14</v>
      </c>
      <c r="E211">
        <v>92</v>
      </c>
    </row>
    <row r="212" spans="1:5" x14ac:dyDescent="0.2">
      <c r="A212" t="s">
        <v>2112</v>
      </c>
      <c r="B212">
        <v>112</v>
      </c>
      <c r="D212" t="s">
        <v>14</v>
      </c>
      <c r="E212">
        <v>1028</v>
      </c>
    </row>
    <row r="213" spans="1:5" x14ac:dyDescent="0.2">
      <c r="A213" t="s">
        <v>2112</v>
      </c>
      <c r="B213">
        <v>101</v>
      </c>
      <c r="D213" t="s">
        <v>14</v>
      </c>
      <c r="E213">
        <v>26</v>
      </c>
    </row>
    <row r="214" spans="1:5" x14ac:dyDescent="0.2">
      <c r="A214" t="s">
        <v>2112</v>
      </c>
      <c r="B214">
        <v>206</v>
      </c>
      <c r="D214" t="s">
        <v>14</v>
      </c>
      <c r="E214">
        <v>1790</v>
      </c>
    </row>
    <row r="215" spans="1:5" x14ac:dyDescent="0.2">
      <c r="A215" t="s">
        <v>2112</v>
      </c>
      <c r="B215">
        <v>154</v>
      </c>
      <c r="D215" t="s">
        <v>14</v>
      </c>
      <c r="E215">
        <v>37</v>
      </c>
    </row>
    <row r="216" spans="1:5" x14ac:dyDescent="0.2">
      <c r="A216" t="s">
        <v>2112</v>
      </c>
      <c r="B216">
        <v>5966</v>
      </c>
      <c r="D216" t="s">
        <v>14</v>
      </c>
      <c r="E216">
        <v>35</v>
      </c>
    </row>
    <row r="217" spans="1:5" x14ac:dyDescent="0.2">
      <c r="A217" t="s">
        <v>2112</v>
      </c>
      <c r="B217">
        <v>169</v>
      </c>
      <c r="D217" t="s">
        <v>14</v>
      </c>
      <c r="E217">
        <v>558</v>
      </c>
    </row>
    <row r="218" spans="1:5" x14ac:dyDescent="0.2">
      <c r="A218" t="s">
        <v>2112</v>
      </c>
      <c r="B218">
        <v>2106</v>
      </c>
      <c r="D218" t="s">
        <v>14</v>
      </c>
      <c r="E218">
        <v>64</v>
      </c>
    </row>
    <row r="219" spans="1:5" x14ac:dyDescent="0.2">
      <c r="A219" t="s">
        <v>2112</v>
      </c>
      <c r="B219">
        <v>131</v>
      </c>
      <c r="D219" t="s">
        <v>14</v>
      </c>
      <c r="E219">
        <v>245</v>
      </c>
    </row>
    <row r="220" spans="1:5" x14ac:dyDescent="0.2">
      <c r="A220" t="s">
        <v>2112</v>
      </c>
      <c r="B220">
        <v>84</v>
      </c>
      <c r="D220" t="s">
        <v>14</v>
      </c>
      <c r="E220">
        <v>71</v>
      </c>
    </row>
    <row r="221" spans="1:5" x14ac:dyDescent="0.2">
      <c r="A221" t="s">
        <v>2112</v>
      </c>
      <c r="B221">
        <v>155</v>
      </c>
      <c r="D221" t="s">
        <v>14</v>
      </c>
      <c r="E221">
        <v>42</v>
      </c>
    </row>
    <row r="222" spans="1:5" x14ac:dyDescent="0.2">
      <c r="A222" t="s">
        <v>2112</v>
      </c>
      <c r="B222">
        <v>189</v>
      </c>
      <c r="D222" t="s">
        <v>14</v>
      </c>
      <c r="E222">
        <v>156</v>
      </c>
    </row>
    <row r="223" spans="1:5" x14ac:dyDescent="0.2">
      <c r="A223" t="s">
        <v>2112</v>
      </c>
      <c r="B223">
        <v>4799</v>
      </c>
      <c r="D223" t="s">
        <v>14</v>
      </c>
      <c r="E223">
        <v>1368</v>
      </c>
    </row>
    <row r="224" spans="1:5" x14ac:dyDescent="0.2">
      <c r="A224" t="s">
        <v>2112</v>
      </c>
      <c r="B224">
        <v>1137</v>
      </c>
      <c r="D224" t="s">
        <v>14</v>
      </c>
      <c r="E224">
        <v>102</v>
      </c>
    </row>
    <row r="225" spans="1:5" x14ac:dyDescent="0.2">
      <c r="A225" t="s">
        <v>2112</v>
      </c>
      <c r="B225">
        <v>1152</v>
      </c>
      <c r="D225" t="s">
        <v>14</v>
      </c>
      <c r="E225">
        <v>86</v>
      </c>
    </row>
    <row r="226" spans="1:5" x14ac:dyDescent="0.2">
      <c r="A226" t="s">
        <v>2112</v>
      </c>
      <c r="B226">
        <v>50</v>
      </c>
      <c r="D226" t="s">
        <v>14</v>
      </c>
      <c r="E226">
        <v>253</v>
      </c>
    </row>
    <row r="227" spans="1:5" x14ac:dyDescent="0.2">
      <c r="A227" t="s">
        <v>2112</v>
      </c>
      <c r="B227">
        <v>3059</v>
      </c>
      <c r="D227" t="s">
        <v>14</v>
      </c>
      <c r="E227">
        <v>157</v>
      </c>
    </row>
    <row r="228" spans="1:5" x14ac:dyDescent="0.2">
      <c r="A228" t="s">
        <v>2112</v>
      </c>
      <c r="B228">
        <v>34</v>
      </c>
      <c r="D228" t="s">
        <v>14</v>
      </c>
      <c r="E228">
        <v>183</v>
      </c>
    </row>
    <row r="229" spans="1:5" x14ac:dyDescent="0.2">
      <c r="A229" t="s">
        <v>2112</v>
      </c>
      <c r="B229">
        <v>220</v>
      </c>
      <c r="D229" t="s">
        <v>14</v>
      </c>
      <c r="E229">
        <v>82</v>
      </c>
    </row>
    <row r="230" spans="1:5" x14ac:dyDescent="0.2">
      <c r="A230" t="s">
        <v>2112</v>
      </c>
      <c r="B230">
        <v>1604</v>
      </c>
      <c r="D230" t="s">
        <v>14</v>
      </c>
      <c r="E230">
        <v>1</v>
      </c>
    </row>
    <row r="231" spans="1:5" x14ac:dyDescent="0.2">
      <c r="A231" t="s">
        <v>2112</v>
      </c>
      <c r="B231">
        <v>454</v>
      </c>
      <c r="D231" t="s">
        <v>14</v>
      </c>
      <c r="E231">
        <v>1198</v>
      </c>
    </row>
    <row r="232" spans="1:5" x14ac:dyDescent="0.2">
      <c r="A232" t="s">
        <v>2112</v>
      </c>
      <c r="B232">
        <v>123</v>
      </c>
      <c r="D232" t="s">
        <v>14</v>
      </c>
      <c r="E232">
        <v>648</v>
      </c>
    </row>
    <row r="233" spans="1:5" x14ac:dyDescent="0.2">
      <c r="A233" t="s">
        <v>2112</v>
      </c>
      <c r="B233">
        <v>299</v>
      </c>
      <c r="D233" t="s">
        <v>14</v>
      </c>
      <c r="E233">
        <v>64</v>
      </c>
    </row>
    <row r="234" spans="1:5" x14ac:dyDescent="0.2">
      <c r="A234" t="s">
        <v>2112</v>
      </c>
      <c r="B234">
        <v>2237</v>
      </c>
      <c r="D234" t="s">
        <v>14</v>
      </c>
      <c r="E234">
        <v>62</v>
      </c>
    </row>
    <row r="235" spans="1:5" x14ac:dyDescent="0.2">
      <c r="A235" t="s">
        <v>2112</v>
      </c>
      <c r="B235">
        <v>645</v>
      </c>
      <c r="D235" t="s">
        <v>14</v>
      </c>
      <c r="E235">
        <v>750</v>
      </c>
    </row>
    <row r="236" spans="1:5" x14ac:dyDescent="0.2">
      <c r="A236" t="s">
        <v>2112</v>
      </c>
      <c r="B236">
        <v>484</v>
      </c>
      <c r="D236" t="s">
        <v>14</v>
      </c>
      <c r="E236">
        <v>105</v>
      </c>
    </row>
    <row r="237" spans="1:5" x14ac:dyDescent="0.2">
      <c r="A237" t="s">
        <v>2112</v>
      </c>
      <c r="B237">
        <v>154</v>
      </c>
      <c r="D237" t="s">
        <v>14</v>
      </c>
      <c r="E237">
        <v>2604</v>
      </c>
    </row>
    <row r="238" spans="1:5" x14ac:dyDescent="0.2">
      <c r="A238" t="s">
        <v>2112</v>
      </c>
      <c r="B238">
        <v>82</v>
      </c>
      <c r="D238" t="s">
        <v>14</v>
      </c>
      <c r="E238">
        <v>65</v>
      </c>
    </row>
    <row r="239" spans="1:5" x14ac:dyDescent="0.2">
      <c r="A239" t="s">
        <v>2112</v>
      </c>
      <c r="B239">
        <v>134</v>
      </c>
      <c r="D239" t="s">
        <v>14</v>
      </c>
      <c r="E239">
        <v>94</v>
      </c>
    </row>
    <row r="240" spans="1:5" x14ac:dyDescent="0.2">
      <c r="A240" t="s">
        <v>2112</v>
      </c>
      <c r="B240">
        <v>5203</v>
      </c>
      <c r="D240" t="s">
        <v>14</v>
      </c>
      <c r="E240">
        <v>257</v>
      </c>
    </row>
    <row r="241" spans="1:5" x14ac:dyDescent="0.2">
      <c r="A241" t="s">
        <v>2112</v>
      </c>
      <c r="B241">
        <v>94</v>
      </c>
      <c r="D241" t="s">
        <v>14</v>
      </c>
      <c r="E241">
        <v>2928</v>
      </c>
    </row>
    <row r="242" spans="1:5" x14ac:dyDescent="0.2">
      <c r="A242" t="s">
        <v>2112</v>
      </c>
      <c r="B242">
        <v>205</v>
      </c>
      <c r="D242" t="s">
        <v>14</v>
      </c>
      <c r="E242">
        <v>4697</v>
      </c>
    </row>
    <row r="243" spans="1:5" x14ac:dyDescent="0.2">
      <c r="A243" t="s">
        <v>2112</v>
      </c>
      <c r="B243">
        <v>92</v>
      </c>
      <c r="D243" t="s">
        <v>14</v>
      </c>
      <c r="E243">
        <v>2915</v>
      </c>
    </row>
    <row r="244" spans="1:5" x14ac:dyDescent="0.2">
      <c r="A244" t="s">
        <v>2112</v>
      </c>
      <c r="B244">
        <v>219</v>
      </c>
      <c r="D244" t="s">
        <v>14</v>
      </c>
      <c r="E244">
        <v>18</v>
      </c>
    </row>
    <row r="245" spans="1:5" x14ac:dyDescent="0.2">
      <c r="A245" t="s">
        <v>2112</v>
      </c>
      <c r="B245">
        <v>2526</v>
      </c>
      <c r="D245" t="s">
        <v>14</v>
      </c>
      <c r="E245">
        <v>602</v>
      </c>
    </row>
    <row r="246" spans="1:5" x14ac:dyDescent="0.2">
      <c r="A246" t="s">
        <v>2112</v>
      </c>
      <c r="B246">
        <v>94</v>
      </c>
      <c r="D246" t="s">
        <v>14</v>
      </c>
      <c r="E246">
        <v>1</v>
      </c>
    </row>
    <row r="247" spans="1:5" x14ac:dyDescent="0.2">
      <c r="A247" t="s">
        <v>2112</v>
      </c>
      <c r="B247">
        <v>1713</v>
      </c>
      <c r="D247" t="s">
        <v>14</v>
      </c>
      <c r="E247">
        <v>3868</v>
      </c>
    </row>
    <row r="248" spans="1:5" x14ac:dyDescent="0.2">
      <c r="A248" t="s">
        <v>2112</v>
      </c>
      <c r="B248">
        <v>249</v>
      </c>
      <c r="D248" t="s">
        <v>14</v>
      </c>
      <c r="E248">
        <v>504</v>
      </c>
    </row>
    <row r="249" spans="1:5" x14ac:dyDescent="0.2">
      <c r="A249" t="s">
        <v>2112</v>
      </c>
      <c r="B249">
        <v>192</v>
      </c>
      <c r="D249" t="s">
        <v>14</v>
      </c>
      <c r="E249">
        <v>14</v>
      </c>
    </row>
    <row r="250" spans="1:5" x14ac:dyDescent="0.2">
      <c r="A250" t="s">
        <v>2112</v>
      </c>
      <c r="B250">
        <v>247</v>
      </c>
      <c r="D250" t="s">
        <v>14</v>
      </c>
      <c r="E250">
        <v>750</v>
      </c>
    </row>
    <row r="251" spans="1:5" x14ac:dyDescent="0.2">
      <c r="A251" t="s">
        <v>2112</v>
      </c>
      <c r="B251">
        <v>2293</v>
      </c>
      <c r="D251" t="s">
        <v>14</v>
      </c>
      <c r="E251">
        <v>77</v>
      </c>
    </row>
    <row r="252" spans="1:5" x14ac:dyDescent="0.2">
      <c r="A252" t="s">
        <v>2112</v>
      </c>
      <c r="B252">
        <v>3131</v>
      </c>
      <c r="D252" t="s">
        <v>14</v>
      </c>
      <c r="E252">
        <v>752</v>
      </c>
    </row>
    <row r="253" spans="1:5" x14ac:dyDescent="0.2">
      <c r="A253" t="s">
        <v>2112</v>
      </c>
      <c r="B253">
        <v>143</v>
      </c>
      <c r="D253" t="s">
        <v>14</v>
      </c>
      <c r="E253">
        <v>131</v>
      </c>
    </row>
    <row r="254" spans="1:5" x14ac:dyDescent="0.2">
      <c r="A254" t="s">
        <v>2112</v>
      </c>
      <c r="B254">
        <v>296</v>
      </c>
      <c r="D254" t="s">
        <v>14</v>
      </c>
      <c r="E254">
        <v>87</v>
      </c>
    </row>
    <row r="255" spans="1:5" x14ac:dyDescent="0.2">
      <c r="A255" t="s">
        <v>2112</v>
      </c>
      <c r="B255">
        <v>170</v>
      </c>
      <c r="D255" t="s">
        <v>14</v>
      </c>
      <c r="E255">
        <v>1063</v>
      </c>
    </row>
    <row r="256" spans="1:5" x14ac:dyDescent="0.2">
      <c r="A256" t="s">
        <v>2112</v>
      </c>
      <c r="B256">
        <v>86</v>
      </c>
      <c r="D256" t="s">
        <v>14</v>
      </c>
      <c r="E256">
        <v>76</v>
      </c>
    </row>
    <row r="257" spans="1:5" x14ac:dyDescent="0.2">
      <c r="A257" t="s">
        <v>2112</v>
      </c>
      <c r="B257">
        <v>6286</v>
      </c>
      <c r="D257" t="s">
        <v>14</v>
      </c>
      <c r="E257">
        <v>4428</v>
      </c>
    </row>
    <row r="258" spans="1:5" x14ac:dyDescent="0.2">
      <c r="A258" t="s">
        <v>2112</v>
      </c>
      <c r="B258">
        <v>3727</v>
      </c>
      <c r="D258" t="s">
        <v>14</v>
      </c>
      <c r="E258">
        <v>58</v>
      </c>
    </row>
    <row r="259" spans="1:5" x14ac:dyDescent="0.2">
      <c r="A259" t="s">
        <v>2112</v>
      </c>
      <c r="B259">
        <v>1605</v>
      </c>
      <c r="D259" t="s">
        <v>14</v>
      </c>
      <c r="E259">
        <v>111</v>
      </c>
    </row>
    <row r="260" spans="1:5" x14ac:dyDescent="0.2">
      <c r="A260" t="s">
        <v>2112</v>
      </c>
      <c r="B260">
        <v>2120</v>
      </c>
      <c r="D260" t="s">
        <v>14</v>
      </c>
      <c r="E260">
        <v>2955</v>
      </c>
    </row>
    <row r="261" spans="1:5" x14ac:dyDescent="0.2">
      <c r="A261" t="s">
        <v>2112</v>
      </c>
      <c r="B261">
        <v>50</v>
      </c>
      <c r="D261" t="s">
        <v>14</v>
      </c>
      <c r="E261">
        <v>1657</v>
      </c>
    </row>
    <row r="262" spans="1:5" x14ac:dyDescent="0.2">
      <c r="A262" t="s">
        <v>2112</v>
      </c>
      <c r="B262">
        <v>2080</v>
      </c>
      <c r="D262" t="s">
        <v>14</v>
      </c>
      <c r="E262">
        <v>926</v>
      </c>
    </row>
    <row r="263" spans="1:5" x14ac:dyDescent="0.2">
      <c r="A263" t="s">
        <v>2112</v>
      </c>
      <c r="B263">
        <v>2105</v>
      </c>
      <c r="D263" t="s">
        <v>14</v>
      </c>
      <c r="E263">
        <v>77</v>
      </c>
    </row>
    <row r="264" spans="1:5" x14ac:dyDescent="0.2">
      <c r="A264" t="s">
        <v>2112</v>
      </c>
      <c r="B264">
        <v>2436</v>
      </c>
      <c r="D264" t="s">
        <v>14</v>
      </c>
      <c r="E264">
        <v>1748</v>
      </c>
    </row>
    <row r="265" spans="1:5" x14ac:dyDescent="0.2">
      <c r="A265" t="s">
        <v>2112</v>
      </c>
      <c r="B265">
        <v>80</v>
      </c>
      <c r="D265" t="s">
        <v>14</v>
      </c>
      <c r="E265">
        <v>79</v>
      </c>
    </row>
    <row r="266" spans="1:5" x14ac:dyDescent="0.2">
      <c r="A266" t="s">
        <v>2112</v>
      </c>
      <c r="B266">
        <v>42</v>
      </c>
      <c r="D266" t="s">
        <v>14</v>
      </c>
      <c r="E266">
        <v>889</v>
      </c>
    </row>
    <row r="267" spans="1:5" x14ac:dyDescent="0.2">
      <c r="A267" t="s">
        <v>2112</v>
      </c>
      <c r="B267">
        <v>139</v>
      </c>
      <c r="D267" t="s">
        <v>14</v>
      </c>
      <c r="E267">
        <v>56</v>
      </c>
    </row>
    <row r="268" spans="1:5" x14ac:dyDescent="0.2">
      <c r="A268" t="s">
        <v>2112</v>
      </c>
      <c r="B268">
        <v>159</v>
      </c>
      <c r="D268" t="s">
        <v>14</v>
      </c>
      <c r="E268">
        <v>1</v>
      </c>
    </row>
    <row r="269" spans="1:5" x14ac:dyDescent="0.2">
      <c r="A269" t="s">
        <v>2112</v>
      </c>
      <c r="B269">
        <v>381</v>
      </c>
      <c r="D269" t="s">
        <v>14</v>
      </c>
      <c r="E269">
        <v>83</v>
      </c>
    </row>
    <row r="270" spans="1:5" x14ac:dyDescent="0.2">
      <c r="A270" t="s">
        <v>2112</v>
      </c>
      <c r="B270">
        <v>194</v>
      </c>
      <c r="D270" t="s">
        <v>14</v>
      </c>
      <c r="E270">
        <v>2025</v>
      </c>
    </row>
    <row r="271" spans="1:5" x14ac:dyDescent="0.2">
      <c r="A271" t="s">
        <v>2112</v>
      </c>
      <c r="B271">
        <v>106</v>
      </c>
      <c r="D271" t="s">
        <v>14</v>
      </c>
      <c r="E271">
        <v>14</v>
      </c>
    </row>
    <row r="272" spans="1:5" x14ac:dyDescent="0.2">
      <c r="A272" t="s">
        <v>2112</v>
      </c>
      <c r="B272">
        <v>142</v>
      </c>
      <c r="D272" t="s">
        <v>14</v>
      </c>
      <c r="E272">
        <v>656</v>
      </c>
    </row>
    <row r="273" spans="1:5" x14ac:dyDescent="0.2">
      <c r="A273" t="s">
        <v>2112</v>
      </c>
      <c r="B273">
        <v>211</v>
      </c>
      <c r="D273" t="s">
        <v>14</v>
      </c>
      <c r="E273">
        <v>1596</v>
      </c>
    </row>
    <row r="274" spans="1:5" x14ac:dyDescent="0.2">
      <c r="A274" t="s">
        <v>2112</v>
      </c>
      <c r="B274">
        <v>2756</v>
      </c>
      <c r="D274" t="s">
        <v>14</v>
      </c>
      <c r="E274">
        <v>10</v>
      </c>
    </row>
    <row r="275" spans="1:5" x14ac:dyDescent="0.2">
      <c r="A275" t="s">
        <v>2112</v>
      </c>
      <c r="B275">
        <v>173</v>
      </c>
      <c r="D275" t="s">
        <v>14</v>
      </c>
      <c r="E275">
        <v>1121</v>
      </c>
    </row>
    <row r="276" spans="1:5" x14ac:dyDescent="0.2">
      <c r="A276" t="s">
        <v>2112</v>
      </c>
      <c r="B276">
        <v>87</v>
      </c>
      <c r="D276" t="s">
        <v>14</v>
      </c>
      <c r="E276">
        <v>15</v>
      </c>
    </row>
    <row r="277" spans="1:5" x14ac:dyDescent="0.2">
      <c r="A277" t="s">
        <v>2112</v>
      </c>
      <c r="B277">
        <v>1572</v>
      </c>
      <c r="D277" t="s">
        <v>14</v>
      </c>
      <c r="E277">
        <v>191</v>
      </c>
    </row>
    <row r="278" spans="1:5" x14ac:dyDescent="0.2">
      <c r="A278" t="s">
        <v>2112</v>
      </c>
      <c r="B278">
        <v>2346</v>
      </c>
      <c r="D278" t="s">
        <v>14</v>
      </c>
      <c r="E278">
        <v>16</v>
      </c>
    </row>
    <row r="279" spans="1:5" x14ac:dyDescent="0.2">
      <c r="A279" t="s">
        <v>2112</v>
      </c>
      <c r="B279">
        <v>115</v>
      </c>
      <c r="D279" t="s">
        <v>14</v>
      </c>
      <c r="E279">
        <v>17</v>
      </c>
    </row>
    <row r="280" spans="1:5" x14ac:dyDescent="0.2">
      <c r="A280" t="s">
        <v>2112</v>
      </c>
      <c r="B280">
        <v>85</v>
      </c>
      <c r="D280" t="s">
        <v>14</v>
      </c>
      <c r="E280">
        <v>34</v>
      </c>
    </row>
    <row r="281" spans="1:5" x14ac:dyDescent="0.2">
      <c r="A281" t="s">
        <v>2112</v>
      </c>
      <c r="B281">
        <v>144</v>
      </c>
      <c r="D281" t="s">
        <v>14</v>
      </c>
      <c r="E281">
        <v>1</v>
      </c>
    </row>
    <row r="282" spans="1:5" x14ac:dyDescent="0.2">
      <c r="A282" t="s">
        <v>2112</v>
      </c>
      <c r="B282">
        <v>2443</v>
      </c>
      <c r="D282" t="s">
        <v>14</v>
      </c>
      <c r="E282">
        <v>1274</v>
      </c>
    </row>
    <row r="283" spans="1:5" x14ac:dyDescent="0.2">
      <c r="A283" t="s">
        <v>2112</v>
      </c>
      <c r="B283">
        <v>64</v>
      </c>
      <c r="D283" t="s">
        <v>14</v>
      </c>
      <c r="E283">
        <v>210</v>
      </c>
    </row>
    <row r="284" spans="1:5" x14ac:dyDescent="0.2">
      <c r="A284" t="s">
        <v>2112</v>
      </c>
      <c r="B284">
        <v>268</v>
      </c>
      <c r="D284" t="s">
        <v>14</v>
      </c>
      <c r="E284">
        <v>248</v>
      </c>
    </row>
    <row r="285" spans="1:5" x14ac:dyDescent="0.2">
      <c r="A285" t="s">
        <v>2112</v>
      </c>
      <c r="B285">
        <v>195</v>
      </c>
      <c r="D285" t="s">
        <v>14</v>
      </c>
      <c r="E285">
        <v>513</v>
      </c>
    </row>
    <row r="286" spans="1:5" x14ac:dyDescent="0.2">
      <c r="A286" t="s">
        <v>2112</v>
      </c>
      <c r="B286">
        <v>186</v>
      </c>
      <c r="D286" t="s">
        <v>14</v>
      </c>
      <c r="E286">
        <v>3410</v>
      </c>
    </row>
    <row r="287" spans="1:5" x14ac:dyDescent="0.2">
      <c r="A287" t="s">
        <v>2112</v>
      </c>
      <c r="B287">
        <v>460</v>
      </c>
      <c r="D287" t="s">
        <v>14</v>
      </c>
      <c r="E287">
        <v>10</v>
      </c>
    </row>
    <row r="288" spans="1:5" x14ac:dyDescent="0.2">
      <c r="A288" t="s">
        <v>2112</v>
      </c>
      <c r="B288">
        <v>2528</v>
      </c>
      <c r="D288" t="s">
        <v>14</v>
      </c>
      <c r="E288">
        <v>2201</v>
      </c>
    </row>
    <row r="289" spans="1:5" x14ac:dyDescent="0.2">
      <c r="A289" t="s">
        <v>2112</v>
      </c>
      <c r="B289">
        <v>3657</v>
      </c>
      <c r="D289" t="s">
        <v>14</v>
      </c>
      <c r="E289">
        <v>676</v>
      </c>
    </row>
    <row r="290" spans="1:5" x14ac:dyDescent="0.2">
      <c r="A290" t="s">
        <v>2112</v>
      </c>
      <c r="B290">
        <v>131</v>
      </c>
      <c r="D290" t="s">
        <v>14</v>
      </c>
      <c r="E290">
        <v>831</v>
      </c>
    </row>
    <row r="291" spans="1:5" x14ac:dyDescent="0.2">
      <c r="A291" t="s">
        <v>2112</v>
      </c>
      <c r="B291">
        <v>239</v>
      </c>
      <c r="D291" t="s">
        <v>14</v>
      </c>
      <c r="E291">
        <v>859</v>
      </c>
    </row>
    <row r="292" spans="1:5" x14ac:dyDescent="0.2">
      <c r="A292" t="s">
        <v>2112</v>
      </c>
      <c r="B292">
        <v>78</v>
      </c>
      <c r="D292" t="s">
        <v>14</v>
      </c>
      <c r="E292">
        <v>45</v>
      </c>
    </row>
    <row r="293" spans="1:5" x14ac:dyDescent="0.2">
      <c r="A293" t="s">
        <v>2112</v>
      </c>
      <c r="B293">
        <v>1773</v>
      </c>
      <c r="D293" t="s">
        <v>14</v>
      </c>
      <c r="E293">
        <v>6</v>
      </c>
    </row>
    <row r="294" spans="1:5" x14ac:dyDescent="0.2">
      <c r="A294" t="s">
        <v>2112</v>
      </c>
      <c r="B294">
        <v>32</v>
      </c>
      <c r="D294" t="s">
        <v>14</v>
      </c>
      <c r="E294">
        <v>7</v>
      </c>
    </row>
    <row r="295" spans="1:5" x14ac:dyDescent="0.2">
      <c r="A295" t="s">
        <v>2112</v>
      </c>
      <c r="B295">
        <v>369</v>
      </c>
      <c r="D295" t="s">
        <v>14</v>
      </c>
      <c r="E295">
        <v>31</v>
      </c>
    </row>
    <row r="296" spans="1:5" x14ac:dyDescent="0.2">
      <c r="A296" t="s">
        <v>2112</v>
      </c>
      <c r="B296">
        <v>89</v>
      </c>
      <c r="D296" t="s">
        <v>14</v>
      </c>
      <c r="E296">
        <v>78</v>
      </c>
    </row>
    <row r="297" spans="1:5" x14ac:dyDescent="0.2">
      <c r="A297" t="s">
        <v>2112</v>
      </c>
      <c r="B297">
        <v>147</v>
      </c>
      <c r="D297" t="s">
        <v>14</v>
      </c>
      <c r="E297">
        <v>1225</v>
      </c>
    </row>
    <row r="298" spans="1:5" x14ac:dyDescent="0.2">
      <c r="A298" t="s">
        <v>2112</v>
      </c>
      <c r="B298">
        <v>126</v>
      </c>
      <c r="D298" t="s">
        <v>14</v>
      </c>
      <c r="E298">
        <v>1</v>
      </c>
    </row>
    <row r="299" spans="1:5" x14ac:dyDescent="0.2">
      <c r="A299" t="s">
        <v>2112</v>
      </c>
      <c r="B299">
        <v>2218</v>
      </c>
      <c r="D299" t="s">
        <v>14</v>
      </c>
      <c r="E299">
        <v>67</v>
      </c>
    </row>
    <row r="300" spans="1:5" x14ac:dyDescent="0.2">
      <c r="A300" t="s">
        <v>2112</v>
      </c>
      <c r="B300">
        <v>202</v>
      </c>
      <c r="D300" t="s">
        <v>14</v>
      </c>
      <c r="E300">
        <v>19</v>
      </c>
    </row>
    <row r="301" spans="1:5" x14ac:dyDescent="0.2">
      <c r="A301" t="s">
        <v>2112</v>
      </c>
      <c r="B301">
        <v>140</v>
      </c>
      <c r="D301" t="s">
        <v>14</v>
      </c>
      <c r="E301">
        <v>2108</v>
      </c>
    </row>
    <row r="302" spans="1:5" x14ac:dyDescent="0.2">
      <c r="A302" t="s">
        <v>2112</v>
      </c>
      <c r="B302">
        <v>1052</v>
      </c>
      <c r="D302" t="s">
        <v>14</v>
      </c>
      <c r="E302">
        <v>679</v>
      </c>
    </row>
    <row r="303" spans="1:5" x14ac:dyDescent="0.2">
      <c r="A303" t="s">
        <v>2112</v>
      </c>
      <c r="B303">
        <v>247</v>
      </c>
      <c r="D303" t="s">
        <v>14</v>
      </c>
      <c r="E303">
        <v>36</v>
      </c>
    </row>
    <row r="304" spans="1:5" x14ac:dyDescent="0.2">
      <c r="A304" t="s">
        <v>2112</v>
      </c>
      <c r="B304">
        <v>84</v>
      </c>
      <c r="D304" t="s">
        <v>14</v>
      </c>
      <c r="E304">
        <v>47</v>
      </c>
    </row>
    <row r="305" spans="1:5" x14ac:dyDescent="0.2">
      <c r="A305" t="s">
        <v>2112</v>
      </c>
      <c r="B305">
        <v>88</v>
      </c>
      <c r="D305" t="s">
        <v>14</v>
      </c>
      <c r="E305">
        <v>70</v>
      </c>
    </row>
    <row r="306" spans="1:5" x14ac:dyDescent="0.2">
      <c r="A306" t="s">
        <v>2112</v>
      </c>
      <c r="B306">
        <v>156</v>
      </c>
      <c r="D306" t="s">
        <v>14</v>
      </c>
      <c r="E306">
        <v>154</v>
      </c>
    </row>
    <row r="307" spans="1:5" x14ac:dyDescent="0.2">
      <c r="A307" t="s">
        <v>2112</v>
      </c>
      <c r="B307">
        <v>2985</v>
      </c>
      <c r="D307" t="s">
        <v>14</v>
      </c>
      <c r="E307">
        <v>22</v>
      </c>
    </row>
    <row r="308" spans="1:5" x14ac:dyDescent="0.2">
      <c r="A308" t="s">
        <v>2112</v>
      </c>
      <c r="B308">
        <v>762</v>
      </c>
      <c r="D308" t="s">
        <v>14</v>
      </c>
      <c r="E308">
        <v>1758</v>
      </c>
    </row>
    <row r="309" spans="1:5" x14ac:dyDescent="0.2">
      <c r="A309" t="s">
        <v>2112</v>
      </c>
      <c r="B309">
        <v>554</v>
      </c>
      <c r="D309" t="s">
        <v>14</v>
      </c>
      <c r="E309">
        <v>94</v>
      </c>
    </row>
    <row r="310" spans="1:5" x14ac:dyDescent="0.2">
      <c r="A310" t="s">
        <v>2112</v>
      </c>
      <c r="B310">
        <v>135</v>
      </c>
      <c r="D310" t="s">
        <v>14</v>
      </c>
      <c r="E310">
        <v>33</v>
      </c>
    </row>
    <row r="311" spans="1:5" x14ac:dyDescent="0.2">
      <c r="A311" t="s">
        <v>2112</v>
      </c>
      <c r="B311">
        <v>122</v>
      </c>
      <c r="D311" t="s">
        <v>14</v>
      </c>
      <c r="E311">
        <v>1</v>
      </c>
    </row>
    <row r="312" spans="1:5" x14ac:dyDescent="0.2">
      <c r="A312" t="s">
        <v>2112</v>
      </c>
      <c r="B312">
        <v>221</v>
      </c>
      <c r="D312" t="s">
        <v>14</v>
      </c>
      <c r="E312">
        <v>31</v>
      </c>
    </row>
    <row r="313" spans="1:5" x14ac:dyDescent="0.2">
      <c r="A313" t="s">
        <v>2112</v>
      </c>
      <c r="B313">
        <v>126</v>
      </c>
      <c r="D313" t="s">
        <v>14</v>
      </c>
      <c r="E313">
        <v>35</v>
      </c>
    </row>
    <row r="314" spans="1:5" x14ac:dyDescent="0.2">
      <c r="A314" t="s">
        <v>2112</v>
      </c>
      <c r="B314">
        <v>1022</v>
      </c>
      <c r="D314" t="s">
        <v>14</v>
      </c>
      <c r="E314">
        <v>63</v>
      </c>
    </row>
    <row r="315" spans="1:5" x14ac:dyDescent="0.2">
      <c r="A315" t="s">
        <v>2112</v>
      </c>
      <c r="B315">
        <v>3177</v>
      </c>
      <c r="D315" t="s">
        <v>14</v>
      </c>
      <c r="E315">
        <v>526</v>
      </c>
    </row>
    <row r="316" spans="1:5" x14ac:dyDescent="0.2">
      <c r="A316" t="s">
        <v>2112</v>
      </c>
      <c r="B316">
        <v>198</v>
      </c>
      <c r="D316" t="s">
        <v>14</v>
      </c>
      <c r="E316">
        <v>121</v>
      </c>
    </row>
    <row r="317" spans="1:5" x14ac:dyDescent="0.2">
      <c r="A317" t="s">
        <v>2112</v>
      </c>
      <c r="B317">
        <v>85</v>
      </c>
      <c r="D317" t="s">
        <v>14</v>
      </c>
      <c r="E317">
        <v>67</v>
      </c>
    </row>
    <row r="318" spans="1:5" x14ac:dyDescent="0.2">
      <c r="A318" t="s">
        <v>2112</v>
      </c>
      <c r="B318">
        <v>3596</v>
      </c>
      <c r="D318" t="s">
        <v>14</v>
      </c>
      <c r="E318">
        <v>57</v>
      </c>
    </row>
    <row r="319" spans="1:5" x14ac:dyDescent="0.2">
      <c r="A319" t="s">
        <v>2112</v>
      </c>
      <c r="B319">
        <v>244</v>
      </c>
      <c r="D319" t="s">
        <v>14</v>
      </c>
      <c r="E319">
        <v>1229</v>
      </c>
    </row>
    <row r="320" spans="1:5" x14ac:dyDescent="0.2">
      <c r="A320" t="s">
        <v>2112</v>
      </c>
      <c r="B320">
        <v>5180</v>
      </c>
      <c r="D320" t="s">
        <v>14</v>
      </c>
      <c r="E320">
        <v>12</v>
      </c>
    </row>
    <row r="321" spans="1:5" x14ac:dyDescent="0.2">
      <c r="A321" t="s">
        <v>2112</v>
      </c>
      <c r="B321">
        <v>589</v>
      </c>
      <c r="D321" t="s">
        <v>14</v>
      </c>
      <c r="E321">
        <v>452</v>
      </c>
    </row>
    <row r="322" spans="1:5" x14ac:dyDescent="0.2">
      <c r="A322" t="s">
        <v>2112</v>
      </c>
      <c r="B322">
        <v>2725</v>
      </c>
      <c r="D322" t="s">
        <v>14</v>
      </c>
      <c r="E322">
        <v>1886</v>
      </c>
    </row>
    <row r="323" spans="1:5" x14ac:dyDescent="0.2">
      <c r="A323" t="s">
        <v>2112</v>
      </c>
      <c r="B323">
        <v>300</v>
      </c>
      <c r="D323" t="s">
        <v>14</v>
      </c>
      <c r="E323">
        <v>1825</v>
      </c>
    </row>
    <row r="324" spans="1:5" x14ac:dyDescent="0.2">
      <c r="A324" t="s">
        <v>2112</v>
      </c>
      <c r="B324">
        <v>144</v>
      </c>
      <c r="D324" t="s">
        <v>14</v>
      </c>
      <c r="E324">
        <v>31</v>
      </c>
    </row>
    <row r="325" spans="1:5" x14ac:dyDescent="0.2">
      <c r="A325" t="s">
        <v>2112</v>
      </c>
      <c r="B325">
        <v>87</v>
      </c>
      <c r="D325" t="s">
        <v>14</v>
      </c>
      <c r="E325">
        <v>107</v>
      </c>
    </row>
    <row r="326" spans="1:5" x14ac:dyDescent="0.2">
      <c r="A326" t="s">
        <v>2112</v>
      </c>
      <c r="B326">
        <v>3116</v>
      </c>
      <c r="D326" t="s">
        <v>14</v>
      </c>
      <c r="E326">
        <v>27</v>
      </c>
    </row>
    <row r="327" spans="1:5" x14ac:dyDescent="0.2">
      <c r="A327" t="s">
        <v>2112</v>
      </c>
      <c r="B327">
        <v>909</v>
      </c>
      <c r="D327" t="s">
        <v>14</v>
      </c>
      <c r="E327">
        <v>1221</v>
      </c>
    </row>
    <row r="328" spans="1:5" x14ac:dyDescent="0.2">
      <c r="A328" t="s">
        <v>2112</v>
      </c>
      <c r="B328">
        <v>1613</v>
      </c>
      <c r="D328" t="s">
        <v>14</v>
      </c>
      <c r="E328">
        <v>1</v>
      </c>
    </row>
    <row r="329" spans="1:5" x14ac:dyDescent="0.2">
      <c r="A329" t="s">
        <v>2112</v>
      </c>
      <c r="B329">
        <v>136</v>
      </c>
      <c r="D329" t="s">
        <v>14</v>
      </c>
      <c r="E329">
        <v>16</v>
      </c>
    </row>
    <row r="330" spans="1:5" x14ac:dyDescent="0.2">
      <c r="A330" t="s">
        <v>2112</v>
      </c>
      <c r="B330">
        <v>130</v>
      </c>
      <c r="D330" t="s">
        <v>14</v>
      </c>
      <c r="E330">
        <v>41</v>
      </c>
    </row>
    <row r="331" spans="1:5" x14ac:dyDescent="0.2">
      <c r="A331" t="s">
        <v>2112</v>
      </c>
      <c r="B331">
        <v>102</v>
      </c>
      <c r="D331" t="s">
        <v>14</v>
      </c>
      <c r="E331">
        <v>523</v>
      </c>
    </row>
    <row r="332" spans="1:5" x14ac:dyDescent="0.2">
      <c r="A332" t="s">
        <v>2112</v>
      </c>
      <c r="B332">
        <v>4006</v>
      </c>
      <c r="D332" t="s">
        <v>14</v>
      </c>
      <c r="E332">
        <v>141</v>
      </c>
    </row>
    <row r="333" spans="1:5" x14ac:dyDescent="0.2">
      <c r="A333" t="s">
        <v>2112</v>
      </c>
      <c r="B333">
        <v>1629</v>
      </c>
      <c r="D333" t="s">
        <v>14</v>
      </c>
      <c r="E333">
        <v>52</v>
      </c>
    </row>
    <row r="334" spans="1:5" x14ac:dyDescent="0.2">
      <c r="A334" t="s">
        <v>2112</v>
      </c>
      <c r="B334">
        <v>2188</v>
      </c>
      <c r="D334" t="s">
        <v>14</v>
      </c>
      <c r="E334">
        <v>225</v>
      </c>
    </row>
    <row r="335" spans="1:5" x14ac:dyDescent="0.2">
      <c r="A335" t="s">
        <v>2112</v>
      </c>
      <c r="B335">
        <v>2409</v>
      </c>
      <c r="D335" t="s">
        <v>14</v>
      </c>
      <c r="E335">
        <v>38</v>
      </c>
    </row>
    <row r="336" spans="1:5" x14ac:dyDescent="0.2">
      <c r="A336" t="s">
        <v>2112</v>
      </c>
      <c r="B336">
        <v>194</v>
      </c>
      <c r="D336" t="s">
        <v>14</v>
      </c>
      <c r="E336">
        <v>15</v>
      </c>
    </row>
    <row r="337" spans="1:5" x14ac:dyDescent="0.2">
      <c r="A337" t="s">
        <v>2112</v>
      </c>
      <c r="B337">
        <v>1140</v>
      </c>
      <c r="D337" t="s">
        <v>14</v>
      </c>
      <c r="E337">
        <v>37</v>
      </c>
    </row>
    <row r="338" spans="1:5" x14ac:dyDescent="0.2">
      <c r="A338" t="s">
        <v>2112</v>
      </c>
      <c r="B338">
        <v>102</v>
      </c>
      <c r="D338" t="s">
        <v>14</v>
      </c>
      <c r="E338">
        <v>112</v>
      </c>
    </row>
    <row r="339" spans="1:5" x14ac:dyDescent="0.2">
      <c r="A339" t="s">
        <v>2112</v>
      </c>
      <c r="B339">
        <v>2857</v>
      </c>
      <c r="D339" t="s">
        <v>14</v>
      </c>
      <c r="E339">
        <v>21</v>
      </c>
    </row>
    <row r="340" spans="1:5" x14ac:dyDescent="0.2">
      <c r="A340" t="s">
        <v>2112</v>
      </c>
      <c r="B340">
        <v>107</v>
      </c>
      <c r="D340" t="s">
        <v>14</v>
      </c>
      <c r="E340">
        <v>67</v>
      </c>
    </row>
    <row r="341" spans="1:5" x14ac:dyDescent="0.2">
      <c r="A341" t="s">
        <v>2112</v>
      </c>
      <c r="B341">
        <v>160</v>
      </c>
      <c r="D341" t="s">
        <v>14</v>
      </c>
      <c r="E341">
        <v>78</v>
      </c>
    </row>
    <row r="342" spans="1:5" x14ac:dyDescent="0.2">
      <c r="A342" t="s">
        <v>2112</v>
      </c>
      <c r="B342">
        <v>2230</v>
      </c>
      <c r="D342" t="s">
        <v>14</v>
      </c>
      <c r="E342">
        <v>67</v>
      </c>
    </row>
    <row r="343" spans="1:5" x14ac:dyDescent="0.2">
      <c r="A343" t="s">
        <v>2112</v>
      </c>
      <c r="B343">
        <v>316</v>
      </c>
      <c r="D343" t="s">
        <v>14</v>
      </c>
      <c r="E343">
        <v>263</v>
      </c>
    </row>
    <row r="344" spans="1:5" x14ac:dyDescent="0.2">
      <c r="A344" t="s">
        <v>2112</v>
      </c>
      <c r="B344">
        <v>117</v>
      </c>
      <c r="D344" t="s">
        <v>14</v>
      </c>
      <c r="E344">
        <v>1691</v>
      </c>
    </row>
    <row r="345" spans="1:5" x14ac:dyDescent="0.2">
      <c r="A345" t="s">
        <v>2112</v>
      </c>
      <c r="B345">
        <v>6406</v>
      </c>
      <c r="D345" t="s">
        <v>14</v>
      </c>
      <c r="E345">
        <v>181</v>
      </c>
    </row>
    <row r="346" spans="1:5" x14ac:dyDescent="0.2">
      <c r="A346" t="s">
        <v>2112</v>
      </c>
      <c r="B346">
        <v>192</v>
      </c>
      <c r="D346" t="s">
        <v>14</v>
      </c>
      <c r="E346">
        <v>13</v>
      </c>
    </row>
    <row r="347" spans="1:5" x14ac:dyDescent="0.2">
      <c r="A347" t="s">
        <v>2112</v>
      </c>
      <c r="B347">
        <v>26</v>
      </c>
      <c r="D347" t="s">
        <v>14</v>
      </c>
      <c r="E347">
        <v>1</v>
      </c>
    </row>
    <row r="348" spans="1:5" x14ac:dyDescent="0.2">
      <c r="A348" t="s">
        <v>2112</v>
      </c>
      <c r="B348">
        <v>723</v>
      </c>
      <c r="D348" t="s">
        <v>14</v>
      </c>
      <c r="E348">
        <v>21</v>
      </c>
    </row>
    <row r="349" spans="1:5" x14ac:dyDescent="0.2">
      <c r="A349" t="s">
        <v>2112</v>
      </c>
      <c r="B349">
        <v>170</v>
      </c>
      <c r="D349" t="s">
        <v>14</v>
      </c>
      <c r="E349">
        <v>830</v>
      </c>
    </row>
    <row r="350" spans="1:5" x14ac:dyDescent="0.2">
      <c r="A350" t="s">
        <v>2112</v>
      </c>
      <c r="B350">
        <v>238</v>
      </c>
      <c r="D350" t="s">
        <v>14</v>
      </c>
      <c r="E350">
        <v>130</v>
      </c>
    </row>
    <row r="351" spans="1:5" x14ac:dyDescent="0.2">
      <c r="A351" t="s">
        <v>2112</v>
      </c>
      <c r="B351">
        <v>55</v>
      </c>
      <c r="D351" t="s">
        <v>14</v>
      </c>
      <c r="E351">
        <v>55</v>
      </c>
    </row>
    <row r="352" spans="1:5" x14ac:dyDescent="0.2">
      <c r="A352" t="s">
        <v>2112</v>
      </c>
      <c r="B352">
        <v>128</v>
      </c>
      <c r="D352" t="s">
        <v>14</v>
      </c>
      <c r="E352">
        <v>114</v>
      </c>
    </row>
    <row r="353" spans="1:5" x14ac:dyDescent="0.2">
      <c r="A353" t="s">
        <v>2112</v>
      </c>
      <c r="B353">
        <v>2144</v>
      </c>
      <c r="D353" t="s">
        <v>14</v>
      </c>
      <c r="E353">
        <v>594</v>
      </c>
    </row>
    <row r="354" spans="1:5" x14ac:dyDescent="0.2">
      <c r="A354" t="s">
        <v>2112</v>
      </c>
      <c r="B354">
        <v>2693</v>
      </c>
      <c r="D354" t="s">
        <v>14</v>
      </c>
      <c r="E354">
        <v>24</v>
      </c>
    </row>
    <row r="355" spans="1:5" x14ac:dyDescent="0.2">
      <c r="A355" t="s">
        <v>2112</v>
      </c>
      <c r="B355">
        <v>432</v>
      </c>
      <c r="D355" t="s">
        <v>14</v>
      </c>
      <c r="E355">
        <v>252</v>
      </c>
    </row>
    <row r="356" spans="1:5" x14ac:dyDescent="0.2">
      <c r="A356" t="s">
        <v>2112</v>
      </c>
      <c r="B356">
        <v>189</v>
      </c>
      <c r="D356" t="s">
        <v>14</v>
      </c>
      <c r="E356">
        <v>67</v>
      </c>
    </row>
    <row r="357" spans="1:5" x14ac:dyDescent="0.2">
      <c r="A357" t="s">
        <v>2112</v>
      </c>
      <c r="B357">
        <v>154</v>
      </c>
      <c r="D357" t="s">
        <v>14</v>
      </c>
      <c r="E357">
        <v>742</v>
      </c>
    </row>
    <row r="358" spans="1:5" x14ac:dyDescent="0.2">
      <c r="A358" t="s">
        <v>2112</v>
      </c>
      <c r="B358">
        <v>96</v>
      </c>
      <c r="D358" t="s">
        <v>14</v>
      </c>
      <c r="E358">
        <v>75</v>
      </c>
    </row>
    <row r="359" spans="1:5" x14ac:dyDescent="0.2">
      <c r="A359" t="s">
        <v>2112</v>
      </c>
      <c r="B359">
        <v>3063</v>
      </c>
      <c r="D359" t="s">
        <v>14</v>
      </c>
      <c r="E359">
        <v>4405</v>
      </c>
    </row>
    <row r="360" spans="1:5" x14ac:dyDescent="0.2">
      <c r="A360" t="s">
        <v>2112</v>
      </c>
      <c r="B360">
        <v>2266</v>
      </c>
      <c r="D360" t="s">
        <v>14</v>
      </c>
      <c r="E360">
        <v>92</v>
      </c>
    </row>
    <row r="361" spans="1:5" x14ac:dyDescent="0.2">
      <c r="A361" t="s">
        <v>2112</v>
      </c>
      <c r="B361">
        <v>194</v>
      </c>
      <c r="D361" t="s">
        <v>14</v>
      </c>
      <c r="E361">
        <v>64</v>
      </c>
    </row>
    <row r="362" spans="1:5" x14ac:dyDescent="0.2">
      <c r="A362" t="s">
        <v>2112</v>
      </c>
      <c r="B362">
        <v>129</v>
      </c>
      <c r="D362" t="s">
        <v>14</v>
      </c>
      <c r="E362">
        <v>64</v>
      </c>
    </row>
    <row r="363" spans="1:5" x14ac:dyDescent="0.2">
      <c r="A363" t="s">
        <v>2112</v>
      </c>
      <c r="B363">
        <v>375</v>
      </c>
      <c r="D363" t="s">
        <v>14</v>
      </c>
      <c r="E363">
        <v>842</v>
      </c>
    </row>
    <row r="364" spans="1:5" x14ac:dyDescent="0.2">
      <c r="A364" t="s">
        <v>2112</v>
      </c>
      <c r="B364">
        <v>409</v>
      </c>
      <c r="D364" t="s">
        <v>14</v>
      </c>
      <c r="E364">
        <v>112</v>
      </c>
    </row>
    <row r="365" spans="1:5" x14ac:dyDescent="0.2">
      <c r="A365" t="s">
        <v>2112</v>
      </c>
      <c r="B365">
        <v>234</v>
      </c>
      <c r="D365" t="s">
        <v>14</v>
      </c>
      <c r="E365">
        <v>374</v>
      </c>
    </row>
    <row r="366" spans="1:5" x14ac:dyDescent="0.2">
      <c r="A366" t="s">
        <v>2112</v>
      </c>
      <c r="B366">
        <v>3016</v>
      </c>
    </row>
    <row r="367" spans="1:5" x14ac:dyDescent="0.2">
      <c r="A367" t="s">
        <v>2112</v>
      </c>
      <c r="B367">
        <v>264</v>
      </c>
    </row>
    <row r="368" spans="1:5" x14ac:dyDescent="0.2">
      <c r="A368" t="s">
        <v>2112</v>
      </c>
      <c r="B368">
        <v>272</v>
      </c>
    </row>
    <row r="369" spans="1:2" x14ac:dyDescent="0.2">
      <c r="A369" t="s">
        <v>2112</v>
      </c>
      <c r="B369">
        <v>419</v>
      </c>
    </row>
    <row r="370" spans="1:2" x14ac:dyDescent="0.2">
      <c r="A370" t="s">
        <v>2112</v>
      </c>
      <c r="B370">
        <v>1621</v>
      </c>
    </row>
    <row r="371" spans="1:2" x14ac:dyDescent="0.2">
      <c r="A371" t="s">
        <v>2112</v>
      </c>
      <c r="B371">
        <v>1101</v>
      </c>
    </row>
    <row r="372" spans="1:2" x14ac:dyDescent="0.2">
      <c r="A372" t="s">
        <v>2112</v>
      </c>
      <c r="B372">
        <v>1073</v>
      </c>
    </row>
    <row r="373" spans="1:2" x14ac:dyDescent="0.2">
      <c r="A373" t="s">
        <v>2112</v>
      </c>
      <c r="B373">
        <v>331</v>
      </c>
    </row>
    <row r="374" spans="1:2" x14ac:dyDescent="0.2">
      <c r="A374" t="s">
        <v>2112</v>
      </c>
      <c r="B374">
        <v>1170</v>
      </c>
    </row>
    <row r="375" spans="1:2" x14ac:dyDescent="0.2">
      <c r="A375" t="s">
        <v>2112</v>
      </c>
      <c r="B375">
        <v>363</v>
      </c>
    </row>
    <row r="376" spans="1:2" x14ac:dyDescent="0.2">
      <c r="A376" t="s">
        <v>2112</v>
      </c>
      <c r="B376">
        <v>103</v>
      </c>
    </row>
    <row r="377" spans="1:2" x14ac:dyDescent="0.2">
      <c r="A377" t="s">
        <v>2112</v>
      </c>
      <c r="B377">
        <v>147</v>
      </c>
    </row>
    <row r="378" spans="1:2" x14ac:dyDescent="0.2">
      <c r="A378" t="s">
        <v>2112</v>
      </c>
      <c r="B378">
        <v>110</v>
      </c>
    </row>
    <row r="379" spans="1:2" x14ac:dyDescent="0.2">
      <c r="A379" t="s">
        <v>2112</v>
      </c>
      <c r="B379">
        <v>134</v>
      </c>
    </row>
    <row r="380" spans="1:2" x14ac:dyDescent="0.2">
      <c r="A380" t="s">
        <v>2112</v>
      </c>
      <c r="B380">
        <v>269</v>
      </c>
    </row>
    <row r="381" spans="1:2" x14ac:dyDescent="0.2">
      <c r="A381" t="s">
        <v>2112</v>
      </c>
      <c r="B381">
        <v>175</v>
      </c>
    </row>
    <row r="382" spans="1:2" x14ac:dyDescent="0.2">
      <c r="A382" t="s">
        <v>2112</v>
      </c>
      <c r="B382">
        <v>69</v>
      </c>
    </row>
    <row r="383" spans="1:2" x14ac:dyDescent="0.2">
      <c r="A383" t="s">
        <v>2112</v>
      </c>
      <c r="B383">
        <v>190</v>
      </c>
    </row>
    <row r="384" spans="1:2" x14ac:dyDescent="0.2">
      <c r="A384" t="s">
        <v>2112</v>
      </c>
      <c r="B384">
        <v>237</v>
      </c>
    </row>
    <row r="385" spans="1:2" x14ac:dyDescent="0.2">
      <c r="A385" t="s">
        <v>2112</v>
      </c>
      <c r="B385">
        <v>196</v>
      </c>
    </row>
    <row r="386" spans="1:2" x14ac:dyDescent="0.2">
      <c r="A386" t="s">
        <v>2112</v>
      </c>
      <c r="B386">
        <v>7295</v>
      </c>
    </row>
    <row r="387" spans="1:2" x14ac:dyDescent="0.2">
      <c r="A387" t="s">
        <v>2112</v>
      </c>
      <c r="B387">
        <v>2893</v>
      </c>
    </row>
    <row r="388" spans="1:2" x14ac:dyDescent="0.2">
      <c r="A388" t="s">
        <v>2112</v>
      </c>
      <c r="B388">
        <v>820</v>
      </c>
    </row>
    <row r="389" spans="1:2" x14ac:dyDescent="0.2">
      <c r="A389" t="s">
        <v>2112</v>
      </c>
      <c r="B389">
        <v>2038</v>
      </c>
    </row>
    <row r="390" spans="1:2" x14ac:dyDescent="0.2">
      <c r="A390" t="s">
        <v>2112</v>
      </c>
      <c r="B390">
        <v>116</v>
      </c>
    </row>
    <row r="391" spans="1:2" x14ac:dyDescent="0.2">
      <c r="A391" t="s">
        <v>2112</v>
      </c>
      <c r="B391">
        <v>1345</v>
      </c>
    </row>
    <row r="392" spans="1:2" x14ac:dyDescent="0.2">
      <c r="A392" t="s">
        <v>2112</v>
      </c>
      <c r="B392">
        <v>168</v>
      </c>
    </row>
    <row r="393" spans="1:2" x14ac:dyDescent="0.2">
      <c r="A393" t="s">
        <v>2112</v>
      </c>
      <c r="B393">
        <v>137</v>
      </c>
    </row>
    <row r="394" spans="1:2" x14ac:dyDescent="0.2">
      <c r="A394" t="s">
        <v>2112</v>
      </c>
      <c r="B394">
        <v>186</v>
      </c>
    </row>
    <row r="395" spans="1:2" x14ac:dyDescent="0.2">
      <c r="A395" t="s">
        <v>2112</v>
      </c>
      <c r="B395">
        <v>125</v>
      </c>
    </row>
    <row r="396" spans="1:2" x14ac:dyDescent="0.2">
      <c r="A396" t="s">
        <v>2112</v>
      </c>
      <c r="B396">
        <v>202</v>
      </c>
    </row>
    <row r="397" spans="1:2" x14ac:dyDescent="0.2">
      <c r="A397" t="s">
        <v>2112</v>
      </c>
      <c r="B397">
        <v>103</v>
      </c>
    </row>
    <row r="398" spans="1:2" x14ac:dyDescent="0.2">
      <c r="A398" t="s">
        <v>2112</v>
      </c>
      <c r="B398">
        <v>1785</v>
      </c>
    </row>
    <row r="399" spans="1:2" x14ac:dyDescent="0.2">
      <c r="A399" t="s">
        <v>2112</v>
      </c>
      <c r="B399">
        <v>157</v>
      </c>
    </row>
    <row r="400" spans="1:2" x14ac:dyDescent="0.2">
      <c r="A400" t="s">
        <v>2112</v>
      </c>
      <c r="B400">
        <v>555</v>
      </c>
    </row>
    <row r="401" spans="1:2" x14ac:dyDescent="0.2">
      <c r="A401" t="s">
        <v>2112</v>
      </c>
      <c r="B401">
        <v>297</v>
      </c>
    </row>
    <row r="402" spans="1:2" x14ac:dyDescent="0.2">
      <c r="A402" t="s">
        <v>2112</v>
      </c>
      <c r="B402">
        <v>123</v>
      </c>
    </row>
    <row r="403" spans="1:2" x14ac:dyDescent="0.2">
      <c r="A403" t="s">
        <v>2112</v>
      </c>
      <c r="B403">
        <v>3036</v>
      </c>
    </row>
    <row r="404" spans="1:2" x14ac:dyDescent="0.2">
      <c r="A404" t="s">
        <v>2112</v>
      </c>
      <c r="B404">
        <v>144</v>
      </c>
    </row>
    <row r="405" spans="1:2" x14ac:dyDescent="0.2">
      <c r="A405" t="s">
        <v>2112</v>
      </c>
      <c r="B405">
        <v>121</v>
      </c>
    </row>
    <row r="406" spans="1:2" x14ac:dyDescent="0.2">
      <c r="A406" t="s">
        <v>2112</v>
      </c>
      <c r="B406">
        <v>181</v>
      </c>
    </row>
    <row r="407" spans="1:2" x14ac:dyDescent="0.2">
      <c r="A407" t="s">
        <v>2112</v>
      </c>
      <c r="B407">
        <v>122</v>
      </c>
    </row>
    <row r="408" spans="1:2" x14ac:dyDescent="0.2">
      <c r="A408" t="s">
        <v>2112</v>
      </c>
      <c r="B408">
        <v>1071</v>
      </c>
    </row>
    <row r="409" spans="1:2" x14ac:dyDescent="0.2">
      <c r="A409" t="s">
        <v>2112</v>
      </c>
      <c r="B409">
        <v>980</v>
      </c>
    </row>
    <row r="410" spans="1:2" x14ac:dyDescent="0.2">
      <c r="A410" t="s">
        <v>2112</v>
      </c>
      <c r="B410">
        <v>536</v>
      </c>
    </row>
    <row r="411" spans="1:2" x14ac:dyDescent="0.2">
      <c r="A411" t="s">
        <v>2112</v>
      </c>
      <c r="B411">
        <v>1991</v>
      </c>
    </row>
    <row r="412" spans="1:2" x14ac:dyDescent="0.2">
      <c r="A412" t="s">
        <v>2112</v>
      </c>
      <c r="B412">
        <v>180</v>
      </c>
    </row>
    <row r="413" spans="1:2" x14ac:dyDescent="0.2">
      <c r="A413" t="s">
        <v>2112</v>
      </c>
      <c r="B413">
        <v>130</v>
      </c>
    </row>
    <row r="414" spans="1:2" x14ac:dyDescent="0.2">
      <c r="A414" t="s">
        <v>2112</v>
      </c>
      <c r="B414">
        <v>122</v>
      </c>
    </row>
    <row r="415" spans="1:2" x14ac:dyDescent="0.2">
      <c r="A415" t="s">
        <v>2112</v>
      </c>
      <c r="B415">
        <v>140</v>
      </c>
    </row>
    <row r="416" spans="1:2" x14ac:dyDescent="0.2">
      <c r="A416" t="s">
        <v>2112</v>
      </c>
      <c r="B416">
        <v>3388</v>
      </c>
    </row>
    <row r="417" spans="1:2" x14ac:dyDescent="0.2">
      <c r="A417" t="s">
        <v>2112</v>
      </c>
      <c r="B417">
        <v>280</v>
      </c>
    </row>
    <row r="418" spans="1:2" x14ac:dyDescent="0.2">
      <c r="A418" t="s">
        <v>2112</v>
      </c>
      <c r="B418">
        <v>366</v>
      </c>
    </row>
    <row r="419" spans="1:2" x14ac:dyDescent="0.2">
      <c r="A419" t="s">
        <v>2112</v>
      </c>
      <c r="B419">
        <v>270</v>
      </c>
    </row>
    <row r="420" spans="1:2" x14ac:dyDescent="0.2">
      <c r="A420" t="s">
        <v>2112</v>
      </c>
      <c r="B420">
        <v>137</v>
      </c>
    </row>
    <row r="421" spans="1:2" x14ac:dyDescent="0.2">
      <c r="A421" t="s">
        <v>2112</v>
      </c>
      <c r="B421">
        <v>3205</v>
      </c>
    </row>
    <row r="422" spans="1:2" x14ac:dyDescent="0.2">
      <c r="A422" t="s">
        <v>2112</v>
      </c>
      <c r="B422">
        <v>288</v>
      </c>
    </row>
    <row r="423" spans="1:2" x14ac:dyDescent="0.2">
      <c r="A423" t="s">
        <v>2112</v>
      </c>
      <c r="B423">
        <v>148</v>
      </c>
    </row>
    <row r="424" spans="1:2" x14ac:dyDescent="0.2">
      <c r="A424" t="s">
        <v>2112</v>
      </c>
      <c r="B424">
        <v>114</v>
      </c>
    </row>
    <row r="425" spans="1:2" x14ac:dyDescent="0.2">
      <c r="A425" t="s">
        <v>2112</v>
      </c>
      <c r="B425">
        <v>1518</v>
      </c>
    </row>
    <row r="426" spans="1:2" x14ac:dyDescent="0.2">
      <c r="A426" t="s">
        <v>2112</v>
      </c>
      <c r="B426">
        <v>166</v>
      </c>
    </row>
    <row r="427" spans="1:2" x14ac:dyDescent="0.2">
      <c r="A427" t="s">
        <v>2112</v>
      </c>
      <c r="B427">
        <v>100</v>
      </c>
    </row>
    <row r="428" spans="1:2" x14ac:dyDescent="0.2">
      <c r="A428" t="s">
        <v>2112</v>
      </c>
      <c r="B428">
        <v>235</v>
      </c>
    </row>
    <row r="429" spans="1:2" x14ac:dyDescent="0.2">
      <c r="A429" t="s">
        <v>2112</v>
      </c>
      <c r="B429">
        <v>148</v>
      </c>
    </row>
    <row r="430" spans="1:2" x14ac:dyDescent="0.2">
      <c r="A430" t="s">
        <v>2112</v>
      </c>
      <c r="B430">
        <v>198</v>
      </c>
    </row>
    <row r="431" spans="1:2" x14ac:dyDescent="0.2">
      <c r="A431" t="s">
        <v>2112</v>
      </c>
      <c r="B431">
        <v>150</v>
      </c>
    </row>
    <row r="432" spans="1:2" x14ac:dyDescent="0.2">
      <c r="A432" t="s">
        <v>2112</v>
      </c>
      <c r="B432">
        <v>216</v>
      </c>
    </row>
    <row r="433" spans="1:2" x14ac:dyDescent="0.2">
      <c r="A433" t="s">
        <v>2112</v>
      </c>
      <c r="B433">
        <v>5139</v>
      </c>
    </row>
    <row r="434" spans="1:2" x14ac:dyDescent="0.2">
      <c r="A434" t="s">
        <v>2112</v>
      </c>
      <c r="B434">
        <v>2353</v>
      </c>
    </row>
    <row r="435" spans="1:2" x14ac:dyDescent="0.2">
      <c r="A435" t="s">
        <v>2112</v>
      </c>
      <c r="B435">
        <v>78</v>
      </c>
    </row>
    <row r="436" spans="1:2" x14ac:dyDescent="0.2">
      <c r="A436" t="s">
        <v>2112</v>
      </c>
      <c r="B436">
        <v>174</v>
      </c>
    </row>
    <row r="437" spans="1:2" x14ac:dyDescent="0.2">
      <c r="A437" t="s">
        <v>2112</v>
      </c>
      <c r="B437">
        <v>164</v>
      </c>
    </row>
    <row r="438" spans="1:2" x14ac:dyDescent="0.2">
      <c r="A438" t="s">
        <v>2112</v>
      </c>
      <c r="B438">
        <v>161</v>
      </c>
    </row>
    <row r="439" spans="1:2" x14ac:dyDescent="0.2">
      <c r="A439" t="s">
        <v>2112</v>
      </c>
      <c r="B439">
        <v>138</v>
      </c>
    </row>
    <row r="440" spans="1:2" x14ac:dyDescent="0.2">
      <c r="A440" t="s">
        <v>2112</v>
      </c>
      <c r="B440">
        <v>3308</v>
      </c>
    </row>
    <row r="441" spans="1:2" x14ac:dyDescent="0.2">
      <c r="A441" t="s">
        <v>2112</v>
      </c>
      <c r="B441">
        <v>127</v>
      </c>
    </row>
    <row r="442" spans="1:2" x14ac:dyDescent="0.2">
      <c r="A442" t="s">
        <v>2112</v>
      </c>
      <c r="B442">
        <v>207</v>
      </c>
    </row>
    <row r="443" spans="1:2" x14ac:dyDescent="0.2">
      <c r="A443" t="s">
        <v>2112</v>
      </c>
      <c r="B443">
        <v>181</v>
      </c>
    </row>
    <row r="444" spans="1:2" x14ac:dyDescent="0.2">
      <c r="A444" t="s">
        <v>2112</v>
      </c>
      <c r="B444">
        <v>110</v>
      </c>
    </row>
    <row r="445" spans="1:2" x14ac:dyDescent="0.2">
      <c r="A445" t="s">
        <v>2112</v>
      </c>
      <c r="B445">
        <v>185</v>
      </c>
    </row>
    <row r="446" spans="1:2" x14ac:dyDescent="0.2">
      <c r="A446" t="s">
        <v>2112</v>
      </c>
      <c r="B446">
        <v>121</v>
      </c>
    </row>
    <row r="447" spans="1:2" x14ac:dyDescent="0.2">
      <c r="A447" t="s">
        <v>2112</v>
      </c>
      <c r="B447">
        <v>106</v>
      </c>
    </row>
    <row r="448" spans="1:2" x14ac:dyDescent="0.2">
      <c r="A448" t="s">
        <v>2112</v>
      </c>
      <c r="B448">
        <v>142</v>
      </c>
    </row>
    <row r="449" spans="1:2" x14ac:dyDescent="0.2">
      <c r="A449" t="s">
        <v>2112</v>
      </c>
      <c r="B449">
        <v>233</v>
      </c>
    </row>
    <row r="450" spans="1:2" x14ac:dyDescent="0.2">
      <c r="A450" t="s">
        <v>2112</v>
      </c>
      <c r="B450">
        <v>218</v>
      </c>
    </row>
    <row r="451" spans="1:2" x14ac:dyDescent="0.2">
      <c r="A451" t="s">
        <v>2112</v>
      </c>
      <c r="B451">
        <v>76</v>
      </c>
    </row>
    <row r="452" spans="1:2" x14ac:dyDescent="0.2">
      <c r="A452" t="s">
        <v>2112</v>
      </c>
      <c r="B452">
        <v>43</v>
      </c>
    </row>
    <row r="453" spans="1:2" x14ac:dyDescent="0.2">
      <c r="A453" t="s">
        <v>2112</v>
      </c>
      <c r="B453">
        <v>221</v>
      </c>
    </row>
    <row r="454" spans="1:2" x14ac:dyDescent="0.2">
      <c r="A454" t="s">
        <v>2112</v>
      </c>
      <c r="B454">
        <v>2805</v>
      </c>
    </row>
    <row r="455" spans="1:2" x14ac:dyDescent="0.2">
      <c r="A455" t="s">
        <v>2112</v>
      </c>
      <c r="B455">
        <v>68</v>
      </c>
    </row>
    <row r="456" spans="1:2" x14ac:dyDescent="0.2">
      <c r="A456" t="s">
        <v>2112</v>
      </c>
      <c r="B456">
        <v>183</v>
      </c>
    </row>
    <row r="457" spans="1:2" x14ac:dyDescent="0.2">
      <c r="A457" t="s">
        <v>2112</v>
      </c>
      <c r="B457">
        <v>133</v>
      </c>
    </row>
    <row r="458" spans="1:2" x14ac:dyDescent="0.2">
      <c r="A458" t="s">
        <v>2112</v>
      </c>
      <c r="B458">
        <v>2489</v>
      </c>
    </row>
    <row r="459" spans="1:2" x14ac:dyDescent="0.2">
      <c r="A459" t="s">
        <v>2112</v>
      </c>
      <c r="B459">
        <v>69</v>
      </c>
    </row>
    <row r="460" spans="1:2" x14ac:dyDescent="0.2">
      <c r="A460" t="s">
        <v>2112</v>
      </c>
      <c r="B460">
        <v>279</v>
      </c>
    </row>
    <row r="461" spans="1:2" x14ac:dyDescent="0.2">
      <c r="A461" t="s">
        <v>2112</v>
      </c>
      <c r="B461">
        <v>210</v>
      </c>
    </row>
    <row r="462" spans="1:2" x14ac:dyDescent="0.2">
      <c r="A462" t="s">
        <v>2112</v>
      </c>
      <c r="B462">
        <v>2100</v>
      </c>
    </row>
    <row r="463" spans="1:2" x14ac:dyDescent="0.2">
      <c r="A463" t="s">
        <v>2112</v>
      </c>
      <c r="B463">
        <v>252</v>
      </c>
    </row>
    <row r="464" spans="1:2" x14ac:dyDescent="0.2">
      <c r="A464" t="s">
        <v>2112</v>
      </c>
      <c r="B464">
        <v>1280</v>
      </c>
    </row>
    <row r="465" spans="1:2" x14ac:dyDescent="0.2">
      <c r="A465" t="s">
        <v>2112</v>
      </c>
      <c r="B465">
        <v>157</v>
      </c>
    </row>
    <row r="466" spans="1:2" x14ac:dyDescent="0.2">
      <c r="A466" t="s">
        <v>2112</v>
      </c>
      <c r="B466">
        <v>194</v>
      </c>
    </row>
    <row r="467" spans="1:2" x14ac:dyDescent="0.2">
      <c r="A467" t="s">
        <v>2112</v>
      </c>
      <c r="B467">
        <v>82</v>
      </c>
    </row>
    <row r="468" spans="1:2" x14ac:dyDescent="0.2">
      <c r="A468" t="s">
        <v>2112</v>
      </c>
      <c r="B468">
        <v>4233</v>
      </c>
    </row>
    <row r="469" spans="1:2" x14ac:dyDescent="0.2">
      <c r="A469" t="s">
        <v>2112</v>
      </c>
      <c r="B469">
        <v>1297</v>
      </c>
    </row>
    <row r="470" spans="1:2" x14ac:dyDescent="0.2">
      <c r="A470" t="s">
        <v>2112</v>
      </c>
      <c r="B470">
        <v>165</v>
      </c>
    </row>
    <row r="471" spans="1:2" x14ac:dyDescent="0.2">
      <c r="A471" t="s">
        <v>2112</v>
      </c>
      <c r="B471">
        <v>119</v>
      </c>
    </row>
    <row r="472" spans="1:2" x14ac:dyDescent="0.2">
      <c r="A472" t="s">
        <v>2112</v>
      </c>
      <c r="B472">
        <v>1797</v>
      </c>
    </row>
    <row r="473" spans="1:2" x14ac:dyDescent="0.2">
      <c r="A473" t="s">
        <v>2112</v>
      </c>
      <c r="B473">
        <v>261</v>
      </c>
    </row>
    <row r="474" spans="1:2" x14ac:dyDescent="0.2">
      <c r="A474" t="s">
        <v>2112</v>
      </c>
      <c r="B474">
        <v>157</v>
      </c>
    </row>
    <row r="475" spans="1:2" x14ac:dyDescent="0.2">
      <c r="A475" t="s">
        <v>2112</v>
      </c>
      <c r="B475">
        <v>3533</v>
      </c>
    </row>
    <row r="476" spans="1:2" x14ac:dyDescent="0.2">
      <c r="A476" t="s">
        <v>2112</v>
      </c>
      <c r="B476">
        <v>155</v>
      </c>
    </row>
    <row r="477" spans="1:2" x14ac:dyDescent="0.2">
      <c r="A477" t="s">
        <v>2112</v>
      </c>
      <c r="B477">
        <v>132</v>
      </c>
    </row>
    <row r="478" spans="1:2" x14ac:dyDescent="0.2">
      <c r="A478" t="s">
        <v>2112</v>
      </c>
      <c r="B478">
        <v>1354</v>
      </c>
    </row>
    <row r="479" spans="1:2" x14ac:dyDescent="0.2">
      <c r="A479" t="s">
        <v>2112</v>
      </c>
      <c r="B479">
        <v>48</v>
      </c>
    </row>
    <row r="480" spans="1:2" x14ac:dyDescent="0.2">
      <c r="A480" t="s">
        <v>2112</v>
      </c>
      <c r="B480">
        <v>110</v>
      </c>
    </row>
    <row r="481" spans="1:2" x14ac:dyDescent="0.2">
      <c r="A481" t="s">
        <v>2112</v>
      </c>
      <c r="B481">
        <v>172</v>
      </c>
    </row>
    <row r="482" spans="1:2" x14ac:dyDescent="0.2">
      <c r="A482" t="s">
        <v>2112</v>
      </c>
      <c r="B482">
        <v>307</v>
      </c>
    </row>
    <row r="483" spans="1:2" x14ac:dyDescent="0.2">
      <c r="A483" t="s">
        <v>2112</v>
      </c>
      <c r="B483">
        <v>160</v>
      </c>
    </row>
    <row r="484" spans="1:2" x14ac:dyDescent="0.2">
      <c r="A484" t="s">
        <v>2112</v>
      </c>
      <c r="B484">
        <v>1467</v>
      </c>
    </row>
    <row r="485" spans="1:2" x14ac:dyDescent="0.2">
      <c r="A485" t="s">
        <v>2112</v>
      </c>
      <c r="B485">
        <v>2662</v>
      </c>
    </row>
    <row r="486" spans="1:2" x14ac:dyDescent="0.2">
      <c r="A486" t="s">
        <v>2112</v>
      </c>
      <c r="B486">
        <v>452</v>
      </c>
    </row>
    <row r="487" spans="1:2" x14ac:dyDescent="0.2">
      <c r="A487" t="s">
        <v>2112</v>
      </c>
      <c r="B487">
        <v>158</v>
      </c>
    </row>
    <row r="488" spans="1:2" x14ac:dyDescent="0.2">
      <c r="A488" t="s">
        <v>2112</v>
      </c>
      <c r="B488">
        <v>225</v>
      </c>
    </row>
    <row r="489" spans="1:2" x14ac:dyDescent="0.2">
      <c r="A489" t="s">
        <v>2112</v>
      </c>
      <c r="B489">
        <v>65</v>
      </c>
    </row>
    <row r="490" spans="1:2" x14ac:dyDescent="0.2">
      <c r="A490" t="s">
        <v>2112</v>
      </c>
      <c r="B490">
        <v>163</v>
      </c>
    </row>
    <row r="491" spans="1:2" x14ac:dyDescent="0.2">
      <c r="A491" t="s">
        <v>2112</v>
      </c>
      <c r="B491">
        <v>85</v>
      </c>
    </row>
    <row r="492" spans="1:2" x14ac:dyDescent="0.2">
      <c r="A492" t="s">
        <v>2112</v>
      </c>
      <c r="B492">
        <v>217</v>
      </c>
    </row>
    <row r="493" spans="1:2" x14ac:dyDescent="0.2">
      <c r="A493" t="s">
        <v>2112</v>
      </c>
      <c r="B493">
        <v>150</v>
      </c>
    </row>
    <row r="494" spans="1:2" x14ac:dyDescent="0.2">
      <c r="A494" t="s">
        <v>2112</v>
      </c>
      <c r="B494">
        <v>3272</v>
      </c>
    </row>
    <row r="495" spans="1:2" x14ac:dyDescent="0.2">
      <c r="A495" t="s">
        <v>2112</v>
      </c>
      <c r="B495">
        <v>300</v>
      </c>
    </row>
    <row r="496" spans="1:2" x14ac:dyDescent="0.2">
      <c r="A496" t="s">
        <v>2112</v>
      </c>
      <c r="B496">
        <v>126</v>
      </c>
    </row>
    <row r="497" spans="1:2" x14ac:dyDescent="0.2">
      <c r="A497" t="s">
        <v>2112</v>
      </c>
      <c r="B497">
        <v>2320</v>
      </c>
    </row>
    <row r="498" spans="1:2" x14ac:dyDescent="0.2">
      <c r="A498" t="s">
        <v>2112</v>
      </c>
      <c r="B498">
        <v>81</v>
      </c>
    </row>
    <row r="499" spans="1:2" x14ac:dyDescent="0.2">
      <c r="A499" t="s">
        <v>2112</v>
      </c>
      <c r="B499">
        <v>1887</v>
      </c>
    </row>
    <row r="500" spans="1:2" x14ac:dyDescent="0.2">
      <c r="A500" t="s">
        <v>2112</v>
      </c>
      <c r="B500">
        <v>4358</v>
      </c>
    </row>
    <row r="501" spans="1:2" x14ac:dyDescent="0.2">
      <c r="A501" t="s">
        <v>2112</v>
      </c>
      <c r="B501">
        <v>53</v>
      </c>
    </row>
    <row r="502" spans="1:2" x14ac:dyDescent="0.2">
      <c r="A502" t="s">
        <v>2112</v>
      </c>
      <c r="B502">
        <v>2414</v>
      </c>
    </row>
    <row r="503" spans="1:2" x14ac:dyDescent="0.2">
      <c r="A503" t="s">
        <v>2112</v>
      </c>
      <c r="B503">
        <v>80</v>
      </c>
    </row>
    <row r="504" spans="1:2" x14ac:dyDescent="0.2">
      <c r="A504" t="s">
        <v>2112</v>
      </c>
      <c r="B504">
        <v>193</v>
      </c>
    </row>
    <row r="505" spans="1:2" x14ac:dyDescent="0.2">
      <c r="A505" t="s">
        <v>2112</v>
      </c>
      <c r="B505">
        <v>52</v>
      </c>
    </row>
    <row r="506" spans="1:2" x14ac:dyDescent="0.2">
      <c r="A506" t="s">
        <v>2112</v>
      </c>
      <c r="B506">
        <v>290</v>
      </c>
    </row>
    <row r="507" spans="1:2" x14ac:dyDescent="0.2">
      <c r="A507" t="s">
        <v>2112</v>
      </c>
      <c r="B507">
        <v>122</v>
      </c>
    </row>
    <row r="508" spans="1:2" x14ac:dyDescent="0.2">
      <c r="A508" t="s">
        <v>2112</v>
      </c>
      <c r="B508">
        <v>1470</v>
      </c>
    </row>
    <row r="509" spans="1:2" x14ac:dyDescent="0.2">
      <c r="A509" t="s">
        <v>2112</v>
      </c>
      <c r="B509">
        <v>165</v>
      </c>
    </row>
    <row r="510" spans="1:2" x14ac:dyDescent="0.2">
      <c r="A510" t="s">
        <v>2112</v>
      </c>
      <c r="B510">
        <v>182</v>
      </c>
    </row>
    <row r="511" spans="1:2" x14ac:dyDescent="0.2">
      <c r="A511" t="s">
        <v>2112</v>
      </c>
      <c r="B511">
        <v>199</v>
      </c>
    </row>
    <row r="512" spans="1:2" x14ac:dyDescent="0.2">
      <c r="A512" t="s">
        <v>2112</v>
      </c>
      <c r="B512">
        <v>56</v>
      </c>
    </row>
    <row r="513" spans="1:2" x14ac:dyDescent="0.2">
      <c r="A513" t="s">
        <v>2112</v>
      </c>
      <c r="B513">
        <v>1460</v>
      </c>
    </row>
    <row r="514" spans="1:2" x14ac:dyDescent="0.2">
      <c r="A514" t="s">
        <v>2112</v>
      </c>
      <c r="B514">
        <v>123</v>
      </c>
    </row>
    <row r="515" spans="1:2" x14ac:dyDescent="0.2">
      <c r="A515" t="s">
        <v>2112</v>
      </c>
      <c r="B515">
        <v>159</v>
      </c>
    </row>
    <row r="516" spans="1:2" x14ac:dyDescent="0.2">
      <c r="A516" t="s">
        <v>2112</v>
      </c>
      <c r="B516">
        <v>110</v>
      </c>
    </row>
    <row r="517" spans="1:2" x14ac:dyDescent="0.2">
      <c r="A517" t="s">
        <v>2112</v>
      </c>
      <c r="B517">
        <v>236</v>
      </c>
    </row>
    <row r="518" spans="1:2" x14ac:dyDescent="0.2">
      <c r="A518" t="s">
        <v>2112</v>
      </c>
      <c r="B518">
        <v>191</v>
      </c>
    </row>
    <row r="519" spans="1:2" x14ac:dyDescent="0.2">
      <c r="A519" t="s">
        <v>2112</v>
      </c>
      <c r="B519">
        <v>3934</v>
      </c>
    </row>
    <row r="520" spans="1:2" x14ac:dyDescent="0.2">
      <c r="A520" t="s">
        <v>2112</v>
      </c>
      <c r="B520">
        <v>80</v>
      </c>
    </row>
    <row r="521" spans="1:2" x14ac:dyDescent="0.2">
      <c r="A521" t="s">
        <v>2112</v>
      </c>
      <c r="B521">
        <v>462</v>
      </c>
    </row>
    <row r="522" spans="1:2" x14ac:dyDescent="0.2">
      <c r="A522" t="s">
        <v>2112</v>
      </c>
      <c r="B522">
        <v>179</v>
      </c>
    </row>
    <row r="523" spans="1:2" x14ac:dyDescent="0.2">
      <c r="A523" t="s">
        <v>2112</v>
      </c>
      <c r="B523">
        <v>1866</v>
      </c>
    </row>
    <row r="524" spans="1:2" x14ac:dyDescent="0.2">
      <c r="A524" t="s">
        <v>2112</v>
      </c>
      <c r="B524">
        <v>156</v>
      </c>
    </row>
    <row r="525" spans="1:2" x14ac:dyDescent="0.2">
      <c r="A525" t="s">
        <v>2112</v>
      </c>
      <c r="B525">
        <v>255</v>
      </c>
    </row>
    <row r="526" spans="1:2" x14ac:dyDescent="0.2">
      <c r="A526" t="s">
        <v>2112</v>
      </c>
      <c r="B526">
        <v>2261</v>
      </c>
    </row>
    <row r="527" spans="1:2" x14ac:dyDescent="0.2">
      <c r="A527" t="s">
        <v>2112</v>
      </c>
      <c r="B527">
        <v>40</v>
      </c>
    </row>
    <row r="528" spans="1:2" x14ac:dyDescent="0.2">
      <c r="A528" t="s">
        <v>2112</v>
      </c>
      <c r="B528">
        <v>2289</v>
      </c>
    </row>
    <row r="529" spans="1:2" x14ac:dyDescent="0.2">
      <c r="A529" t="s">
        <v>2112</v>
      </c>
      <c r="B529">
        <v>65</v>
      </c>
    </row>
    <row r="530" spans="1:2" x14ac:dyDescent="0.2">
      <c r="A530" t="s">
        <v>2112</v>
      </c>
      <c r="B530">
        <v>3777</v>
      </c>
    </row>
    <row r="531" spans="1:2" x14ac:dyDescent="0.2">
      <c r="A531" t="s">
        <v>2112</v>
      </c>
      <c r="B531">
        <v>184</v>
      </c>
    </row>
    <row r="532" spans="1:2" x14ac:dyDescent="0.2">
      <c r="A532" t="s">
        <v>2112</v>
      </c>
      <c r="B532">
        <v>85</v>
      </c>
    </row>
    <row r="533" spans="1:2" x14ac:dyDescent="0.2">
      <c r="A533" t="s">
        <v>2112</v>
      </c>
      <c r="B533">
        <v>144</v>
      </c>
    </row>
    <row r="534" spans="1:2" x14ac:dyDescent="0.2">
      <c r="A534" t="s">
        <v>2112</v>
      </c>
      <c r="B534">
        <v>1902</v>
      </c>
    </row>
    <row r="535" spans="1:2" x14ac:dyDescent="0.2">
      <c r="A535" t="s">
        <v>2112</v>
      </c>
      <c r="B535">
        <v>105</v>
      </c>
    </row>
    <row r="536" spans="1:2" x14ac:dyDescent="0.2">
      <c r="A536" t="s">
        <v>2112</v>
      </c>
      <c r="B536">
        <v>132</v>
      </c>
    </row>
    <row r="537" spans="1:2" x14ac:dyDescent="0.2">
      <c r="A537" t="s">
        <v>2112</v>
      </c>
      <c r="B537">
        <v>96</v>
      </c>
    </row>
    <row r="538" spans="1:2" x14ac:dyDescent="0.2">
      <c r="A538" t="s">
        <v>2112</v>
      </c>
      <c r="B538">
        <v>114</v>
      </c>
    </row>
    <row r="539" spans="1:2" x14ac:dyDescent="0.2">
      <c r="A539" t="s">
        <v>2112</v>
      </c>
      <c r="B539">
        <v>203</v>
      </c>
    </row>
    <row r="540" spans="1:2" x14ac:dyDescent="0.2">
      <c r="A540" t="s">
        <v>2112</v>
      </c>
      <c r="B540">
        <v>1559</v>
      </c>
    </row>
    <row r="541" spans="1:2" x14ac:dyDescent="0.2">
      <c r="A541" t="s">
        <v>2112</v>
      </c>
      <c r="B541">
        <v>1548</v>
      </c>
    </row>
    <row r="542" spans="1:2" x14ac:dyDescent="0.2">
      <c r="A542" t="s">
        <v>2112</v>
      </c>
      <c r="B542">
        <v>80</v>
      </c>
    </row>
    <row r="543" spans="1:2" x14ac:dyDescent="0.2">
      <c r="A543" t="s">
        <v>2112</v>
      </c>
      <c r="B543">
        <v>131</v>
      </c>
    </row>
    <row r="544" spans="1:2" x14ac:dyDescent="0.2">
      <c r="A544" t="s">
        <v>2112</v>
      </c>
      <c r="B544">
        <v>112</v>
      </c>
    </row>
    <row r="545" spans="1:2" x14ac:dyDescent="0.2">
      <c r="A545" t="s">
        <v>2112</v>
      </c>
      <c r="B545">
        <v>155</v>
      </c>
    </row>
    <row r="546" spans="1:2" x14ac:dyDescent="0.2">
      <c r="A546" t="s">
        <v>2112</v>
      </c>
      <c r="B546">
        <v>266</v>
      </c>
    </row>
    <row r="547" spans="1:2" x14ac:dyDescent="0.2">
      <c r="A547" t="s">
        <v>2112</v>
      </c>
      <c r="B547">
        <v>155</v>
      </c>
    </row>
    <row r="548" spans="1:2" x14ac:dyDescent="0.2">
      <c r="A548" t="s">
        <v>2112</v>
      </c>
      <c r="B548">
        <v>207</v>
      </c>
    </row>
    <row r="549" spans="1:2" x14ac:dyDescent="0.2">
      <c r="A549" t="s">
        <v>2112</v>
      </c>
      <c r="B549">
        <v>245</v>
      </c>
    </row>
    <row r="550" spans="1:2" x14ac:dyDescent="0.2">
      <c r="A550" t="s">
        <v>2112</v>
      </c>
      <c r="B550">
        <v>1573</v>
      </c>
    </row>
    <row r="551" spans="1:2" x14ac:dyDescent="0.2">
      <c r="A551" t="s">
        <v>2112</v>
      </c>
      <c r="B551">
        <v>114</v>
      </c>
    </row>
    <row r="552" spans="1:2" x14ac:dyDescent="0.2">
      <c r="A552" t="s">
        <v>2112</v>
      </c>
      <c r="B552">
        <v>93</v>
      </c>
    </row>
    <row r="553" spans="1:2" x14ac:dyDescent="0.2">
      <c r="A553" t="s">
        <v>2112</v>
      </c>
      <c r="B553">
        <v>1681</v>
      </c>
    </row>
    <row r="554" spans="1:2" x14ac:dyDescent="0.2">
      <c r="A554" t="s">
        <v>2112</v>
      </c>
      <c r="B554">
        <v>32</v>
      </c>
    </row>
    <row r="555" spans="1:2" x14ac:dyDescent="0.2">
      <c r="A555" t="s">
        <v>2112</v>
      </c>
      <c r="B555">
        <v>135</v>
      </c>
    </row>
    <row r="556" spans="1:2" x14ac:dyDescent="0.2">
      <c r="A556" t="s">
        <v>2112</v>
      </c>
      <c r="B556">
        <v>140</v>
      </c>
    </row>
    <row r="557" spans="1:2" x14ac:dyDescent="0.2">
      <c r="A557" t="s">
        <v>2112</v>
      </c>
      <c r="B557">
        <v>92</v>
      </c>
    </row>
    <row r="558" spans="1:2" x14ac:dyDescent="0.2">
      <c r="A558" t="s">
        <v>2112</v>
      </c>
      <c r="B558">
        <v>1015</v>
      </c>
    </row>
    <row r="559" spans="1:2" x14ac:dyDescent="0.2">
      <c r="A559" t="s">
        <v>2112</v>
      </c>
      <c r="B559">
        <v>323</v>
      </c>
    </row>
    <row r="560" spans="1:2" x14ac:dyDescent="0.2">
      <c r="A560" t="s">
        <v>2112</v>
      </c>
      <c r="B560">
        <v>2326</v>
      </c>
    </row>
    <row r="561" spans="1:2" x14ac:dyDescent="0.2">
      <c r="A561" t="s">
        <v>2112</v>
      </c>
      <c r="B561">
        <v>381</v>
      </c>
    </row>
    <row r="562" spans="1:2" x14ac:dyDescent="0.2">
      <c r="A562" t="s">
        <v>2112</v>
      </c>
      <c r="B562">
        <v>480</v>
      </c>
    </row>
    <row r="563" spans="1:2" x14ac:dyDescent="0.2">
      <c r="A563" t="s">
        <v>2112</v>
      </c>
      <c r="B563">
        <v>226</v>
      </c>
    </row>
    <row r="564" spans="1:2" x14ac:dyDescent="0.2">
      <c r="A564" t="s">
        <v>2112</v>
      </c>
      <c r="B564">
        <v>241</v>
      </c>
    </row>
    <row r="565" spans="1:2" x14ac:dyDescent="0.2">
      <c r="A565" t="s">
        <v>2112</v>
      </c>
      <c r="B565">
        <v>132</v>
      </c>
    </row>
    <row r="566" spans="1:2" x14ac:dyDescent="0.2">
      <c r="A566" t="s">
        <v>2112</v>
      </c>
      <c r="B566">
        <v>2043</v>
      </c>
    </row>
    <row r="567" spans="1:2" x14ac:dyDescent="0.2">
      <c r="B567" s="14"/>
    </row>
    <row r="568" spans="1:2" x14ac:dyDescent="0.2">
      <c r="B568" s="14"/>
    </row>
    <row r="569" spans="1:2" x14ac:dyDescent="0.2">
      <c r="B569" s="14"/>
    </row>
    <row r="570" spans="1:2" x14ac:dyDescent="0.2">
      <c r="B570" s="14"/>
    </row>
    <row r="571" spans="1:2" x14ac:dyDescent="0.2">
      <c r="B571" s="14"/>
    </row>
    <row r="572" spans="1:2" x14ac:dyDescent="0.2">
      <c r="B572" s="14"/>
    </row>
    <row r="573" spans="1:2" x14ac:dyDescent="0.2">
      <c r="B573" s="14"/>
    </row>
    <row r="574" spans="1:2" x14ac:dyDescent="0.2">
      <c r="B574" s="14"/>
    </row>
    <row r="575" spans="1:2" x14ac:dyDescent="0.2">
      <c r="B575" s="14"/>
    </row>
    <row r="576" spans="1:2" x14ac:dyDescent="0.2">
      <c r="B576" s="14"/>
    </row>
    <row r="577" spans="2:2" x14ac:dyDescent="0.2">
      <c r="B577" s="14"/>
    </row>
    <row r="578" spans="2:2" x14ac:dyDescent="0.2">
      <c r="B578" s="14"/>
    </row>
    <row r="579" spans="2:2" x14ac:dyDescent="0.2">
      <c r="B579" s="14"/>
    </row>
    <row r="580" spans="2:2" x14ac:dyDescent="0.2">
      <c r="B580" s="14"/>
    </row>
    <row r="581" spans="2:2" x14ac:dyDescent="0.2">
      <c r="B581" s="14"/>
    </row>
    <row r="582" spans="2:2" x14ac:dyDescent="0.2">
      <c r="B582" s="14"/>
    </row>
    <row r="583" spans="2:2" x14ac:dyDescent="0.2">
      <c r="B583" s="14"/>
    </row>
    <row r="584" spans="2:2" x14ac:dyDescent="0.2">
      <c r="B584" s="14"/>
    </row>
    <row r="585" spans="2:2" x14ac:dyDescent="0.2">
      <c r="B585" s="14"/>
    </row>
    <row r="586" spans="2:2" x14ac:dyDescent="0.2">
      <c r="B586" s="14"/>
    </row>
    <row r="587" spans="2:2" x14ac:dyDescent="0.2">
      <c r="B587" s="14"/>
    </row>
    <row r="588" spans="2:2" x14ac:dyDescent="0.2">
      <c r="B588" s="14"/>
    </row>
    <row r="589" spans="2:2" x14ac:dyDescent="0.2">
      <c r="B589" s="14"/>
    </row>
    <row r="590" spans="2:2" x14ac:dyDescent="0.2">
      <c r="B590" s="14"/>
    </row>
    <row r="591" spans="2:2" x14ac:dyDescent="0.2">
      <c r="B591" s="14"/>
    </row>
    <row r="592" spans="2:2" x14ac:dyDescent="0.2">
      <c r="B592" s="14"/>
    </row>
    <row r="593" spans="2:2" x14ac:dyDescent="0.2">
      <c r="B593" s="14"/>
    </row>
    <row r="594" spans="2:2" x14ac:dyDescent="0.2">
      <c r="B594" s="14"/>
    </row>
    <row r="595" spans="2:2" x14ac:dyDescent="0.2">
      <c r="B595" s="14"/>
    </row>
    <row r="596" spans="2:2" x14ac:dyDescent="0.2">
      <c r="B596" s="14"/>
    </row>
    <row r="597" spans="2:2" x14ac:dyDescent="0.2">
      <c r="B597" s="14"/>
    </row>
    <row r="598" spans="2:2" x14ac:dyDescent="0.2">
      <c r="B598" s="14"/>
    </row>
    <row r="599" spans="2:2" x14ac:dyDescent="0.2">
      <c r="B599" s="14"/>
    </row>
    <row r="600" spans="2:2" x14ac:dyDescent="0.2">
      <c r="B600" s="14"/>
    </row>
    <row r="601" spans="2:2" x14ac:dyDescent="0.2">
      <c r="B601" s="14"/>
    </row>
    <row r="602" spans="2:2" x14ac:dyDescent="0.2">
      <c r="B602" s="14"/>
    </row>
    <row r="603" spans="2:2" x14ac:dyDescent="0.2">
      <c r="B603" s="14"/>
    </row>
    <row r="604" spans="2:2" x14ac:dyDescent="0.2">
      <c r="B604" s="14"/>
    </row>
    <row r="605" spans="2:2" x14ac:dyDescent="0.2">
      <c r="B605" s="14"/>
    </row>
    <row r="606" spans="2:2" x14ac:dyDescent="0.2">
      <c r="B606" s="14"/>
    </row>
    <row r="607" spans="2:2" x14ac:dyDescent="0.2">
      <c r="B607" s="14"/>
    </row>
    <row r="608" spans="2:2" x14ac:dyDescent="0.2">
      <c r="B608" s="14"/>
    </row>
    <row r="609" spans="2:2" x14ac:dyDescent="0.2">
      <c r="B609" s="14"/>
    </row>
    <row r="610" spans="2:2" x14ac:dyDescent="0.2">
      <c r="B610" s="14"/>
    </row>
    <row r="611" spans="2:2" x14ac:dyDescent="0.2">
      <c r="B611" s="14"/>
    </row>
    <row r="612" spans="2:2" x14ac:dyDescent="0.2">
      <c r="B612" s="14"/>
    </row>
    <row r="613" spans="2:2" x14ac:dyDescent="0.2">
      <c r="B613" s="14"/>
    </row>
    <row r="614" spans="2:2" x14ac:dyDescent="0.2">
      <c r="B614" s="14"/>
    </row>
    <row r="615" spans="2:2" x14ac:dyDescent="0.2">
      <c r="B615" s="14"/>
    </row>
    <row r="616" spans="2:2" x14ac:dyDescent="0.2">
      <c r="B616" s="14"/>
    </row>
    <row r="617" spans="2:2" x14ac:dyDescent="0.2">
      <c r="B617" s="14"/>
    </row>
    <row r="618" spans="2:2" x14ac:dyDescent="0.2">
      <c r="B618" s="14"/>
    </row>
    <row r="619" spans="2:2" x14ac:dyDescent="0.2">
      <c r="B619" s="14"/>
    </row>
    <row r="620" spans="2:2" x14ac:dyDescent="0.2">
      <c r="B620" s="14"/>
    </row>
    <row r="621" spans="2:2" x14ac:dyDescent="0.2">
      <c r="B621" s="14"/>
    </row>
    <row r="622" spans="2:2" x14ac:dyDescent="0.2">
      <c r="B622" s="14"/>
    </row>
    <row r="623" spans="2:2" x14ac:dyDescent="0.2">
      <c r="B623" s="14"/>
    </row>
    <row r="624" spans="2:2" x14ac:dyDescent="0.2">
      <c r="B624" s="14"/>
    </row>
    <row r="625" spans="2:2" x14ac:dyDescent="0.2">
      <c r="B625" s="14"/>
    </row>
    <row r="626" spans="2:2" x14ac:dyDescent="0.2">
      <c r="B626" s="14"/>
    </row>
    <row r="627" spans="2:2" x14ac:dyDescent="0.2">
      <c r="B627" s="14"/>
    </row>
    <row r="628" spans="2:2" x14ac:dyDescent="0.2">
      <c r="B628" s="14"/>
    </row>
    <row r="629" spans="2:2" x14ac:dyDescent="0.2">
      <c r="B629" s="14"/>
    </row>
    <row r="630" spans="2:2" x14ac:dyDescent="0.2">
      <c r="B630" s="14"/>
    </row>
    <row r="631" spans="2:2" x14ac:dyDescent="0.2">
      <c r="B631" s="14"/>
    </row>
    <row r="632" spans="2:2" x14ac:dyDescent="0.2">
      <c r="B632" s="14"/>
    </row>
    <row r="633" spans="2:2" x14ac:dyDescent="0.2">
      <c r="B633" s="14"/>
    </row>
    <row r="634" spans="2:2" x14ac:dyDescent="0.2">
      <c r="B634" s="14"/>
    </row>
    <row r="635" spans="2:2" x14ac:dyDescent="0.2">
      <c r="B635" s="14"/>
    </row>
    <row r="636" spans="2:2" x14ac:dyDescent="0.2">
      <c r="B636" s="14"/>
    </row>
    <row r="637" spans="2:2" x14ac:dyDescent="0.2">
      <c r="B637" s="14"/>
    </row>
    <row r="638" spans="2:2" x14ac:dyDescent="0.2">
      <c r="B638" s="14"/>
    </row>
    <row r="639" spans="2:2" x14ac:dyDescent="0.2">
      <c r="B639" s="14"/>
    </row>
    <row r="640" spans="2:2" x14ac:dyDescent="0.2">
      <c r="B640" s="14"/>
    </row>
    <row r="641" spans="2:2" x14ac:dyDescent="0.2">
      <c r="B641" s="14"/>
    </row>
    <row r="642" spans="2:2" x14ac:dyDescent="0.2">
      <c r="B642" s="14"/>
    </row>
    <row r="643" spans="2:2" x14ac:dyDescent="0.2">
      <c r="B643" s="14"/>
    </row>
    <row r="644" spans="2:2" x14ac:dyDescent="0.2">
      <c r="B644" s="14"/>
    </row>
    <row r="645" spans="2:2" x14ac:dyDescent="0.2">
      <c r="B645" s="14"/>
    </row>
    <row r="646" spans="2:2" x14ac:dyDescent="0.2">
      <c r="B646" s="14"/>
    </row>
    <row r="647" spans="2:2" x14ac:dyDescent="0.2">
      <c r="B647" s="14"/>
    </row>
    <row r="648" spans="2:2" x14ac:dyDescent="0.2">
      <c r="B648" s="14"/>
    </row>
    <row r="649" spans="2:2" x14ac:dyDescent="0.2">
      <c r="B649" s="14"/>
    </row>
    <row r="650" spans="2:2" x14ac:dyDescent="0.2">
      <c r="B650" s="14"/>
    </row>
    <row r="651" spans="2:2" x14ac:dyDescent="0.2">
      <c r="B651" s="14"/>
    </row>
    <row r="652" spans="2:2" x14ac:dyDescent="0.2">
      <c r="B652" s="14"/>
    </row>
    <row r="653" spans="2:2" x14ac:dyDescent="0.2">
      <c r="B653" s="14"/>
    </row>
    <row r="654" spans="2:2" x14ac:dyDescent="0.2">
      <c r="B654" s="14"/>
    </row>
    <row r="655" spans="2:2" x14ac:dyDescent="0.2">
      <c r="B655" s="14"/>
    </row>
    <row r="656" spans="2:2" x14ac:dyDescent="0.2">
      <c r="B656" s="14"/>
    </row>
    <row r="657" spans="2:2" x14ac:dyDescent="0.2">
      <c r="B657" s="14"/>
    </row>
    <row r="658" spans="2:2" x14ac:dyDescent="0.2">
      <c r="B658" s="14"/>
    </row>
    <row r="659" spans="2:2" x14ac:dyDescent="0.2">
      <c r="B659" s="14"/>
    </row>
    <row r="660" spans="2:2" x14ac:dyDescent="0.2">
      <c r="B660" s="14"/>
    </row>
    <row r="661" spans="2:2" x14ac:dyDescent="0.2">
      <c r="B661" s="14"/>
    </row>
    <row r="662" spans="2:2" x14ac:dyDescent="0.2">
      <c r="B662" s="14"/>
    </row>
    <row r="663" spans="2:2" x14ac:dyDescent="0.2">
      <c r="B663" s="14"/>
    </row>
    <row r="664" spans="2:2" x14ac:dyDescent="0.2">
      <c r="B664" s="14"/>
    </row>
    <row r="665" spans="2:2" x14ac:dyDescent="0.2">
      <c r="B665" s="14"/>
    </row>
    <row r="666" spans="2:2" x14ac:dyDescent="0.2">
      <c r="B666" s="14"/>
    </row>
    <row r="667" spans="2:2" x14ac:dyDescent="0.2">
      <c r="B667" s="14"/>
    </row>
    <row r="668" spans="2:2" x14ac:dyDescent="0.2">
      <c r="B668" s="14"/>
    </row>
    <row r="669" spans="2:2" x14ac:dyDescent="0.2">
      <c r="B669" s="14"/>
    </row>
    <row r="670" spans="2:2" x14ac:dyDescent="0.2">
      <c r="B670" s="14"/>
    </row>
    <row r="671" spans="2:2" x14ac:dyDescent="0.2">
      <c r="B671" s="14"/>
    </row>
    <row r="672" spans="2:2" x14ac:dyDescent="0.2">
      <c r="B672" s="14"/>
    </row>
    <row r="673" spans="2:2" x14ac:dyDescent="0.2">
      <c r="B673" s="14"/>
    </row>
    <row r="674" spans="2:2" x14ac:dyDescent="0.2">
      <c r="B674" s="14"/>
    </row>
    <row r="675" spans="2:2" x14ac:dyDescent="0.2">
      <c r="B675" s="14"/>
    </row>
    <row r="676" spans="2:2" x14ac:dyDescent="0.2">
      <c r="B676" s="14"/>
    </row>
    <row r="677" spans="2:2" x14ac:dyDescent="0.2">
      <c r="B677" s="14"/>
    </row>
    <row r="678" spans="2:2" x14ac:dyDescent="0.2">
      <c r="B678" s="14"/>
    </row>
    <row r="679" spans="2:2" x14ac:dyDescent="0.2">
      <c r="B679" s="14"/>
    </row>
    <row r="680" spans="2:2" x14ac:dyDescent="0.2">
      <c r="B680" s="14"/>
    </row>
    <row r="681" spans="2:2" x14ac:dyDescent="0.2">
      <c r="B681" s="14"/>
    </row>
    <row r="682" spans="2:2" x14ac:dyDescent="0.2">
      <c r="B682" s="14"/>
    </row>
    <row r="683" spans="2:2" x14ac:dyDescent="0.2">
      <c r="B683" s="14"/>
    </row>
    <row r="684" spans="2:2" x14ac:dyDescent="0.2">
      <c r="B684" s="14"/>
    </row>
    <row r="685" spans="2:2" x14ac:dyDescent="0.2">
      <c r="B685" s="14"/>
    </row>
    <row r="686" spans="2:2" x14ac:dyDescent="0.2">
      <c r="B686" s="14"/>
    </row>
    <row r="687" spans="2:2" x14ac:dyDescent="0.2">
      <c r="B687" s="14"/>
    </row>
    <row r="688" spans="2:2" x14ac:dyDescent="0.2">
      <c r="B688" s="14"/>
    </row>
    <row r="689" spans="2:2" x14ac:dyDescent="0.2">
      <c r="B689" s="14"/>
    </row>
    <row r="690" spans="2:2" x14ac:dyDescent="0.2">
      <c r="B690" s="14"/>
    </row>
    <row r="691" spans="2:2" x14ac:dyDescent="0.2">
      <c r="B691" s="14"/>
    </row>
    <row r="692" spans="2:2" x14ac:dyDescent="0.2">
      <c r="B692" s="14"/>
    </row>
    <row r="693" spans="2:2" x14ac:dyDescent="0.2">
      <c r="B693" s="14"/>
    </row>
    <row r="694" spans="2:2" x14ac:dyDescent="0.2">
      <c r="B694" s="14"/>
    </row>
    <row r="695" spans="2:2" x14ac:dyDescent="0.2">
      <c r="B695" s="14"/>
    </row>
    <row r="696" spans="2:2" x14ac:dyDescent="0.2">
      <c r="B696" s="14"/>
    </row>
    <row r="697" spans="2:2" x14ac:dyDescent="0.2">
      <c r="B697" s="14"/>
    </row>
    <row r="698" spans="2:2" x14ac:dyDescent="0.2">
      <c r="B698" s="14"/>
    </row>
    <row r="699" spans="2:2" x14ac:dyDescent="0.2">
      <c r="B699" s="14"/>
    </row>
    <row r="700" spans="2:2" x14ac:dyDescent="0.2">
      <c r="B700" s="14"/>
    </row>
    <row r="701" spans="2:2" x14ac:dyDescent="0.2">
      <c r="B701" s="14"/>
    </row>
    <row r="702" spans="2:2" x14ac:dyDescent="0.2">
      <c r="B702" s="14"/>
    </row>
    <row r="703" spans="2:2" x14ac:dyDescent="0.2">
      <c r="B703" s="14"/>
    </row>
    <row r="704" spans="2:2" x14ac:dyDescent="0.2">
      <c r="B704" s="14"/>
    </row>
    <row r="705" spans="2:2" x14ac:dyDescent="0.2">
      <c r="B705" s="14"/>
    </row>
    <row r="706" spans="2:2" x14ac:dyDescent="0.2">
      <c r="B706" s="14"/>
    </row>
    <row r="707" spans="2:2" x14ac:dyDescent="0.2">
      <c r="B707" s="14"/>
    </row>
    <row r="708" spans="2:2" x14ac:dyDescent="0.2">
      <c r="B708" s="14"/>
    </row>
    <row r="709" spans="2:2" x14ac:dyDescent="0.2">
      <c r="B709" s="14"/>
    </row>
    <row r="710" spans="2:2" x14ac:dyDescent="0.2">
      <c r="B710" s="14"/>
    </row>
    <row r="711" spans="2:2" x14ac:dyDescent="0.2">
      <c r="B711" s="14"/>
    </row>
    <row r="712" spans="2:2" x14ac:dyDescent="0.2">
      <c r="B712" s="14"/>
    </row>
    <row r="713" spans="2:2" x14ac:dyDescent="0.2">
      <c r="B713" s="14"/>
    </row>
    <row r="714" spans="2:2" x14ac:dyDescent="0.2">
      <c r="B714" s="14"/>
    </row>
    <row r="715" spans="2:2" x14ac:dyDescent="0.2">
      <c r="B715" s="14"/>
    </row>
    <row r="716" spans="2:2" x14ac:dyDescent="0.2">
      <c r="B716" s="14"/>
    </row>
    <row r="717" spans="2:2" x14ac:dyDescent="0.2">
      <c r="B717" s="14"/>
    </row>
    <row r="718" spans="2:2" x14ac:dyDescent="0.2">
      <c r="B718" s="14"/>
    </row>
    <row r="719" spans="2:2" x14ac:dyDescent="0.2">
      <c r="B719" s="14"/>
    </row>
    <row r="720" spans="2:2" x14ac:dyDescent="0.2">
      <c r="B720" s="14"/>
    </row>
    <row r="721" spans="2:2" x14ac:dyDescent="0.2">
      <c r="B721" s="14"/>
    </row>
    <row r="722" spans="2:2" x14ac:dyDescent="0.2">
      <c r="B722" s="14"/>
    </row>
    <row r="723" spans="2:2" x14ac:dyDescent="0.2">
      <c r="B723" s="14"/>
    </row>
    <row r="724" spans="2:2" x14ac:dyDescent="0.2">
      <c r="B724" s="14"/>
    </row>
    <row r="725" spans="2:2" x14ac:dyDescent="0.2">
      <c r="B725" s="14"/>
    </row>
    <row r="726" spans="2:2" x14ac:dyDescent="0.2">
      <c r="B726" s="14"/>
    </row>
    <row r="727" spans="2:2" x14ac:dyDescent="0.2">
      <c r="B727" s="14"/>
    </row>
    <row r="728" spans="2:2" x14ac:dyDescent="0.2">
      <c r="B728" s="14"/>
    </row>
    <row r="729" spans="2:2" x14ac:dyDescent="0.2">
      <c r="B729" s="14"/>
    </row>
    <row r="730" spans="2:2" x14ac:dyDescent="0.2">
      <c r="B730" s="14"/>
    </row>
    <row r="731" spans="2:2" x14ac:dyDescent="0.2">
      <c r="B731" s="14"/>
    </row>
    <row r="732" spans="2:2" x14ac:dyDescent="0.2">
      <c r="B732" s="14"/>
    </row>
    <row r="733" spans="2:2" x14ac:dyDescent="0.2">
      <c r="B733" s="14"/>
    </row>
    <row r="734" spans="2:2" x14ac:dyDescent="0.2">
      <c r="B734" s="14"/>
    </row>
    <row r="735" spans="2:2" x14ac:dyDescent="0.2">
      <c r="B735" s="14"/>
    </row>
    <row r="736" spans="2:2" x14ac:dyDescent="0.2">
      <c r="B736" s="14"/>
    </row>
    <row r="737" spans="2:2" x14ac:dyDescent="0.2">
      <c r="B737" s="14"/>
    </row>
    <row r="738" spans="2:2" x14ac:dyDescent="0.2">
      <c r="B738" s="14"/>
    </row>
    <row r="739" spans="2:2" x14ac:dyDescent="0.2">
      <c r="B739" s="14"/>
    </row>
    <row r="740" spans="2:2" x14ac:dyDescent="0.2">
      <c r="B740" s="14"/>
    </row>
    <row r="741" spans="2:2" x14ac:dyDescent="0.2">
      <c r="B741" s="14"/>
    </row>
    <row r="742" spans="2:2" x14ac:dyDescent="0.2">
      <c r="B742" s="14"/>
    </row>
    <row r="743" spans="2:2" x14ac:dyDescent="0.2">
      <c r="B743" s="14"/>
    </row>
    <row r="744" spans="2:2" x14ac:dyDescent="0.2">
      <c r="B744" s="14"/>
    </row>
    <row r="745" spans="2:2" x14ac:dyDescent="0.2">
      <c r="B745" s="14"/>
    </row>
    <row r="746" spans="2:2" x14ac:dyDescent="0.2">
      <c r="B746" s="14"/>
    </row>
    <row r="747" spans="2:2" x14ac:dyDescent="0.2">
      <c r="B747" s="14"/>
    </row>
    <row r="748" spans="2:2" x14ac:dyDescent="0.2">
      <c r="B748" s="14"/>
    </row>
    <row r="749" spans="2:2" x14ac:dyDescent="0.2">
      <c r="B749" s="14"/>
    </row>
    <row r="750" spans="2:2" x14ac:dyDescent="0.2">
      <c r="B750" s="14"/>
    </row>
    <row r="751" spans="2:2" x14ac:dyDescent="0.2">
      <c r="B751" s="14"/>
    </row>
    <row r="752" spans="2:2" x14ac:dyDescent="0.2">
      <c r="B752" s="14"/>
    </row>
    <row r="753" spans="2:2" x14ac:dyDescent="0.2">
      <c r="B753" s="14"/>
    </row>
    <row r="754" spans="2:2" x14ac:dyDescent="0.2">
      <c r="B754" s="14"/>
    </row>
    <row r="755" spans="2:2" x14ac:dyDescent="0.2">
      <c r="B755" s="14"/>
    </row>
    <row r="756" spans="2:2" x14ac:dyDescent="0.2">
      <c r="B756" s="14"/>
    </row>
    <row r="757" spans="2:2" x14ac:dyDescent="0.2">
      <c r="B757" s="14"/>
    </row>
    <row r="758" spans="2:2" x14ac:dyDescent="0.2">
      <c r="B758" s="14"/>
    </row>
    <row r="759" spans="2:2" x14ac:dyDescent="0.2">
      <c r="B759" s="14"/>
    </row>
    <row r="760" spans="2:2" x14ac:dyDescent="0.2">
      <c r="B760" s="14"/>
    </row>
    <row r="761" spans="2:2" x14ac:dyDescent="0.2">
      <c r="B761" s="14"/>
    </row>
    <row r="762" spans="2:2" x14ac:dyDescent="0.2">
      <c r="B762" s="14"/>
    </row>
    <row r="763" spans="2:2" x14ac:dyDescent="0.2">
      <c r="B763" s="14"/>
    </row>
    <row r="764" spans="2:2" x14ac:dyDescent="0.2">
      <c r="B764" s="14"/>
    </row>
    <row r="765" spans="2:2" x14ac:dyDescent="0.2">
      <c r="B765" s="14"/>
    </row>
    <row r="766" spans="2:2" x14ac:dyDescent="0.2">
      <c r="B766" s="14"/>
    </row>
    <row r="767" spans="2:2" x14ac:dyDescent="0.2">
      <c r="B767" s="14"/>
    </row>
    <row r="768" spans="2:2" x14ac:dyDescent="0.2">
      <c r="B768" s="14"/>
    </row>
    <row r="769" spans="2:2" x14ac:dyDescent="0.2">
      <c r="B769" s="14"/>
    </row>
    <row r="770" spans="2:2" x14ac:dyDescent="0.2">
      <c r="B770" s="14"/>
    </row>
    <row r="771" spans="2:2" x14ac:dyDescent="0.2">
      <c r="B771" s="14"/>
    </row>
    <row r="772" spans="2:2" x14ac:dyDescent="0.2">
      <c r="B772" s="14"/>
    </row>
    <row r="773" spans="2:2" x14ac:dyDescent="0.2">
      <c r="B773" s="14"/>
    </row>
    <row r="774" spans="2:2" x14ac:dyDescent="0.2">
      <c r="B774" s="14"/>
    </row>
    <row r="775" spans="2:2" x14ac:dyDescent="0.2">
      <c r="B775" s="14"/>
    </row>
    <row r="776" spans="2:2" x14ac:dyDescent="0.2">
      <c r="B776" s="14"/>
    </row>
    <row r="777" spans="2:2" x14ac:dyDescent="0.2">
      <c r="B777" s="14"/>
    </row>
    <row r="778" spans="2:2" x14ac:dyDescent="0.2">
      <c r="B778" s="14"/>
    </row>
    <row r="779" spans="2:2" x14ac:dyDescent="0.2">
      <c r="B779" s="14"/>
    </row>
    <row r="780" spans="2:2" x14ac:dyDescent="0.2">
      <c r="B780" s="14"/>
    </row>
    <row r="781" spans="2:2" x14ac:dyDescent="0.2">
      <c r="B781" s="14"/>
    </row>
    <row r="782" spans="2:2" x14ac:dyDescent="0.2">
      <c r="B782" s="14"/>
    </row>
    <row r="783" spans="2:2" x14ac:dyDescent="0.2">
      <c r="B783" s="14"/>
    </row>
    <row r="784" spans="2:2" x14ac:dyDescent="0.2">
      <c r="B784" s="14"/>
    </row>
    <row r="785" spans="2:2" x14ac:dyDescent="0.2">
      <c r="B785" s="14"/>
    </row>
    <row r="786" spans="2:2" x14ac:dyDescent="0.2">
      <c r="B786" s="14"/>
    </row>
    <row r="787" spans="2:2" x14ac:dyDescent="0.2">
      <c r="B787" s="14"/>
    </row>
    <row r="788" spans="2:2" x14ac:dyDescent="0.2">
      <c r="B788" s="14"/>
    </row>
    <row r="789" spans="2:2" x14ac:dyDescent="0.2">
      <c r="B789" s="14"/>
    </row>
    <row r="790" spans="2:2" x14ac:dyDescent="0.2">
      <c r="B790" s="14"/>
    </row>
    <row r="791" spans="2:2" x14ac:dyDescent="0.2">
      <c r="B791" s="14"/>
    </row>
    <row r="792" spans="2:2" x14ac:dyDescent="0.2">
      <c r="B792" s="14"/>
    </row>
    <row r="793" spans="2:2" x14ac:dyDescent="0.2">
      <c r="B793" s="14"/>
    </row>
    <row r="794" spans="2:2" x14ac:dyDescent="0.2">
      <c r="B794" s="14"/>
    </row>
    <row r="795" spans="2:2" x14ac:dyDescent="0.2">
      <c r="B795" s="14"/>
    </row>
    <row r="796" spans="2:2" x14ac:dyDescent="0.2">
      <c r="B796" s="14"/>
    </row>
    <row r="797" spans="2:2" x14ac:dyDescent="0.2">
      <c r="B797" s="14"/>
    </row>
    <row r="798" spans="2:2" x14ac:dyDescent="0.2">
      <c r="B798" s="14"/>
    </row>
    <row r="799" spans="2:2" x14ac:dyDescent="0.2">
      <c r="B799" s="14"/>
    </row>
    <row r="800" spans="2:2" x14ac:dyDescent="0.2">
      <c r="B800" s="14"/>
    </row>
    <row r="801" spans="2:2" x14ac:dyDescent="0.2">
      <c r="B801" s="14"/>
    </row>
    <row r="802" spans="2:2" x14ac:dyDescent="0.2">
      <c r="B802" s="14"/>
    </row>
    <row r="803" spans="2:2" x14ac:dyDescent="0.2">
      <c r="B803" s="14"/>
    </row>
    <row r="804" spans="2:2" x14ac:dyDescent="0.2">
      <c r="B804" s="14"/>
    </row>
    <row r="805" spans="2:2" x14ac:dyDescent="0.2">
      <c r="B805" s="14"/>
    </row>
    <row r="806" spans="2:2" x14ac:dyDescent="0.2">
      <c r="B806" s="14"/>
    </row>
    <row r="807" spans="2:2" x14ac:dyDescent="0.2">
      <c r="B807" s="14"/>
    </row>
    <row r="808" spans="2:2" x14ac:dyDescent="0.2">
      <c r="B808" s="14"/>
    </row>
    <row r="809" spans="2:2" x14ac:dyDescent="0.2">
      <c r="B809" s="14"/>
    </row>
    <row r="810" spans="2:2" x14ac:dyDescent="0.2">
      <c r="B810" s="14"/>
    </row>
    <row r="811" spans="2:2" x14ac:dyDescent="0.2">
      <c r="B811" s="14"/>
    </row>
    <row r="812" spans="2:2" x14ac:dyDescent="0.2">
      <c r="B812" s="14"/>
    </row>
    <row r="813" spans="2:2" x14ac:dyDescent="0.2">
      <c r="B813" s="14"/>
    </row>
    <row r="814" spans="2:2" x14ac:dyDescent="0.2">
      <c r="B814" s="14"/>
    </row>
    <row r="815" spans="2:2" x14ac:dyDescent="0.2">
      <c r="B815" s="14"/>
    </row>
    <row r="816" spans="2:2" x14ac:dyDescent="0.2">
      <c r="B816" s="14"/>
    </row>
    <row r="817" spans="2:2" x14ac:dyDescent="0.2">
      <c r="B817" s="14"/>
    </row>
    <row r="818" spans="2:2" x14ac:dyDescent="0.2">
      <c r="B818" s="14"/>
    </row>
    <row r="819" spans="2:2" x14ac:dyDescent="0.2">
      <c r="B819" s="14"/>
    </row>
    <row r="820" spans="2:2" x14ac:dyDescent="0.2">
      <c r="B820" s="14"/>
    </row>
    <row r="821" spans="2:2" x14ac:dyDescent="0.2">
      <c r="B821" s="14"/>
    </row>
    <row r="822" spans="2:2" x14ac:dyDescent="0.2">
      <c r="B822" s="14"/>
    </row>
    <row r="823" spans="2:2" x14ac:dyDescent="0.2">
      <c r="B823" s="14"/>
    </row>
    <row r="824" spans="2:2" x14ac:dyDescent="0.2">
      <c r="B824" s="14"/>
    </row>
    <row r="825" spans="2:2" x14ac:dyDescent="0.2">
      <c r="B825" s="14"/>
    </row>
    <row r="826" spans="2:2" x14ac:dyDescent="0.2">
      <c r="B826" s="14"/>
    </row>
    <row r="827" spans="2:2" x14ac:dyDescent="0.2">
      <c r="B827" s="14"/>
    </row>
    <row r="828" spans="2:2" x14ac:dyDescent="0.2">
      <c r="B828" s="14"/>
    </row>
    <row r="829" spans="2:2" x14ac:dyDescent="0.2">
      <c r="B829" s="14"/>
    </row>
    <row r="830" spans="2:2" x14ac:dyDescent="0.2">
      <c r="B830" s="14"/>
    </row>
    <row r="831" spans="2:2" x14ac:dyDescent="0.2">
      <c r="B831" s="14"/>
    </row>
    <row r="832" spans="2:2" x14ac:dyDescent="0.2">
      <c r="B832" s="14"/>
    </row>
    <row r="833" spans="2:2" x14ac:dyDescent="0.2">
      <c r="B833" s="14"/>
    </row>
    <row r="834" spans="2:2" x14ac:dyDescent="0.2">
      <c r="B834" s="14"/>
    </row>
    <row r="835" spans="2:2" x14ac:dyDescent="0.2">
      <c r="B835" s="14"/>
    </row>
    <row r="836" spans="2:2" x14ac:dyDescent="0.2">
      <c r="B836" s="14"/>
    </row>
    <row r="837" spans="2:2" x14ac:dyDescent="0.2">
      <c r="B837" s="14"/>
    </row>
    <row r="838" spans="2:2" x14ac:dyDescent="0.2">
      <c r="B838" s="14"/>
    </row>
    <row r="839" spans="2:2" x14ac:dyDescent="0.2">
      <c r="B839" s="14"/>
    </row>
    <row r="840" spans="2:2" x14ac:dyDescent="0.2">
      <c r="B840" s="14"/>
    </row>
    <row r="841" spans="2:2" x14ac:dyDescent="0.2">
      <c r="B841" s="14"/>
    </row>
    <row r="842" spans="2:2" x14ac:dyDescent="0.2">
      <c r="B842" s="14"/>
    </row>
    <row r="843" spans="2:2" x14ac:dyDescent="0.2">
      <c r="B843" s="14"/>
    </row>
    <row r="844" spans="2:2" x14ac:dyDescent="0.2">
      <c r="B844" s="14"/>
    </row>
    <row r="845" spans="2:2" x14ac:dyDescent="0.2">
      <c r="B845" s="14"/>
    </row>
    <row r="846" spans="2:2" x14ac:dyDescent="0.2">
      <c r="B846" s="14"/>
    </row>
    <row r="847" spans="2:2" x14ac:dyDescent="0.2">
      <c r="B847" s="14"/>
    </row>
    <row r="848" spans="2:2" x14ac:dyDescent="0.2">
      <c r="B848" s="14"/>
    </row>
    <row r="849" spans="2:2" x14ac:dyDescent="0.2">
      <c r="B849" s="14"/>
    </row>
    <row r="850" spans="2:2" x14ac:dyDescent="0.2">
      <c r="B850" s="14"/>
    </row>
    <row r="851" spans="2:2" x14ac:dyDescent="0.2">
      <c r="B851" s="14"/>
    </row>
    <row r="852" spans="2:2" x14ac:dyDescent="0.2">
      <c r="B852" s="14"/>
    </row>
    <row r="853" spans="2:2" x14ac:dyDescent="0.2">
      <c r="B853" s="14"/>
    </row>
    <row r="854" spans="2:2" x14ac:dyDescent="0.2">
      <c r="B854" s="14"/>
    </row>
    <row r="855" spans="2:2" x14ac:dyDescent="0.2">
      <c r="B855" s="14"/>
    </row>
    <row r="856" spans="2:2" x14ac:dyDescent="0.2">
      <c r="B856" s="14"/>
    </row>
    <row r="857" spans="2:2" x14ac:dyDescent="0.2">
      <c r="B857" s="14"/>
    </row>
    <row r="858" spans="2:2" x14ac:dyDescent="0.2">
      <c r="B858" s="14"/>
    </row>
    <row r="859" spans="2:2" x14ac:dyDescent="0.2">
      <c r="B859" s="14"/>
    </row>
    <row r="860" spans="2:2" x14ac:dyDescent="0.2">
      <c r="B860" s="14"/>
    </row>
    <row r="861" spans="2:2" x14ac:dyDescent="0.2">
      <c r="B861" s="14"/>
    </row>
    <row r="862" spans="2:2" x14ac:dyDescent="0.2">
      <c r="B862" s="14"/>
    </row>
    <row r="863" spans="2:2" x14ac:dyDescent="0.2">
      <c r="B863" s="14"/>
    </row>
    <row r="864" spans="2:2" x14ac:dyDescent="0.2">
      <c r="B864" s="14"/>
    </row>
    <row r="865" spans="2:2" x14ac:dyDescent="0.2">
      <c r="B865" s="14"/>
    </row>
    <row r="866" spans="2:2" x14ac:dyDescent="0.2">
      <c r="B866" s="14"/>
    </row>
    <row r="867" spans="2:2" x14ac:dyDescent="0.2">
      <c r="B867" s="14"/>
    </row>
    <row r="868" spans="2:2" x14ac:dyDescent="0.2">
      <c r="B868" s="14"/>
    </row>
    <row r="869" spans="2:2" x14ac:dyDescent="0.2">
      <c r="B869" s="14"/>
    </row>
    <row r="870" spans="2:2" x14ac:dyDescent="0.2">
      <c r="B870" s="14"/>
    </row>
    <row r="871" spans="2:2" x14ac:dyDescent="0.2">
      <c r="B871" s="14"/>
    </row>
    <row r="872" spans="2:2" x14ac:dyDescent="0.2">
      <c r="B872" s="14"/>
    </row>
    <row r="873" spans="2:2" x14ac:dyDescent="0.2">
      <c r="B873" s="14"/>
    </row>
    <row r="874" spans="2:2" x14ac:dyDescent="0.2">
      <c r="B874" s="14"/>
    </row>
    <row r="875" spans="2:2" x14ac:dyDescent="0.2">
      <c r="B875" s="14"/>
    </row>
    <row r="876" spans="2:2" x14ac:dyDescent="0.2">
      <c r="B876" s="14"/>
    </row>
    <row r="877" spans="2:2" x14ac:dyDescent="0.2">
      <c r="B877" s="14"/>
    </row>
    <row r="878" spans="2:2" x14ac:dyDescent="0.2">
      <c r="B878" s="14"/>
    </row>
    <row r="879" spans="2:2" x14ac:dyDescent="0.2">
      <c r="B879" s="14"/>
    </row>
    <row r="880" spans="2:2" x14ac:dyDescent="0.2">
      <c r="B880" s="14"/>
    </row>
    <row r="881" spans="2:2" x14ac:dyDescent="0.2">
      <c r="B881" s="14"/>
    </row>
    <row r="882" spans="2:2" x14ac:dyDescent="0.2">
      <c r="B882" s="14"/>
    </row>
    <row r="883" spans="2:2" x14ac:dyDescent="0.2">
      <c r="B883" s="14"/>
    </row>
    <row r="884" spans="2:2" x14ac:dyDescent="0.2">
      <c r="B884" s="14"/>
    </row>
    <row r="885" spans="2:2" x14ac:dyDescent="0.2">
      <c r="B885" s="14"/>
    </row>
    <row r="886" spans="2:2" x14ac:dyDescent="0.2">
      <c r="B886" s="14"/>
    </row>
    <row r="887" spans="2:2" x14ac:dyDescent="0.2">
      <c r="B887" s="14"/>
    </row>
    <row r="888" spans="2:2" x14ac:dyDescent="0.2">
      <c r="B888" s="14"/>
    </row>
    <row r="889" spans="2:2" x14ac:dyDescent="0.2">
      <c r="B889" s="14"/>
    </row>
    <row r="890" spans="2:2" x14ac:dyDescent="0.2">
      <c r="B890" s="14"/>
    </row>
    <row r="891" spans="2:2" x14ac:dyDescent="0.2">
      <c r="B891" s="14"/>
    </row>
    <row r="892" spans="2:2" x14ac:dyDescent="0.2">
      <c r="B892" s="14"/>
    </row>
    <row r="893" spans="2:2" x14ac:dyDescent="0.2">
      <c r="B893" s="14"/>
    </row>
    <row r="894" spans="2:2" x14ac:dyDescent="0.2">
      <c r="B894" s="14"/>
    </row>
    <row r="895" spans="2:2" x14ac:dyDescent="0.2">
      <c r="B895" s="14"/>
    </row>
    <row r="896" spans="2:2" x14ac:dyDescent="0.2">
      <c r="B896" s="14"/>
    </row>
    <row r="897" spans="2:2" x14ac:dyDescent="0.2">
      <c r="B897" s="14"/>
    </row>
    <row r="898" spans="2:2" x14ac:dyDescent="0.2">
      <c r="B898" s="14"/>
    </row>
    <row r="899" spans="2:2" x14ac:dyDescent="0.2">
      <c r="B899" s="14"/>
    </row>
    <row r="900" spans="2:2" x14ac:dyDescent="0.2">
      <c r="B900" s="14"/>
    </row>
    <row r="901" spans="2:2" x14ac:dyDescent="0.2">
      <c r="B901" s="14"/>
    </row>
    <row r="902" spans="2:2" x14ac:dyDescent="0.2">
      <c r="B902" s="14"/>
    </row>
    <row r="903" spans="2:2" x14ac:dyDescent="0.2">
      <c r="B903" s="14"/>
    </row>
    <row r="904" spans="2:2" x14ac:dyDescent="0.2">
      <c r="B904" s="14"/>
    </row>
    <row r="905" spans="2:2" x14ac:dyDescent="0.2">
      <c r="B905" s="14"/>
    </row>
    <row r="906" spans="2:2" x14ac:dyDescent="0.2">
      <c r="B906" s="14"/>
    </row>
    <row r="907" spans="2:2" x14ac:dyDescent="0.2">
      <c r="B907" s="14"/>
    </row>
    <row r="908" spans="2:2" x14ac:dyDescent="0.2">
      <c r="B908" s="14"/>
    </row>
    <row r="909" spans="2:2" x14ac:dyDescent="0.2">
      <c r="B909" s="14"/>
    </row>
    <row r="910" spans="2:2" x14ac:dyDescent="0.2">
      <c r="B910" s="14"/>
    </row>
    <row r="911" spans="2:2" x14ac:dyDescent="0.2">
      <c r="B911" s="14"/>
    </row>
    <row r="912" spans="2:2" x14ac:dyDescent="0.2">
      <c r="B912" s="14"/>
    </row>
    <row r="913" spans="2:2" x14ac:dyDescent="0.2">
      <c r="B913" s="14"/>
    </row>
    <row r="914" spans="2:2" x14ac:dyDescent="0.2">
      <c r="B914" s="14"/>
    </row>
    <row r="915" spans="2:2" x14ac:dyDescent="0.2">
      <c r="B915" s="14"/>
    </row>
    <row r="916" spans="2:2" x14ac:dyDescent="0.2">
      <c r="B916" s="14"/>
    </row>
    <row r="917" spans="2:2" x14ac:dyDescent="0.2">
      <c r="B917" s="14"/>
    </row>
    <row r="918" spans="2:2" x14ac:dyDescent="0.2">
      <c r="B918" s="14"/>
    </row>
    <row r="919" spans="2:2" x14ac:dyDescent="0.2">
      <c r="B919" s="14"/>
    </row>
    <row r="920" spans="2:2" x14ac:dyDescent="0.2">
      <c r="B920" s="14"/>
    </row>
    <row r="921" spans="2:2" x14ac:dyDescent="0.2">
      <c r="B921" s="14"/>
    </row>
    <row r="922" spans="2:2" x14ac:dyDescent="0.2">
      <c r="B922" s="14"/>
    </row>
    <row r="923" spans="2:2" x14ac:dyDescent="0.2">
      <c r="B923" s="14"/>
    </row>
    <row r="924" spans="2:2" x14ac:dyDescent="0.2">
      <c r="B924" s="14"/>
    </row>
    <row r="925" spans="2:2" x14ac:dyDescent="0.2">
      <c r="B925" s="14"/>
    </row>
    <row r="926" spans="2:2" x14ac:dyDescent="0.2">
      <c r="B926" s="14"/>
    </row>
    <row r="927" spans="2:2" x14ac:dyDescent="0.2">
      <c r="B927" s="14"/>
    </row>
    <row r="928" spans="2:2" x14ac:dyDescent="0.2">
      <c r="B928" s="14"/>
    </row>
    <row r="929" spans="2:2" x14ac:dyDescent="0.2">
      <c r="B929" s="14"/>
    </row>
    <row r="930" spans="2:2" x14ac:dyDescent="0.2">
      <c r="B930" s="14"/>
    </row>
    <row r="931" spans="2:2" x14ac:dyDescent="0.2">
      <c r="B931" s="14"/>
    </row>
    <row r="932" spans="2:2" x14ac:dyDescent="0.2">
      <c r="B932" s="14"/>
    </row>
    <row r="933" spans="2:2" x14ac:dyDescent="0.2">
      <c r="B933" s="14"/>
    </row>
    <row r="934" spans="2:2" x14ac:dyDescent="0.2">
      <c r="B934" s="14"/>
    </row>
    <row r="935" spans="2:2" x14ac:dyDescent="0.2">
      <c r="B935" s="14"/>
    </row>
    <row r="936" spans="2:2" x14ac:dyDescent="0.2">
      <c r="B936" s="14"/>
    </row>
    <row r="937" spans="2:2" x14ac:dyDescent="0.2">
      <c r="B937" s="14"/>
    </row>
    <row r="938" spans="2:2" x14ac:dyDescent="0.2">
      <c r="B938" s="14"/>
    </row>
    <row r="939" spans="2:2" x14ac:dyDescent="0.2">
      <c r="B939" s="14"/>
    </row>
    <row r="940" spans="2:2" x14ac:dyDescent="0.2">
      <c r="B940" s="14"/>
    </row>
    <row r="941" spans="2:2" x14ac:dyDescent="0.2">
      <c r="B941" s="14"/>
    </row>
    <row r="942" spans="2:2" x14ac:dyDescent="0.2">
      <c r="B942" s="14"/>
    </row>
    <row r="943" spans="2:2" x14ac:dyDescent="0.2">
      <c r="B943" s="14"/>
    </row>
    <row r="944" spans="2:2" x14ac:dyDescent="0.2">
      <c r="B944" s="14"/>
    </row>
    <row r="945" spans="2:2" x14ac:dyDescent="0.2">
      <c r="B945" s="14"/>
    </row>
    <row r="946" spans="2:2" x14ac:dyDescent="0.2">
      <c r="B946" s="14"/>
    </row>
    <row r="947" spans="2:2" x14ac:dyDescent="0.2">
      <c r="B947" s="14"/>
    </row>
    <row r="948" spans="2:2" x14ac:dyDescent="0.2">
      <c r="B948" s="14"/>
    </row>
    <row r="949" spans="2:2" x14ac:dyDescent="0.2">
      <c r="B949" s="14"/>
    </row>
    <row r="950" spans="2:2" x14ac:dyDescent="0.2">
      <c r="B950" s="14"/>
    </row>
    <row r="951" spans="2:2" x14ac:dyDescent="0.2">
      <c r="B951" s="14"/>
    </row>
    <row r="952" spans="2:2" x14ac:dyDescent="0.2">
      <c r="B952" s="14"/>
    </row>
    <row r="953" spans="2:2" x14ac:dyDescent="0.2">
      <c r="B953" s="14"/>
    </row>
    <row r="954" spans="2:2" x14ac:dyDescent="0.2">
      <c r="B954" s="14"/>
    </row>
    <row r="955" spans="2:2" x14ac:dyDescent="0.2">
      <c r="B955" s="14"/>
    </row>
    <row r="956" spans="2:2" x14ac:dyDescent="0.2">
      <c r="B956" s="14"/>
    </row>
    <row r="957" spans="2:2" x14ac:dyDescent="0.2">
      <c r="B957" s="14"/>
    </row>
    <row r="958" spans="2:2" x14ac:dyDescent="0.2">
      <c r="B958" s="14"/>
    </row>
    <row r="959" spans="2:2" x14ac:dyDescent="0.2">
      <c r="B959" s="14"/>
    </row>
    <row r="960" spans="2:2" x14ac:dyDescent="0.2">
      <c r="B960" s="14"/>
    </row>
    <row r="961" spans="2:2" x14ac:dyDescent="0.2">
      <c r="B961" s="14"/>
    </row>
    <row r="962" spans="2:2" x14ac:dyDescent="0.2">
      <c r="B962" s="14"/>
    </row>
    <row r="963" spans="2:2" x14ac:dyDescent="0.2">
      <c r="B963" s="14"/>
    </row>
    <row r="964" spans="2:2" x14ac:dyDescent="0.2">
      <c r="B964" s="14"/>
    </row>
    <row r="965" spans="2:2" x14ac:dyDescent="0.2">
      <c r="B965" s="14"/>
    </row>
    <row r="966" spans="2:2" x14ac:dyDescent="0.2">
      <c r="B966" s="14"/>
    </row>
    <row r="967" spans="2:2" x14ac:dyDescent="0.2">
      <c r="B967" s="14"/>
    </row>
    <row r="968" spans="2:2" x14ac:dyDescent="0.2">
      <c r="B968" s="14"/>
    </row>
    <row r="969" spans="2:2" x14ac:dyDescent="0.2">
      <c r="B969" s="14"/>
    </row>
    <row r="970" spans="2:2" x14ac:dyDescent="0.2">
      <c r="B970" s="14"/>
    </row>
    <row r="971" spans="2:2" x14ac:dyDescent="0.2">
      <c r="B971" s="14"/>
    </row>
    <row r="972" spans="2:2" x14ac:dyDescent="0.2">
      <c r="B972" s="14"/>
    </row>
    <row r="973" spans="2:2" x14ac:dyDescent="0.2">
      <c r="B973" s="14"/>
    </row>
    <row r="974" spans="2:2" x14ac:dyDescent="0.2">
      <c r="B974" s="14"/>
    </row>
    <row r="975" spans="2:2" x14ac:dyDescent="0.2">
      <c r="B975" s="14"/>
    </row>
    <row r="976" spans="2:2" x14ac:dyDescent="0.2">
      <c r="B976" s="14"/>
    </row>
    <row r="977" spans="2:2" x14ac:dyDescent="0.2">
      <c r="B977" s="14"/>
    </row>
    <row r="978" spans="2:2" x14ac:dyDescent="0.2">
      <c r="B978" s="14"/>
    </row>
    <row r="979" spans="2:2" x14ac:dyDescent="0.2">
      <c r="B979" s="14"/>
    </row>
    <row r="980" spans="2:2" x14ac:dyDescent="0.2">
      <c r="B980" s="14"/>
    </row>
    <row r="981" spans="2:2" x14ac:dyDescent="0.2">
      <c r="B981" s="14"/>
    </row>
    <row r="982" spans="2:2" x14ac:dyDescent="0.2">
      <c r="B982" s="14"/>
    </row>
    <row r="983" spans="2:2" x14ac:dyDescent="0.2">
      <c r="B983" s="14"/>
    </row>
    <row r="984" spans="2:2" x14ac:dyDescent="0.2">
      <c r="B984" s="14"/>
    </row>
    <row r="985" spans="2:2" x14ac:dyDescent="0.2">
      <c r="B985" s="14"/>
    </row>
    <row r="986" spans="2:2" x14ac:dyDescent="0.2">
      <c r="B986" s="14"/>
    </row>
    <row r="987" spans="2:2" x14ac:dyDescent="0.2">
      <c r="B987" s="14"/>
    </row>
    <row r="988" spans="2:2" x14ac:dyDescent="0.2">
      <c r="B988" s="14"/>
    </row>
    <row r="989" spans="2:2" x14ac:dyDescent="0.2">
      <c r="B989" s="14"/>
    </row>
    <row r="990" spans="2:2" x14ac:dyDescent="0.2">
      <c r="B990" s="14"/>
    </row>
    <row r="991" spans="2:2" x14ac:dyDescent="0.2">
      <c r="B991" s="14"/>
    </row>
    <row r="992" spans="2:2" x14ac:dyDescent="0.2">
      <c r="B992" s="14"/>
    </row>
    <row r="993" spans="2:2" x14ac:dyDescent="0.2">
      <c r="B993" s="14"/>
    </row>
    <row r="994" spans="2:2" x14ac:dyDescent="0.2">
      <c r="B994" s="14"/>
    </row>
    <row r="995" spans="2:2" x14ac:dyDescent="0.2">
      <c r="B995" s="14"/>
    </row>
    <row r="996" spans="2:2" x14ac:dyDescent="0.2">
      <c r="B996" s="14"/>
    </row>
    <row r="997" spans="2:2" x14ac:dyDescent="0.2">
      <c r="B997" s="14"/>
    </row>
    <row r="998" spans="2:2" x14ac:dyDescent="0.2">
      <c r="B998" s="14"/>
    </row>
    <row r="999" spans="2:2" x14ac:dyDescent="0.2">
      <c r="B999" s="14"/>
    </row>
    <row r="1000" spans="2:2" x14ac:dyDescent="0.2">
      <c r="B1000" s="14"/>
    </row>
    <row r="1001" spans="2:2" x14ac:dyDescent="0.2">
      <c r="B1001" s="14"/>
    </row>
    <row r="1002" spans="2:2" x14ac:dyDescent="0.2">
      <c r="B1002" s="15"/>
    </row>
    <row r="1003" spans="2:2" x14ac:dyDescent="0.2">
      <c r="B1003" s="13"/>
    </row>
    <row r="1004" spans="2:2" x14ac:dyDescent="0.2">
      <c r="B1004" s="13"/>
    </row>
    <row r="1005" spans="2:2" x14ac:dyDescent="0.2">
      <c r="B1005" s="13"/>
    </row>
    <row r="1006" spans="2:2" x14ac:dyDescent="0.2">
      <c r="B1006" s="13"/>
    </row>
    <row r="1007" spans="2:2" x14ac:dyDescent="0.2">
      <c r="B1007" s="13"/>
    </row>
    <row r="1008" spans="2:2" x14ac:dyDescent="0.2">
      <c r="B1008" s="13"/>
    </row>
    <row r="1009" spans="2:2" x14ac:dyDescent="0.2">
      <c r="B1009" s="13"/>
    </row>
    <row r="1010" spans="2:2" x14ac:dyDescent="0.2">
      <c r="B1010" s="13"/>
    </row>
    <row r="1011" spans="2:2" x14ac:dyDescent="0.2">
      <c r="B1011" s="13"/>
    </row>
    <row r="1012" spans="2:2" x14ac:dyDescent="0.2">
      <c r="B1012" s="13"/>
    </row>
    <row r="1013" spans="2:2" x14ac:dyDescent="0.2">
      <c r="B1013" s="13"/>
    </row>
    <row r="1014" spans="2:2" x14ac:dyDescent="0.2">
      <c r="B1014" s="13"/>
    </row>
    <row r="1015" spans="2:2" x14ac:dyDescent="0.2">
      <c r="B1015" s="13"/>
    </row>
    <row r="1016" spans="2:2" x14ac:dyDescent="0.2">
      <c r="B1016" s="13"/>
    </row>
    <row r="1017" spans="2:2" x14ac:dyDescent="0.2">
      <c r="B1017" s="13"/>
    </row>
    <row r="1018" spans="2:2" x14ac:dyDescent="0.2">
      <c r="B1018" s="13"/>
    </row>
    <row r="1019" spans="2:2" x14ac:dyDescent="0.2">
      <c r="B1019" s="13"/>
    </row>
    <row r="1020" spans="2:2" x14ac:dyDescent="0.2">
      <c r="B1020" s="13"/>
    </row>
    <row r="1021" spans="2:2" x14ac:dyDescent="0.2">
      <c r="B1021" s="13"/>
    </row>
    <row r="1022" spans="2:2" x14ac:dyDescent="0.2">
      <c r="B1022" s="13"/>
    </row>
    <row r="1023" spans="2:2" x14ac:dyDescent="0.2">
      <c r="B1023" s="13"/>
    </row>
    <row r="1024" spans="2:2" x14ac:dyDescent="0.2">
      <c r="B1024" s="13"/>
    </row>
    <row r="1025" spans="2:2" x14ac:dyDescent="0.2">
      <c r="B1025" s="13"/>
    </row>
    <row r="1026" spans="2:2" x14ac:dyDescent="0.2">
      <c r="B1026" s="13"/>
    </row>
    <row r="1027" spans="2:2" x14ac:dyDescent="0.2">
      <c r="B1027" s="13"/>
    </row>
    <row r="1028" spans="2:2" x14ac:dyDescent="0.2">
      <c r="B1028" s="13"/>
    </row>
    <row r="1029" spans="2:2" x14ac:dyDescent="0.2">
      <c r="B1029" s="13"/>
    </row>
    <row r="1030" spans="2:2" x14ac:dyDescent="0.2">
      <c r="B1030" s="13"/>
    </row>
    <row r="1031" spans="2:2" x14ac:dyDescent="0.2">
      <c r="B1031" s="13"/>
    </row>
    <row r="1032" spans="2:2" x14ac:dyDescent="0.2">
      <c r="B1032" s="13"/>
    </row>
    <row r="1033" spans="2:2" x14ac:dyDescent="0.2">
      <c r="B1033" s="13"/>
    </row>
    <row r="1034" spans="2:2" x14ac:dyDescent="0.2">
      <c r="B1034" s="13"/>
    </row>
    <row r="1035" spans="2:2" x14ac:dyDescent="0.2">
      <c r="B1035" s="13"/>
    </row>
    <row r="1036" spans="2:2" x14ac:dyDescent="0.2">
      <c r="B1036" s="13"/>
    </row>
    <row r="1037" spans="2:2" x14ac:dyDescent="0.2">
      <c r="B1037" s="13"/>
    </row>
    <row r="1038" spans="2:2" x14ac:dyDescent="0.2">
      <c r="B1038" s="13"/>
    </row>
    <row r="1039" spans="2:2" x14ac:dyDescent="0.2">
      <c r="B1039" s="13"/>
    </row>
    <row r="1040" spans="2:2" x14ac:dyDescent="0.2">
      <c r="B1040" s="13"/>
    </row>
    <row r="1041" spans="2:2" x14ac:dyDescent="0.2">
      <c r="B1041" s="13"/>
    </row>
    <row r="1042" spans="2:2" x14ac:dyDescent="0.2">
      <c r="B1042" s="13"/>
    </row>
    <row r="1043" spans="2:2" x14ac:dyDescent="0.2">
      <c r="B1043" s="13"/>
    </row>
    <row r="1044" spans="2:2" x14ac:dyDescent="0.2">
      <c r="B1044" s="13"/>
    </row>
    <row r="1045" spans="2:2" x14ac:dyDescent="0.2">
      <c r="B1045" s="13"/>
    </row>
    <row r="1046" spans="2:2" x14ac:dyDescent="0.2">
      <c r="B1046" s="13"/>
    </row>
    <row r="1047" spans="2:2" x14ac:dyDescent="0.2">
      <c r="B1047" s="13"/>
    </row>
    <row r="1048" spans="2:2" x14ac:dyDescent="0.2">
      <c r="B1048" s="13"/>
    </row>
    <row r="1049" spans="2:2" x14ac:dyDescent="0.2">
      <c r="B1049" s="13"/>
    </row>
    <row r="1050" spans="2:2" x14ac:dyDescent="0.2">
      <c r="B1050" s="13"/>
    </row>
    <row r="1051" spans="2:2" x14ac:dyDescent="0.2">
      <c r="B1051" s="13"/>
    </row>
    <row r="1052" spans="2:2" x14ac:dyDescent="0.2">
      <c r="B1052" s="13"/>
    </row>
    <row r="1053" spans="2:2" x14ac:dyDescent="0.2">
      <c r="B1053" s="13"/>
    </row>
    <row r="1054" spans="2:2" x14ac:dyDescent="0.2">
      <c r="B1054" s="13"/>
    </row>
    <row r="1055" spans="2:2" x14ac:dyDescent="0.2">
      <c r="B1055" s="13"/>
    </row>
    <row r="1056" spans="2:2" x14ac:dyDescent="0.2">
      <c r="B1056" s="13"/>
    </row>
    <row r="1057" spans="2:2" x14ac:dyDescent="0.2">
      <c r="B1057" s="13"/>
    </row>
    <row r="1058" spans="2:2" x14ac:dyDescent="0.2">
      <c r="B1058" s="13"/>
    </row>
    <row r="1059" spans="2:2" x14ac:dyDescent="0.2">
      <c r="B1059" s="13"/>
    </row>
    <row r="1060" spans="2:2" x14ac:dyDescent="0.2">
      <c r="B1060" s="13"/>
    </row>
    <row r="1061" spans="2:2" x14ac:dyDescent="0.2">
      <c r="B1061" s="13"/>
    </row>
    <row r="1062" spans="2:2" x14ac:dyDescent="0.2">
      <c r="B1062" s="13"/>
    </row>
    <row r="1063" spans="2:2" x14ac:dyDescent="0.2">
      <c r="B1063" s="13"/>
    </row>
    <row r="1064" spans="2:2" x14ac:dyDescent="0.2">
      <c r="B1064" s="13"/>
    </row>
    <row r="1065" spans="2:2" x14ac:dyDescent="0.2">
      <c r="B1065" s="13"/>
    </row>
    <row r="1066" spans="2:2" x14ac:dyDescent="0.2">
      <c r="B1066" s="13"/>
    </row>
    <row r="1067" spans="2:2" x14ac:dyDescent="0.2">
      <c r="B1067" s="13"/>
    </row>
    <row r="1068" spans="2:2" x14ac:dyDescent="0.2">
      <c r="B1068" s="13"/>
    </row>
    <row r="1069" spans="2:2" x14ac:dyDescent="0.2">
      <c r="B1069" s="13"/>
    </row>
    <row r="1070" spans="2:2" x14ac:dyDescent="0.2">
      <c r="B1070" s="13"/>
    </row>
    <row r="1071" spans="2:2" x14ac:dyDescent="0.2">
      <c r="B1071" s="13"/>
    </row>
    <row r="1072" spans="2:2" x14ac:dyDescent="0.2">
      <c r="B1072" s="13"/>
    </row>
    <row r="1073" spans="2:2" x14ac:dyDescent="0.2">
      <c r="B1073" s="13"/>
    </row>
    <row r="1074" spans="2:2" x14ac:dyDescent="0.2">
      <c r="B1074" s="13"/>
    </row>
    <row r="1075" spans="2:2" x14ac:dyDescent="0.2">
      <c r="B1075" s="13"/>
    </row>
    <row r="1076" spans="2:2" x14ac:dyDescent="0.2">
      <c r="B1076" s="13"/>
    </row>
    <row r="1077" spans="2:2" x14ac:dyDescent="0.2">
      <c r="B1077" s="13"/>
    </row>
    <row r="1078" spans="2:2" x14ac:dyDescent="0.2">
      <c r="B1078" s="13"/>
    </row>
    <row r="1079" spans="2:2" x14ac:dyDescent="0.2">
      <c r="B1079" s="13"/>
    </row>
    <row r="1080" spans="2:2" x14ac:dyDescent="0.2">
      <c r="B1080" s="13"/>
    </row>
    <row r="1081" spans="2:2" x14ac:dyDescent="0.2">
      <c r="B1081" s="13"/>
    </row>
    <row r="1082" spans="2:2" x14ac:dyDescent="0.2">
      <c r="B1082" s="13"/>
    </row>
    <row r="1083" spans="2:2" x14ac:dyDescent="0.2">
      <c r="B1083" s="13"/>
    </row>
    <row r="1084" spans="2:2" x14ac:dyDescent="0.2">
      <c r="B1084" s="13"/>
    </row>
    <row r="1085" spans="2:2" x14ac:dyDescent="0.2">
      <c r="B1085" s="13"/>
    </row>
    <row r="1086" spans="2:2" x14ac:dyDescent="0.2">
      <c r="B1086" s="13"/>
    </row>
    <row r="1087" spans="2:2" x14ac:dyDescent="0.2">
      <c r="B1087" s="13"/>
    </row>
    <row r="1088" spans="2:2" x14ac:dyDescent="0.2">
      <c r="B1088" s="13"/>
    </row>
    <row r="1089" spans="2:2" x14ac:dyDescent="0.2">
      <c r="B1089" s="13"/>
    </row>
    <row r="1090" spans="2:2" x14ac:dyDescent="0.2">
      <c r="B1090" s="13"/>
    </row>
    <row r="1091" spans="2:2" x14ac:dyDescent="0.2">
      <c r="B1091" s="13"/>
    </row>
    <row r="1092" spans="2:2" x14ac:dyDescent="0.2">
      <c r="B1092" s="13"/>
    </row>
    <row r="1093" spans="2:2" x14ac:dyDescent="0.2">
      <c r="B1093" s="13"/>
    </row>
    <row r="1094" spans="2:2" x14ac:dyDescent="0.2">
      <c r="B1094" s="13"/>
    </row>
    <row r="1095" spans="2:2" x14ac:dyDescent="0.2">
      <c r="B1095" s="13"/>
    </row>
    <row r="1096" spans="2:2" x14ac:dyDescent="0.2">
      <c r="B1096" s="13"/>
    </row>
    <row r="1097" spans="2:2" x14ac:dyDescent="0.2">
      <c r="B1097" s="13"/>
    </row>
    <row r="1098" spans="2:2" x14ac:dyDescent="0.2">
      <c r="B1098" s="13"/>
    </row>
    <row r="1099" spans="2:2" x14ac:dyDescent="0.2">
      <c r="B1099" s="13"/>
    </row>
    <row r="1100" spans="2:2" x14ac:dyDescent="0.2">
      <c r="B1100" s="13"/>
    </row>
    <row r="1101" spans="2:2" x14ac:dyDescent="0.2">
      <c r="B1101" s="13"/>
    </row>
    <row r="1102" spans="2:2" x14ac:dyDescent="0.2">
      <c r="B1102" s="13"/>
    </row>
    <row r="1103" spans="2:2" x14ac:dyDescent="0.2">
      <c r="B1103" s="13"/>
    </row>
    <row r="1104" spans="2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  <row r="1859" spans="2:2" x14ac:dyDescent="0.2">
      <c r="B1859" s="13"/>
    </row>
    <row r="1860" spans="2:2" x14ac:dyDescent="0.2">
      <c r="B1860" s="13"/>
    </row>
    <row r="1861" spans="2:2" x14ac:dyDescent="0.2">
      <c r="B1861" s="13"/>
    </row>
    <row r="1862" spans="2:2" x14ac:dyDescent="0.2">
      <c r="B1862" s="13"/>
    </row>
    <row r="1863" spans="2:2" x14ac:dyDescent="0.2">
      <c r="B1863" s="13"/>
    </row>
    <row r="1864" spans="2:2" x14ac:dyDescent="0.2">
      <c r="B1864" s="13"/>
    </row>
    <row r="1865" spans="2:2" x14ac:dyDescent="0.2">
      <c r="B1865" s="13"/>
    </row>
    <row r="1866" spans="2:2" x14ac:dyDescent="0.2">
      <c r="B1866" s="13"/>
    </row>
    <row r="1867" spans="2:2" x14ac:dyDescent="0.2">
      <c r="B1867" s="13"/>
    </row>
    <row r="1868" spans="2:2" x14ac:dyDescent="0.2">
      <c r="B1868" s="13"/>
    </row>
    <row r="1869" spans="2:2" x14ac:dyDescent="0.2">
      <c r="B1869" s="13"/>
    </row>
    <row r="1870" spans="2:2" x14ac:dyDescent="0.2">
      <c r="B1870" s="13"/>
    </row>
    <row r="1871" spans="2:2" x14ac:dyDescent="0.2">
      <c r="B1871" s="13"/>
    </row>
    <row r="1872" spans="2:2" x14ac:dyDescent="0.2">
      <c r="B1872" s="13"/>
    </row>
    <row r="1873" spans="2:2" x14ac:dyDescent="0.2">
      <c r="B1873" s="13"/>
    </row>
    <row r="1874" spans="2:2" x14ac:dyDescent="0.2">
      <c r="B1874" s="13"/>
    </row>
    <row r="1875" spans="2:2" x14ac:dyDescent="0.2">
      <c r="B1875" s="13"/>
    </row>
    <row r="1876" spans="2:2" x14ac:dyDescent="0.2">
      <c r="B1876" s="13"/>
    </row>
    <row r="1877" spans="2:2" x14ac:dyDescent="0.2">
      <c r="B1877" s="13"/>
    </row>
    <row r="1878" spans="2:2" x14ac:dyDescent="0.2">
      <c r="B1878" s="13"/>
    </row>
    <row r="1879" spans="2:2" x14ac:dyDescent="0.2">
      <c r="B1879" s="13"/>
    </row>
    <row r="1880" spans="2:2" x14ac:dyDescent="0.2">
      <c r="B1880" s="13"/>
    </row>
    <row r="1881" spans="2:2" x14ac:dyDescent="0.2">
      <c r="B1881" s="13"/>
    </row>
    <row r="1882" spans="2:2" x14ac:dyDescent="0.2">
      <c r="B1882" s="13"/>
    </row>
    <row r="1883" spans="2:2" x14ac:dyDescent="0.2">
      <c r="B1883" s="13"/>
    </row>
    <row r="1884" spans="2:2" x14ac:dyDescent="0.2">
      <c r="B1884" s="13"/>
    </row>
    <row r="1885" spans="2:2" x14ac:dyDescent="0.2">
      <c r="B1885" s="13"/>
    </row>
    <row r="1886" spans="2:2" x14ac:dyDescent="0.2">
      <c r="B1886" s="13"/>
    </row>
    <row r="1887" spans="2:2" x14ac:dyDescent="0.2">
      <c r="B1887" s="13"/>
    </row>
    <row r="1888" spans="2:2" x14ac:dyDescent="0.2">
      <c r="B1888" s="13"/>
    </row>
    <row r="1889" spans="2:2" x14ac:dyDescent="0.2">
      <c r="B1889" s="13"/>
    </row>
    <row r="1890" spans="2:2" x14ac:dyDescent="0.2">
      <c r="B1890" s="13"/>
    </row>
    <row r="1891" spans="2:2" x14ac:dyDescent="0.2">
      <c r="B1891" s="13"/>
    </row>
    <row r="1892" spans="2:2" x14ac:dyDescent="0.2">
      <c r="B1892" s="13"/>
    </row>
    <row r="1893" spans="2:2" x14ac:dyDescent="0.2">
      <c r="B1893" s="13"/>
    </row>
    <row r="1894" spans="2:2" x14ac:dyDescent="0.2">
      <c r="B1894" s="13"/>
    </row>
    <row r="1895" spans="2:2" x14ac:dyDescent="0.2">
      <c r="B1895" s="13"/>
    </row>
    <row r="1896" spans="2:2" x14ac:dyDescent="0.2">
      <c r="B1896" s="13"/>
    </row>
    <row r="1897" spans="2:2" x14ac:dyDescent="0.2">
      <c r="B1897" s="13"/>
    </row>
    <row r="1898" spans="2:2" x14ac:dyDescent="0.2">
      <c r="B1898" s="13"/>
    </row>
    <row r="1899" spans="2:2" x14ac:dyDescent="0.2">
      <c r="B1899" s="13"/>
    </row>
    <row r="1900" spans="2:2" x14ac:dyDescent="0.2">
      <c r="B1900" s="13"/>
    </row>
    <row r="1901" spans="2:2" x14ac:dyDescent="0.2">
      <c r="B1901" s="13"/>
    </row>
    <row r="1902" spans="2:2" x14ac:dyDescent="0.2">
      <c r="B1902" s="13"/>
    </row>
    <row r="1903" spans="2:2" x14ac:dyDescent="0.2">
      <c r="B1903" s="13"/>
    </row>
    <row r="1904" spans="2:2" x14ac:dyDescent="0.2">
      <c r="B1904" s="13"/>
    </row>
    <row r="1905" spans="2:2" x14ac:dyDescent="0.2">
      <c r="B1905" s="13"/>
    </row>
    <row r="1906" spans="2:2" x14ac:dyDescent="0.2">
      <c r="B1906" s="13"/>
    </row>
    <row r="1907" spans="2:2" x14ac:dyDescent="0.2">
      <c r="B1907" s="13"/>
    </row>
    <row r="1908" spans="2:2" x14ac:dyDescent="0.2">
      <c r="B1908" s="13"/>
    </row>
    <row r="1909" spans="2:2" x14ac:dyDescent="0.2">
      <c r="B1909" s="13"/>
    </row>
    <row r="1910" spans="2:2" x14ac:dyDescent="0.2">
      <c r="B1910" s="13"/>
    </row>
    <row r="1911" spans="2:2" x14ac:dyDescent="0.2">
      <c r="B1911" s="13"/>
    </row>
    <row r="1912" spans="2:2" x14ac:dyDescent="0.2">
      <c r="B1912" s="13"/>
    </row>
    <row r="1913" spans="2:2" x14ac:dyDescent="0.2">
      <c r="B1913" s="13"/>
    </row>
    <row r="1914" spans="2:2" x14ac:dyDescent="0.2">
      <c r="B1914" s="13"/>
    </row>
    <row r="1915" spans="2:2" x14ac:dyDescent="0.2">
      <c r="B1915" s="13"/>
    </row>
    <row r="1916" spans="2:2" x14ac:dyDescent="0.2">
      <c r="B1916" s="13"/>
    </row>
    <row r="1917" spans="2:2" x14ac:dyDescent="0.2">
      <c r="B1917" s="13"/>
    </row>
    <row r="1918" spans="2:2" x14ac:dyDescent="0.2">
      <c r="B1918" s="13"/>
    </row>
    <row r="1919" spans="2:2" x14ac:dyDescent="0.2">
      <c r="B1919" s="13"/>
    </row>
    <row r="1920" spans="2:2" x14ac:dyDescent="0.2">
      <c r="B1920" s="13"/>
    </row>
    <row r="1921" spans="2:2" x14ac:dyDescent="0.2">
      <c r="B1921" s="13"/>
    </row>
    <row r="1922" spans="2:2" x14ac:dyDescent="0.2">
      <c r="B1922" s="13"/>
    </row>
    <row r="1923" spans="2:2" x14ac:dyDescent="0.2">
      <c r="B1923" s="13"/>
    </row>
    <row r="1924" spans="2:2" x14ac:dyDescent="0.2">
      <c r="B1924" s="13"/>
    </row>
    <row r="1925" spans="2:2" x14ac:dyDescent="0.2">
      <c r="B1925" s="13"/>
    </row>
    <row r="1926" spans="2:2" x14ac:dyDescent="0.2">
      <c r="B1926" s="13"/>
    </row>
    <row r="1927" spans="2:2" x14ac:dyDescent="0.2">
      <c r="B1927" s="13"/>
    </row>
    <row r="1928" spans="2:2" x14ac:dyDescent="0.2">
      <c r="B1928" s="13"/>
    </row>
    <row r="1929" spans="2:2" x14ac:dyDescent="0.2">
      <c r="B1929" s="13"/>
    </row>
    <row r="1930" spans="2:2" x14ac:dyDescent="0.2">
      <c r="B1930" s="13"/>
    </row>
    <row r="1931" spans="2:2" x14ac:dyDescent="0.2">
      <c r="B1931" s="13"/>
    </row>
    <row r="1932" spans="2:2" x14ac:dyDescent="0.2">
      <c r="B1932" s="13"/>
    </row>
    <row r="1933" spans="2:2" x14ac:dyDescent="0.2">
      <c r="B1933" s="13"/>
    </row>
    <row r="1934" spans="2:2" x14ac:dyDescent="0.2">
      <c r="B1934" s="13"/>
    </row>
    <row r="1935" spans="2:2" x14ac:dyDescent="0.2">
      <c r="B1935" s="13"/>
    </row>
    <row r="1936" spans="2:2" x14ac:dyDescent="0.2">
      <c r="B1936" s="13"/>
    </row>
    <row r="1937" spans="2:2" x14ac:dyDescent="0.2">
      <c r="B1937" s="13"/>
    </row>
    <row r="1938" spans="2:2" x14ac:dyDescent="0.2">
      <c r="B1938" s="13"/>
    </row>
    <row r="1939" spans="2:2" x14ac:dyDescent="0.2">
      <c r="B1939" s="13"/>
    </row>
    <row r="1940" spans="2:2" x14ac:dyDescent="0.2">
      <c r="B1940" s="13"/>
    </row>
    <row r="1941" spans="2:2" x14ac:dyDescent="0.2">
      <c r="B1941" s="13"/>
    </row>
    <row r="1942" spans="2:2" x14ac:dyDescent="0.2">
      <c r="B1942" s="13"/>
    </row>
    <row r="1943" spans="2:2" x14ac:dyDescent="0.2">
      <c r="B1943" s="13"/>
    </row>
    <row r="1944" spans="2:2" x14ac:dyDescent="0.2">
      <c r="B1944" s="13"/>
    </row>
    <row r="1945" spans="2:2" x14ac:dyDescent="0.2">
      <c r="B1945" s="13"/>
    </row>
    <row r="1946" spans="2:2" x14ac:dyDescent="0.2">
      <c r="B1946" s="13"/>
    </row>
    <row r="1947" spans="2:2" x14ac:dyDescent="0.2">
      <c r="B1947" s="13"/>
    </row>
    <row r="1948" spans="2:2" x14ac:dyDescent="0.2">
      <c r="B1948" s="13"/>
    </row>
    <row r="1949" spans="2:2" x14ac:dyDescent="0.2">
      <c r="B1949" s="13"/>
    </row>
    <row r="1950" spans="2:2" x14ac:dyDescent="0.2">
      <c r="B1950" s="13"/>
    </row>
    <row r="1951" spans="2:2" x14ac:dyDescent="0.2">
      <c r="B1951" s="13"/>
    </row>
    <row r="1952" spans="2:2" x14ac:dyDescent="0.2">
      <c r="B1952" s="13"/>
    </row>
    <row r="1953" spans="2:2" x14ac:dyDescent="0.2">
      <c r="B1953" s="13"/>
    </row>
    <row r="1954" spans="2:2" x14ac:dyDescent="0.2">
      <c r="B1954" s="13"/>
    </row>
    <row r="1955" spans="2:2" x14ac:dyDescent="0.2">
      <c r="B1955" s="13"/>
    </row>
    <row r="1956" spans="2:2" x14ac:dyDescent="0.2">
      <c r="B1956" s="13"/>
    </row>
    <row r="1957" spans="2:2" x14ac:dyDescent="0.2">
      <c r="B1957" s="13"/>
    </row>
    <row r="1958" spans="2:2" x14ac:dyDescent="0.2">
      <c r="B1958" s="13"/>
    </row>
    <row r="1959" spans="2:2" x14ac:dyDescent="0.2">
      <c r="B1959" s="13"/>
    </row>
    <row r="1960" spans="2:2" x14ac:dyDescent="0.2">
      <c r="B1960" s="13"/>
    </row>
    <row r="1961" spans="2:2" x14ac:dyDescent="0.2">
      <c r="B1961" s="13"/>
    </row>
    <row r="1962" spans="2:2" x14ac:dyDescent="0.2">
      <c r="B1962" s="13"/>
    </row>
    <row r="1963" spans="2:2" x14ac:dyDescent="0.2">
      <c r="B1963" s="13"/>
    </row>
    <row r="1964" spans="2:2" x14ac:dyDescent="0.2">
      <c r="B1964" s="13"/>
    </row>
    <row r="1965" spans="2:2" x14ac:dyDescent="0.2">
      <c r="B1965" s="13"/>
    </row>
    <row r="1966" spans="2:2" x14ac:dyDescent="0.2">
      <c r="B1966" s="13"/>
    </row>
    <row r="1967" spans="2:2" x14ac:dyDescent="0.2">
      <c r="B1967" s="13"/>
    </row>
    <row r="1968" spans="2:2" x14ac:dyDescent="0.2">
      <c r="B1968" s="13"/>
    </row>
    <row r="1969" spans="2:2" x14ac:dyDescent="0.2">
      <c r="B1969" s="13"/>
    </row>
    <row r="1970" spans="2:2" x14ac:dyDescent="0.2">
      <c r="B1970" s="13"/>
    </row>
    <row r="1971" spans="2:2" x14ac:dyDescent="0.2">
      <c r="B1971" s="13"/>
    </row>
    <row r="1972" spans="2:2" x14ac:dyDescent="0.2">
      <c r="B1972" s="13"/>
    </row>
    <row r="1973" spans="2:2" x14ac:dyDescent="0.2">
      <c r="B1973" s="13"/>
    </row>
    <row r="1974" spans="2:2" x14ac:dyDescent="0.2">
      <c r="B1974" s="13"/>
    </row>
    <row r="1975" spans="2:2" x14ac:dyDescent="0.2">
      <c r="B1975" s="13"/>
    </row>
    <row r="1976" spans="2:2" x14ac:dyDescent="0.2">
      <c r="B1976" s="13"/>
    </row>
    <row r="1977" spans="2:2" x14ac:dyDescent="0.2">
      <c r="B1977" s="13"/>
    </row>
    <row r="1978" spans="2:2" x14ac:dyDescent="0.2">
      <c r="B1978" s="13"/>
    </row>
    <row r="1979" spans="2:2" x14ac:dyDescent="0.2">
      <c r="B1979" s="13"/>
    </row>
    <row r="1980" spans="2:2" x14ac:dyDescent="0.2">
      <c r="B1980" s="13"/>
    </row>
    <row r="1981" spans="2:2" x14ac:dyDescent="0.2">
      <c r="B1981" s="13"/>
    </row>
    <row r="1982" spans="2:2" x14ac:dyDescent="0.2">
      <c r="B1982" s="13"/>
    </row>
    <row r="1983" spans="2:2" x14ac:dyDescent="0.2">
      <c r="B1983" s="13"/>
    </row>
    <row r="1984" spans="2:2" x14ac:dyDescent="0.2">
      <c r="B1984" s="13"/>
    </row>
    <row r="1985" spans="2:2" x14ac:dyDescent="0.2">
      <c r="B1985" s="13"/>
    </row>
    <row r="1986" spans="2:2" x14ac:dyDescent="0.2">
      <c r="B1986" s="13"/>
    </row>
    <row r="1987" spans="2:2" x14ac:dyDescent="0.2">
      <c r="B1987" s="13"/>
    </row>
    <row r="1988" spans="2:2" x14ac:dyDescent="0.2">
      <c r="B1988" s="13"/>
    </row>
    <row r="1989" spans="2:2" x14ac:dyDescent="0.2">
      <c r="B1989" s="13"/>
    </row>
    <row r="1990" spans="2:2" x14ac:dyDescent="0.2">
      <c r="B1990" s="13"/>
    </row>
    <row r="1991" spans="2:2" x14ac:dyDescent="0.2">
      <c r="B1991" s="13"/>
    </row>
    <row r="1992" spans="2:2" x14ac:dyDescent="0.2">
      <c r="B1992" s="13"/>
    </row>
    <row r="1993" spans="2:2" x14ac:dyDescent="0.2">
      <c r="B1993" s="13"/>
    </row>
    <row r="1994" spans="2:2" x14ac:dyDescent="0.2">
      <c r="B1994" s="13"/>
    </row>
    <row r="1995" spans="2:2" x14ac:dyDescent="0.2">
      <c r="B1995" s="13"/>
    </row>
    <row r="1996" spans="2:2" x14ac:dyDescent="0.2">
      <c r="B1996" s="13"/>
    </row>
    <row r="1997" spans="2:2" x14ac:dyDescent="0.2">
      <c r="B1997" s="13"/>
    </row>
    <row r="1998" spans="2:2" x14ac:dyDescent="0.2">
      <c r="B1998" s="13"/>
    </row>
    <row r="1999" spans="2:2" x14ac:dyDescent="0.2">
      <c r="B1999" s="13"/>
    </row>
    <row r="2000" spans="2:2" x14ac:dyDescent="0.2">
      <c r="B2000" s="13"/>
    </row>
    <row r="2001" spans="2:2" x14ac:dyDescent="0.2">
      <c r="B2001" s="13"/>
    </row>
    <row r="2002" spans="2:2" x14ac:dyDescent="0.2">
      <c r="B2002" s="13"/>
    </row>
    <row r="2003" spans="2:2" x14ac:dyDescent="0.2">
      <c r="B2003" s="13"/>
    </row>
    <row r="2004" spans="2:2" x14ac:dyDescent="0.2">
      <c r="B2004" s="13"/>
    </row>
    <row r="2005" spans="2:2" x14ac:dyDescent="0.2">
      <c r="B2005" s="13"/>
    </row>
    <row r="2006" spans="2:2" x14ac:dyDescent="0.2">
      <c r="B2006" s="13"/>
    </row>
    <row r="2007" spans="2:2" x14ac:dyDescent="0.2">
      <c r="B2007" s="13"/>
    </row>
    <row r="2008" spans="2:2" x14ac:dyDescent="0.2">
      <c r="B2008" s="13"/>
    </row>
    <row r="2009" spans="2:2" x14ac:dyDescent="0.2">
      <c r="B2009" s="13"/>
    </row>
    <row r="2010" spans="2:2" x14ac:dyDescent="0.2">
      <c r="B2010" s="13"/>
    </row>
    <row r="2011" spans="2:2" x14ac:dyDescent="0.2">
      <c r="B2011" s="13"/>
    </row>
    <row r="2012" spans="2:2" x14ac:dyDescent="0.2">
      <c r="B2012" s="13"/>
    </row>
    <row r="2013" spans="2:2" x14ac:dyDescent="0.2">
      <c r="B2013" s="13"/>
    </row>
    <row r="2014" spans="2:2" x14ac:dyDescent="0.2">
      <c r="B2014" s="13"/>
    </row>
    <row r="2015" spans="2:2" x14ac:dyDescent="0.2">
      <c r="B2015" s="13"/>
    </row>
    <row r="2016" spans="2:2" x14ac:dyDescent="0.2">
      <c r="B2016" s="13"/>
    </row>
    <row r="2017" spans="2:2" x14ac:dyDescent="0.2">
      <c r="B2017" s="13"/>
    </row>
    <row r="2018" spans="2:2" x14ac:dyDescent="0.2">
      <c r="B2018" s="13"/>
    </row>
    <row r="2019" spans="2:2" x14ac:dyDescent="0.2">
      <c r="B2019" s="13"/>
    </row>
    <row r="2020" spans="2:2" x14ac:dyDescent="0.2">
      <c r="B2020" s="13"/>
    </row>
    <row r="2021" spans="2:2" x14ac:dyDescent="0.2">
      <c r="B2021" s="13"/>
    </row>
    <row r="2022" spans="2:2" x14ac:dyDescent="0.2">
      <c r="B2022" s="13"/>
    </row>
    <row r="2023" spans="2:2" x14ac:dyDescent="0.2">
      <c r="B2023" s="13"/>
    </row>
    <row r="2024" spans="2:2" x14ac:dyDescent="0.2">
      <c r="B2024" s="13"/>
    </row>
    <row r="2025" spans="2:2" x14ac:dyDescent="0.2">
      <c r="B2025" s="13"/>
    </row>
    <row r="2026" spans="2:2" x14ac:dyDescent="0.2">
      <c r="B2026" s="13"/>
    </row>
    <row r="2027" spans="2:2" x14ac:dyDescent="0.2">
      <c r="B2027" s="13"/>
    </row>
    <row r="2028" spans="2:2" x14ac:dyDescent="0.2">
      <c r="B2028" s="13"/>
    </row>
    <row r="2029" spans="2:2" x14ac:dyDescent="0.2">
      <c r="B2029" s="13"/>
    </row>
    <row r="2030" spans="2:2" x14ac:dyDescent="0.2">
      <c r="B2030" s="13"/>
    </row>
    <row r="2031" spans="2:2" x14ac:dyDescent="0.2">
      <c r="B2031" s="13"/>
    </row>
    <row r="2032" spans="2:2" x14ac:dyDescent="0.2">
      <c r="B2032" s="13"/>
    </row>
    <row r="2033" spans="2:2" x14ac:dyDescent="0.2">
      <c r="B2033" s="13"/>
    </row>
    <row r="2034" spans="2:2" x14ac:dyDescent="0.2">
      <c r="B2034" s="13"/>
    </row>
    <row r="2035" spans="2:2" x14ac:dyDescent="0.2">
      <c r="B2035" s="13"/>
    </row>
    <row r="2036" spans="2:2" x14ac:dyDescent="0.2">
      <c r="B2036" s="13"/>
    </row>
    <row r="2037" spans="2:2" x14ac:dyDescent="0.2">
      <c r="B2037" s="13"/>
    </row>
    <row r="2038" spans="2:2" x14ac:dyDescent="0.2">
      <c r="B2038" s="13"/>
    </row>
    <row r="2039" spans="2:2" x14ac:dyDescent="0.2">
      <c r="B2039" s="13"/>
    </row>
    <row r="2040" spans="2:2" x14ac:dyDescent="0.2">
      <c r="B2040" s="13"/>
    </row>
    <row r="2041" spans="2:2" x14ac:dyDescent="0.2">
      <c r="B2041" s="13"/>
    </row>
    <row r="2042" spans="2:2" x14ac:dyDescent="0.2">
      <c r="B2042" s="13"/>
    </row>
    <row r="2043" spans="2:2" x14ac:dyDescent="0.2">
      <c r="B2043" s="13"/>
    </row>
    <row r="2044" spans="2:2" x14ac:dyDescent="0.2">
      <c r="B2044" s="13"/>
    </row>
    <row r="2045" spans="2:2" x14ac:dyDescent="0.2">
      <c r="B2045" s="13"/>
    </row>
    <row r="2046" spans="2:2" x14ac:dyDescent="0.2">
      <c r="B2046" s="13"/>
    </row>
    <row r="2047" spans="2:2" x14ac:dyDescent="0.2">
      <c r="B2047" s="13"/>
    </row>
    <row r="2048" spans="2:2" x14ac:dyDescent="0.2">
      <c r="B2048" s="13"/>
    </row>
    <row r="2049" spans="2:2" x14ac:dyDescent="0.2">
      <c r="B2049" s="13"/>
    </row>
    <row r="2050" spans="2:2" x14ac:dyDescent="0.2">
      <c r="B2050" s="13"/>
    </row>
    <row r="2051" spans="2:2" x14ac:dyDescent="0.2">
      <c r="B2051" s="13"/>
    </row>
    <row r="2052" spans="2:2" x14ac:dyDescent="0.2">
      <c r="B2052" s="13"/>
    </row>
    <row r="2053" spans="2:2" x14ac:dyDescent="0.2">
      <c r="B2053" s="13"/>
    </row>
    <row r="2054" spans="2:2" x14ac:dyDescent="0.2">
      <c r="B2054" s="13"/>
    </row>
    <row r="2055" spans="2:2" x14ac:dyDescent="0.2">
      <c r="B2055" s="13"/>
    </row>
    <row r="2056" spans="2:2" x14ac:dyDescent="0.2">
      <c r="B2056" s="13"/>
    </row>
    <row r="2057" spans="2:2" x14ac:dyDescent="0.2">
      <c r="B2057" s="13"/>
    </row>
    <row r="2058" spans="2:2" x14ac:dyDescent="0.2">
      <c r="B2058" s="13"/>
    </row>
    <row r="2059" spans="2:2" x14ac:dyDescent="0.2">
      <c r="B2059" s="13"/>
    </row>
    <row r="2060" spans="2:2" x14ac:dyDescent="0.2">
      <c r="B2060" s="13"/>
    </row>
    <row r="2061" spans="2:2" x14ac:dyDescent="0.2">
      <c r="B2061" s="13"/>
    </row>
    <row r="2062" spans="2:2" x14ac:dyDescent="0.2">
      <c r="B2062" s="13"/>
    </row>
    <row r="2063" spans="2:2" x14ac:dyDescent="0.2">
      <c r="B2063" s="13"/>
    </row>
    <row r="2064" spans="2:2" x14ac:dyDescent="0.2">
      <c r="B2064" s="13"/>
    </row>
    <row r="2065" spans="2:2" x14ac:dyDescent="0.2">
      <c r="B2065" s="13"/>
    </row>
    <row r="2066" spans="2:2" x14ac:dyDescent="0.2">
      <c r="B2066" s="13"/>
    </row>
    <row r="2067" spans="2:2" x14ac:dyDescent="0.2">
      <c r="B2067" s="13"/>
    </row>
    <row r="2068" spans="2:2" x14ac:dyDescent="0.2">
      <c r="B2068" s="13"/>
    </row>
    <row r="2069" spans="2:2" x14ac:dyDescent="0.2">
      <c r="B2069" s="13"/>
    </row>
    <row r="2070" spans="2:2" x14ac:dyDescent="0.2">
      <c r="B2070" s="13"/>
    </row>
    <row r="2071" spans="2:2" x14ac:dyDescent="0.2">
      <c r="B2071" s="13"/>
    </row>
    <row r="2072" spans="2:2" x14ac:dyDescent="0.2">
      <c r="B2072" s="13"/>
    </row>
    <row r="2073" spans="2:2" x14ac:dyDescent="0.2">
      <c r="B2073" s="13"/>
    </row>
    <row r="2074" spans="2:2" x14ac:dyDescent="0.2">
      <c r="B2074" s="13"/>
    </row>
    <row r="2075" spans="2:2" x14ac:dyDescent="0.2">
      <c r="B2075" s="13"/>
    </row>
    <row r="2076" spans="2:2" x14ac:dyDescent="0.2">
      <c r="B2076" s="13"/>
    </row>
    <row r="2077" spans="2:2" x14ac:dyDescent="0.2">
      <c r="B2077" s="13"/>
    </row>
    <row r="2078" spans="2:2" x14ac:dyDescent="0.2">
      <c r="B2078" s="13"/>
    </row>
    <row r="2079" spans="2:2" x14ac:dyDescent="0.2">
      <c r="B2079" s="13"/>
    </row>
    <row r="2080" spans="2:2" x14ac:dyDescent="0.2">
      <c r="B2080" s="13"/>
    </row>
    <row r="2081" spans="2:2" x14ac:dyDescent="0.2">
      <c r="B2081" s="13"/>
    </row>
    <row r="2082" spans="2:2" x14ac:dyDescent="0.2">
      <c r="B2082" s="13"/>
    </row>
    <row r="2083" spans="2:2" x14ac:dyDescent="0.2">
      <c r="B2083" s="13"/>
    </row>
    <row r="2084" spans="2:2" x14ac:dyDescent="0.2">
      <c r="B2084" s="13"/>
    </row>
    <row r="2085" spans="2:2" x14ac:dyDescent="0.2">
      <c r="B2085" s="13"/>
    </row>
    <row r="2086" spans="2:2" x14ac:dyDescent="0.2">
      <c r="B2086" s="13"/>
    </row>
    <row r="2087" spans="2:2" x14ac:dyDescent="0.2">
      <c r="B2087" s="13"/>
    </row>
    <row r="2088" spans="2:2" x14ac:dyDescent="0.2">
      <c r="B2088" s="13"/>
    </row>
    <row r="2089" spans="2:2" x14ac:dyDescent="0.2">
      <c r="B2089" s="13"/>
    </row>
    <row r="2090" spans="2:2" x14ac:dyDescent="0.2">
      <c r="B2090" s="13"/>
    </row>
    <row r="2091" spans="2:2" x14ac:dyDescent="0.2">
      <c r="B2091" s="13"/>
    </row>
    <row r="2092" spans="2:2" x14ac:dyDescent="0.2">
      <c r="B2092" s="13"/>
    </row>
    <row r="2093" spans="2:2" x14ac:dyDescent="0.2">
      <c r="B2093" s="13"/>
    </row>
    <row r="2094" spans="2:2" x14ac:dyDescent="0.2">
      <c r="B2094" s="13"/>
    </row>
    <row r="2095" spans="2:2" x14ac:dyDescent="0.2">
      <c r="B2095" s="13"/>
    </row>
    <row r="2096" spans="2:2" x14ac:dyDescent="0.2">
      <c r="B2096" s="13"/>
    </row>
    <row r="2097" spans="2:2" x14ac:dyDescent="0.2">
      <c r="B2097" s="13"/>
    </row>
    <row r="2098" spans="2:2" x14ac:dyDescent="0.2">
      <c r="B2098" s="13"/>
    </row>
    <row r="2099" spans="2:2" x14ac:dyDescent="0.2">
      <c r="B2099" s="13"/>
    </row>
    <row r="2100" spans="2:2" x14ac:dyDescent="0.2">
      <c r="B2100" s="13"/>
    </row>
    <row r="2101" spans="2:2" x14ac:dyDescent="0.2">
      <c r="B2101" s="13"/>
    </row>
    <row r="2102" spans="2:2" x14ac:dyDescent="0.2">
      <c r="B2102" s="13"/>
    </row>
    <row r="2103" spans="2:2" x14ac:dyDescent="0.2">
      <c r="B2103" s="13"/>
    </row>
    <row r="2104" spans="2:2" x14ac:dyDescent="0.2">
      <c r="B2104" s="13"/>
    </row>
    <row r="2105" spans="2:2" x14ac:dyDescent="0.2">
      <c r="B2105" s="13"/>
    </row>
    <row r="2106" spans="2:2" x14ac:dyDescent="0.2">
      <c r="B2106" s="13"/>
    </row>
    <row r="2107" spans="2:2" x14ac:dyDescent="0.2">
      <c r="B2107" s="13"/>
    </row>
    <row r="2108" spans="2:2" x14ac:dyDescent="0.2">
      <c r="B2108" s="13"/>
    </row>
    <row r="2109" spans="2:2" x14ac:dyDescent="0.2">
      <c r="B2109" s="13"/>
    </row>
    <row r="2110" spans="2:2" x14ac:dyDescent="0.2">
      <c r="B2110" s="13"/>
    </row>
    <row r="2111" spans="2:2" x14ac:dyDescent="0.2">
      <c r="B2111" s="13"/>
    </row>
    <row r="2112" spans="2:2" x14ac:dyDescent="0.2">
      <c r="B2112" s="13"/>
    </row>
    <row r="2113" spans="2:2" x14ac:dyDescent="0.2">
      <c r="B2113" s="13"/>
    </row>
    <row r="2114" spans="2:2" x14ac:dyDescent="0.2">
      <c r="B2114" s="13"/>
    </row>
    <row r="2115" spans="2:2" x14ac:dyDescent="0.2">
      <c r="B2115" s="13"/>
    </row>
    <row r="2116" spans="2:2" x14ac:dyDescent="0.2">
      <c r="B2116" s="13"/>
    </row>
    <row r="2117" spans="2:2" x14ac:dyDescent="0.2">
      <c r="B2117" s="13"/>
    </row>
    <row r="2118" spans="2:2" x14ac:dyDescent="0.2">
      <c r="B2118" s="13"/>
    </row>
    <row r="2119" spans="2:2" x14ac:dyDescent="0.2">
      <c r="B2119" s="13"/>
    </row>
    <row r="2120" spans="2:2" x14ac:dyDescent="0.2">
      <c r="B2120" s="13"/>
    </row>
    <row r="2121" spans="2:2" x14ac:dyDescent="0.2">
      <c r="B2121" s="13"/>
    </row>
    <row r="2122" spans="2:2" x14ac:dyDescent="0.2">
      <c r="B2122" s="13"/>
    </row>
    <row r="2123" spans="2:2" x14ac:dyDescent="0.2">
      <c r="B2123" s="13"/>
    </row>
    <row r="2124" spans="2:2" x14ac:dyDescent="0.2">
      <c r="B2124" s="13"/>
    </row>
    <row r="2125" spans="2:2" x14ac:dyDescent="0.2">
      <c r="B2125" s="13"/>
    </row>
    <row r="2126" spans="2:2" x14ac:dyDescent="0.2">
      <c r="B2126" s="13"/>
    </row>
    <row r="2127" spans="2:2" x14ac:dyDescent="0.2">
      <c r="B2127" s="13"/>
    </row>
    <row r="2128" spans="2:2" x14ac:dyDescent="0.2">
      <c r="B2128" s="13"/>
    </row>
    <row r="2129" spans="2:2" x14ac:dyDescent="0.2">
      <c r="B2129" s="13"/>
    </row>
    <row r="2130" spans="2:2" x14ac:dyDescent="0.2">
      <c r="B2130" s="13"/>
    </row>
    <row r="2131" spans="2:2" x14ac:dyDescent="0.2">
      <c r="B2131" s="13"/>
    </row>
    <row r="2132" spans="2:2" x14ac:dyDescent="0.2">
      <c r="B2132" s="13"/>
    </row>
    <row r="2133" spans="2:2" x14ac:dyDescent="0.2">
      <c r="B2133" s="13"/>
    </row>
    <row r="2134" spans="2:2" x14ac:dyDescent="0.2">
      <c r="B2134" s="13"/>
    </row>
    <row r="2135" spans="2:2" x14ac:dyDescent="0.2">
      <c r="B2135" s="13"/>
    </row>
    <row r="2136" spans="2:2" x14ac:dyDescent="0.2">
      <c r="B2136" s="13"/>
    </row>
    <row r="2137" spans="2:2" x14ac:dyDescent="0.2">
      <c r="B2137" s="13"/>
    </row>
    <row r="2138" spans="2:2" x14ac:dyDescent="0.2">
      <c r="B2138" s="13"/>
    </row>
    <row r="2139" spans="2:2" x14ac:dyDescent="0.2">
      <c r="B2139" s="13"/>
    </row>
    <row r="2140" spans="2:2" x14ac:dyDescent="0.2">
      <c r="B2140" s="13"/>
    </row>
    <row r="2141" spans="2:2" x14ac:dyDescent="0.2">
      <c r="B2141" s="13"/>
    </row>
    <row r="2142" spans="2:2" x14ac:dyDescent="0.2">
      <c r="B2142" s="13"/>
    </row>
    <row r="2143" spans="2:2" x14ac:dyDescent="0.2">
      <c r="B2143" s="13"/>
    </row>
    <row r="2144" spans="2:2" x14ac:dyDescent="0.2">
      <c r="B2144" s="13"/>
    </row>
    <row r="2145" spans="2:2" x14ac:dyDescent="0.2">
      <c r="B2145" s="13"/>
    </row>
    <row r="2146" spans="2:2" x14ac:dyDescent="0.2">
      <c r="B2146" s="13"/>
    </row>
    <row r="2147" spans="2:2" x14ac:dyDescent="0.2">
      <c r="B2147" s="13"/>
    </row>
    <row r="2148" spans="2:2" x14ac:dyDescent="0.2">
      <c r="B2148" s="13"/>
    </row>
    <row r="2149" spans="2:2" x14ac:dyDescent="0.2">
      <c r="B2149" s="13"/>
    </row>
    <row r="2150" spans="2:2" x14ac:dyDescent="0.2">
      <c r="B2150" s="13"/>
    </row>
    <row r="2151" spans="2:2" x14ac:dyDescent="0.2">
      <c r="B2151" s="13"/>
    </row>
    <row r="2152" spans="2:2" x14ac:dyDescent="0.2">
      <c r="B2152" s="13"/>
    </row>
    <row r="2153" spans="2:2" x14ac:dyDescent="0.2">
      <c r="B2153" s="13"/>
    </row>
    <row r="2154" spans="2:2" x14ac:dyDescent="0.2">
      <c r="B2154" s="13"/>
    </row>
    <row r="2155" spans="2:2" x14ac:dyDescent="0.2">
      <c r="B2155" s="13"/>
    </row>
    <row r="2156" spans="2:2" x14ac:dyDescent="0.2">
      <c r="B2156" s="13"/>
    </row>
    <row r="2157" spans="2:2" x14ac:dyDescent="0.2">
      <c r="B2157" s="13"/>
    </row>
    <row r="2158" spans="2:2" x14ac:dyDescent="0.2">
      <c r="B2158" s="13"/>
    </row>
    <row r="2159" spans="2:2" x14ac:dyDescent="0.2">
      <c r="B2159" s="13"/>
    </row>
    <row r="2160" spans="2:2" x14ac:dyDescent="0.2">
      <c r="B2160" s="13"/>
    </row>
    <row r="2161" spans="2:2" x14ac:dyDescent="0.2">
      <c r="B2161" s="13"/>
    </row>
    <row r="2162" spans="2:2" x14ac:dyDescent="0.2">
      <c r="B2162" s="13"/>
    </row>
    <row r="2163" spans="2:2" x14ac:dyDescent="0.2">
      <c r="B2163" s="13"/>
    </row>
    <row r="2164" spans="2:2" x14ac:dyDescent="0.2">
      <c r="B2164" s="13"/>
    </row>
    <row r="2165" spans="2:2" x14ac:dyDescent="0.2">
      <c r="B2165" s="13"/>
    </row>
    <row r="2166" spans="2:2" x14ac:dyDescent="0.2">
      <c r="B2166" s="13"/>
    </row>
    <row r="2167" spans="2:2" x14ac:dyDescent="0.2">
      <c r="B2167" s="13"/>
    </row>
    <row r="2168" spans="2:2" x14ac:dyDescent="0.2">
      <c r="B2168" s="13"/>
    </row>
    <row r="2169" spans="2:2" x14ac:dyDescent="0.2">
      <c r="B2169" s="13"/>
    </row>
    <row r="2170" spans="2:2" x14ac:dyDescent="0.2">
      <c r="B2170" s="13"/>
    </row>
    <row r="2171" spans="2:2" x14ac:dyDescent="0.2">
      <c r="B2171" s="13"/>
    </row>
    <row r="2172" spans="2:2" x14ac:dyDescent="0.2">
      <c r="B2172" s="13"/>
    </row>
    <row r="2173" spans="2:2" x14ac:dyDescent="0.2">
      <c r="B2173" s="13"/>
    </row>
    <row r="2174" spans="2:2" x14ac:dyDescent="0.2">
      <c r="B2174" s="13"/>
    </row>
    <row r="2175" spans="2:2" x14ac:dyDescent="0.2">
      <c r="B2175" s="13"/>
    </row>
    <row r="2176" spans="2:2" x14ac:dyDescent="0.2">
      <c r="B2176" s="13"/>
    </row>
    <row r="2177" spans="2:2" x14ac:dyDescent="0.2">
      <c r="B2177" s="13"/>
    </row>
    <row r="2178" spans="2:2" x14ac:dyDescent="0.2">
      <c r="B2178" s="13"/>
    </row>
    <row r="2179" spans="2:2" x14ac:dyDescent="0.2">
      <c r="B2179" s="13"/>
    </row>
    <row r="2180" spans="2:2" x14ac:dyDescent="0.2">
      <c r="B2180" s="13"/>
    </row>
    <row r="2181" spans="2:2" x14ac:dyDescent="0.2">
      <c r="B2181" s="13"/>
    </row>
    <row r="2182" spans="2:2" x14ac:dyDescent="0.2">
      <c r="B2182" s="13"/>
    </row>
    <row r="2183" spans="2:2" x14ac:dyDescent="0.2">
      <c r="B2183" s="13"/>
    </row>
    <row r="2184" spans="2:2" x14ac:dyDescent="0.2">
      <c r="B2184" s="13"/>
    </row>
    <row r="2185" spans="2:2" x14ac:dyDescent="0.2">
      <c r="B2185" s="13"/>
    </row>
    <row r="2186" spans="2:2" x14ac:dyDescent="0.2">
      <c r="B2186" s="13"/>
    </row>
    <row r="28686" spans="18:18" x14ac:dyDescent="0.2">
      <c r="R28686" t="s">
        <v>2074</v>
      </c>
    </row>
  </sheetData>
  <conditionalFormatting sqref="A2:A28703">
    <cfRule type="containsText" dxfId="18" priority="14" operator="containsText" text="success">
      <formula>NOT(ISERROR(SEARCH("success",A2)))</formula>
    </cfRule>
  </conditionalFormatting>
  <conditionalFormatting sqref="B2:B566">
    <cfRule type="containsText" dxfId="17" priority="8" operator="containsText" text="successful">
      <formula>NOT(ISERROR(SEARCH("successful",B2)))</formula>
    </cfRule>
    <cfRule type="containsText" dxfId="16" priority="4" operator="containsText" text="canceled">
      <formula>NOT(ISERROR(SEARCH("canceled",B2)))</formula>
    </cfRule>
    <cfRule type="containsText" dxfId="15" priority="5" operator="containsText" text="cancelled">
      <formula>NOT(ISERROR(SEARCH("cancelled",B2)))</formula>
    </cfRule>
    <cfRule type="containsText" dxfId="14" priority="6" operator="containsText" text="live">
      <formula>NOT(ISERROR(SEARCH("live",B2)))</formula>
    </cfRule>
    <cfRule type="containsText" dxfId="13" priority="7" operator="containsText" text="failed">
      <formula>NOT(ISERROR(SEARCH("failed",B2)))</formula>
    </cfRule>
  </conditionalFormatting>
  <conditionalFormatting sqref="D2:D1001">
    <cfRule type="containsText" dxfId="12" priority="1" operator="containsText" text="failed">
      <formula>NOT(ISERROR(SEARCH("failed",D2)))</formula>
    </cfRule>
  </conditionalFormatting>
  <conditionalFormatting sqref="E2:E365">
    <cfRule type="containsText" dxfId="11" priority="10" operator="containsText" text="cancelled">
      <formula>NOT(ISERROR(SEARCH("cancelled",E2)))</formula>
    </cfRule>
    <cfRule type="containsText" dxfId="10" priority="11" operator="containsText" text="live">
      <formula>NOT(ISERROR(SEARCH("live",E2)))</formula>
    </cfRule>
    <cfRule type="containsText" dxfId="9" priority="12" operator="containsText" text="failed">
      <formula>NOT(ISERROR(SEARCH("failed",E2)))</formula>
    </cfRule>
    <cfRule type="containsText" dxfId="8" priority="13" operator="containsText" text="successful">
      <formula>NOT(ISERROR(SEARCH("successful",E2)))</formula>
    </cfRule>
    <cfRule type="containsText" dxfId="7" priority="9" operator="containsText" text="canceled">
      <formula>NOT(ISERROR(SEARCH("canceled",E2)))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Parent Category Chart</vt:lpstr>
      <vt:lpstr>Sub-Category Chart</vt:lpstr>
      <vt:lpstr>Yearly Line Graph</vt:lpstr>
      <vt:lpstr>Crowdfunding</vt:lpstr>
      <vt:lpstr>Goal Outcomes</vt:lpstr>
      <vt:lpstr>Backers Sheet</vt:lpstr>
      <vt:lpstr>'Parent Category Chart'!Print_Titles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Archie Conlon</cp:lastModifiedBy>
  <dcterms:created xsi:type="dcterms:W3CDTF">2021-09-29T18:52:28Z</dcterms:created>
  <dcterms:modified xsi:type="dcterms:W3CDTF">2024-02-08T20:17:23Z</dcterms:modified>
</cp:coreProperties>
</file>