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4355" windowHeight="5130"/>
  </bookViews>
  <sheets>
    <sheet name="mia_solec" sheetId="1" r:id="rId1"/>
    <sheet name="mono_crystalline" sheetId="10" r:id="rId2"/>
    <sheet name="horz_vert_currentPanel" sheetId="2" r:id="rId3"/>
    <sheet name="improve_ascentPanel" sheetId="3" r:id="rId4"/>
    <sheet name="compare_3Panel" sheetId="4" r:id="rId5"/>
    <sheet name="Lux_vs._Power" sheetId="5" r:id="rId6"/>
    <sheet name="IV_char_currentPanel" sheetId="6" r:id="rId7"/>
    <sheet name="P_IV_char_currentPanel" sheetId="7" r:id="rId8"/>
    <sheet name="Lux_I_currentPanel" sheetId="8" r:id="rId9"/>
    <sheet name="lux_power_currentPanel" sheetId="9" r:id="rId10"/>
    <sheet name="Sheet1" sheetId="11" r:id="rId11"/>
  </sheets>
  <externalReferences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N10" i="1" l="1"/>
  <c r="N11" i="1"/>
  <c r="N8" i="1" l="1"/>
  <c r="N6" i="1"/>
  <c r="N9" i="1"/>
  <c r="N12" i="1"/>
  <c r="N14" i="1"/>
  <c r="N13" i="1"/>
  <c r="N7" i="1"/>
  <c r="D8" i="11"/>
  <c r="D7" i="11"/>
  <c r="D6" i="11"/>
  <c r="D5" i="11"/>
  <c r="D4" i="11"/>
  <c r="D3" i="11"/>
  <c r="D2" i="11"/>
  <c r="I12" i="1" l="1"/>
  <c r="I11" i="1"/>
  <c r="I14" i="1"/>
  <c r="I10" i="1"/>
  <c r="I9" i="1"/>
  <c r="I7" i="1"/>
  <c r="I8" i="1"/>
  <c r="I6" i="1"/>
  <c r="I13" i="1"/>
  <c r="D16" i="8"/>
  <c r="D15" i="8"/>
  <c r="D14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M1" i="7"/>
  <c r="L1" i="7"/>
  <c r="K1" i="7"/>
  <c r="J1" i="7"/>
  <c r="I1" i="7"/>
  <c r="H1" i="7"/>
  <c r="G1" i="7"/>
  <c r="F1" i="7"/>
  <c r="E1" i="7"/>
  <c r="D1" i="7"/>
  <c r="C1" i="7"/>
  <c r="B1" i="7"/>
  <c r="I29" i="4"/>
  <c r="J29" i="4" s="1"/>
  <c r="I28" i="4"/>
  <c r="J28" i="4" s="1"/>
  <c r="I27" i="4"/>
  <c r="J27" i="4" s="1"/>
  <c r="I26" i="4"/>
  <c r="J26" i="4" s="1"/>
  <c r="D26" i="4"/>
  <c r="I25" i="4"/>
  <c r="J25" i="4" s="1"/>
  <c r="D25" i="4"/>
  <c r="I24" i="4"/>
  <c r="J24" i="4" s="1"/>
  <c r="D24" i="4"/>
  <c r="I23" i="4"/>
  <c r="J23" i="4"/>
  <c r="D23" i="4"/>
  <c r="I22" i="4"/>
  <c r="J22" i="4" s="1"/>
  <c r="D22" i="4"/>
  <c r="I21" i="4"/>
  <c r="J21" i="4" s="1"/>
  <c r="D21" i="4"/>
  <c r="I20" i="4"/>
  <c r="J20" i="4" s="1"/>
  <c r="D20" i="4"/>
  <c r="I19" i="4"/>
  <c r="J19" i="4"/>
  <c r="D19" i="4"/>
  <c r="I18" i="4"/>
  <c r="J18" i="4" s="1"/>
  <c r="D18" i="4"/>
  <c r="I17" i="4"/>
  <c r="J17" i="4" s="1"/>
  <c r="D17" i="4"/>
  <c r="I16" i="4"/>
  <c r="J16" i="4" s="1"/>
  <c r="D16" i="4"/>
  <c r="I15" i="4"/>
  <c r="J15" i="4"/>
  <c r="D15" i="4"/>
  <c r="I14" i="4"/>
  <c r="J14" i="4" s="1"/>
  <c r="D14" i="4"/>
  <c r="I13" i="4"/>
  <c r="J13" i="4" s="1"/>
  <c r="D13" i="4"/>
  <c r="I12" i="4"/>
  <c r="J12" i="4" s="1"/>
  <c r="D12" i="4"/>
  <c r="I11" i="4"/>
  <c r="J11" i="4"/>
  <c r="D11" i="4"/>
  <c r="I10" i="4"/>
  <c r="J10" i="4" s="1"/>
  <c r="D10" i="4"/>
  <c r="I9" i="4"/>
  <c r="J9" i="4" s="1"/>
  <c r="D9" i="4"/>
  <c r="I8" i="4"/>
  <c r="J8" i="4" s="1"/>
  <c r="D8" i="4"/>
  <c r="I7" i="4"/>
  <c r="J7" i="4"/>
  <c r="D7" i="4"/>
  <c r="I6" i="4"/>
  <c r="J6" i="4" s="1"/>
  <c r="D6" i="4"/>
  <c r="I5" i="4"/>
  <c r="J5" i="4" s="1"/>
  <c r="D5" i="4"/>
  <c r="I4" i="4"/>
  <c r="J4" i="4" s="1"/>
  <c r="D4" i="4"/>
  <c r="F19" i="3"/>
  <c r="F18" i="3"/>
  <c r="F17" i="3"/>
  <c r="F16" i="3"/>
  <c r="F15" i="3"/>
  <c r="F14" i="3"/>
  <c r="F13" i="3"/>
  <c r="F12" i="3"/>
  <c r="F11" i="3"/>
  <c r="F10" i="3"/>
  <c r="F9" i="3"/>
  <c r="F8" i="3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</calcChain>
</file>

<file path=xl/sharedStrings.xml><?xml version="1.0" encoding="utf-8"?>
<sst xmlns="http://schemas.openxmlformats.org/spreadsheetml/2006/main" count="111" uniqueCount="64">
  <si>
    <t>LIGHT INTENSITY</t>
  </si>
  <si>
    <t>voltage</t>
  </si>
  <si>
    <t xml:space="preserve">current </t>
  </si>
  <si>
    <t>panel</t>
  </si>
  <si>
    <t>watt</t>
  </si>
  <si>
    <t>Mia solec</t>
  </si>
  <si>
    <r>
      <t xml:space="preserve">POWER Comparison of new and old Solar panel in 
</t>
    </r>
    <r>
      <rPr>
        <b/>
        <i/>
        <u/>
        <sz val="11"/>
        <color indexed="8"/>
        <rFont val="Calibri"/>
        <family val="2"/>
      </rPr>
      <t>Horizontal Position</t>
    </r>
  </si>
  <si>
    <r>
      <t xml:space="preserve">POWER Comparison of new and old Solar panel in 
</t>
    </r>
    <r>
      <rPr>
        <b/>
        <i/>
        <u/>
        <sz val="11"/>
        <color indexed="8"/>
        <rFont val="Calibri"/>
        <family val="2"/>
      </rPr>
      <t>Vertical Position</t>
    </r>
  </si>
  <si>
    <t>light intensity range (approx)</t>
  </si>
  <si>
    <t>Old panel</t>
  </si>
  <si>
    <t>New panel</t>
  </si>
  <si>
    <t>Old Panel</t>
  </si>
  <si>
    <t>Avg. Current (mA)</t>
  </si>
  <si>
    <t>Voltage (V)</t>
  </si>
  <si>
    <t>Watt</t>
  </si>
  <si>
    <t>1.9 to 2.3</t>
  </si>
  <si>
    <t>date</t>
  </si>
  <si>
    <t>Global Panel</t>
  </si>
  <si>
    <t>Ascent Panel</t>
  </si>
  <si>
    <t xml:space="preserve">Ascent improvement </t>
  </si>
  <si>
    <t>Light intensity</t>
  </si>
  <si>
    <t>light intensity</t>
  </si>
  <si>
    <t>current</t>
  </si>
  <si>
    <t>Ideal</t>
  </si>
  <si>
    <t>Current panel</t>
  </si>
  <si>
    <t>Current</t>
  </si>
  <si>
    <t>Voltage</t>
  </si>
  <si>
    <t>Light vs current data</t>
  </si>
  <si>
    <t>Horizontal Position</t>
  </si>
  <si>
    <t>Vertical Position</t>
  </si>
  <si>
    <t>Power (mAh)</t>
  </si>
  <si>
    <t xml:space="preserve">board no </t>
  </si>
  <si>
    <t>no board</t>
  </si>
  <si>
    <t>Watt
(Vertical)</t>
  </si>
  <si>
    <t>Watt (Horizontal)</t>
  </si>
  <si>
    <t>100 to 200</t>
  </si>
  <si>
    <t>200 to 300</t>
  </si>
  <si>
    <t>300 to 400</t>
  </si>
  <si>
    <t>400 to 500</t>
  </si>
  <si>
    <t>500 to 600</t>
  </si>
  <si>
    <t>600 to 700</t>
  </si>
  <si>
    <t>700 to 800</t>
  </si>
  <si>
    <t>800 to 900</t>
  </si>
  <si>
    <t>900 to 1000</t>
  </si>
  <si>
    <t>1000 to 1100</t>
  </si>
  <si>
    <t>1100 to 1150</t>
  </si>
  <si>
    <t>1150 to1200</t>
  </si>
  <si>
    <t>1200 to 1250</t>
  </si>
  <si>
    <t>1250 to 1300</t>
  </si>
  <si>
    <t>1300 and above</t>
  </si>
  <si>
    <t xml:space="preserve">Test : light vs. current </t>
  </si>
  <si>
    <t>Position</t>
  </si>
  <si>
    <t>vertical</t>
  </si>
  <si>
    <t>horizontal</t>
  </si>
  <si>
    <t>Start time</t>
  </si>
  <si>
    <t>3:00PM</t>
  </si>
  <si>
    <t>10:00Am</t>
  </si>
  <si>
    <t>End time</t>
  </si>
  <si>
    <t>4:45PM</t>
  </si>
  <si>
    <t>1:00PM</t>
  </si>
  <si>
    <t>Date</t>
  </si>
  <si>
    <t xml:space="preserve">initial battery voltage </t>
  </si>
  <si>
    <t xml:space="preserve">date </t>
  </si>
  <si>
    <t>mono_crystalline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</si>
</sst>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wrapText="1"/>
    </xf>
    <xf numFmtId="0" fontId="2" fillId="0" borderId="5" xfId="0" applyFont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5" xfId="0" applyFont="1" applyFill="1" applyBorder="1" applyAlignment="1">
      <alignment horizontal="right" vertical="top"/>
    </xf>
    <xf numFmtId="0" fontId="0" fillId="0" borderId="6" xfId="0" applyBorder="1"/>
    <xf numFmtId="0" fontId="2" fillId="0" borderId="10" xfId="0" applyFont="1" applyFill="1" applyBorder="1" applyAlignment="1">
      <alignment horizontal="right" vertical="top"/>
    </xf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horizontal="right" vertical="top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output Power (W) (a-Si)</c:v>
          </c:tx>
          <c:cat>
            <c:numRef>
              <c:f>[1]Sheet2!$A$8:$A$19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[1]Sheet2!$B$8:$B$19</c:f>
              <c:numCache>
                <c:formatCode>General</c:formatCode>
                <c:ptCount val="12"/>
                <c:pt idx="0">
                  <c:v>0.49199999999999999</c:v>
                </c:pt>
                <c:pt idx="1">
                  <c:v>0.49099999999999999</c:v>
                </c:pt>
                <c:pt idx="2">
                  <c:v>0.70699999999999996</c:v>
                </c:pt>
                <c:pt idx="3">
                  <c:v>0.84399999999999997</c:v>
                </c:pt>
                <c:pt idx="4">
                  <c:v>1.0549999999999999</c:v>
                </c:pt>
                <c:pt idx="5">
                  <c:v>1.2749999999999999</c:v>
                </c:pt>
                <c:pt idx="6">
                  <c:v>1.4019999999999999</c:v>
                </c:pt>
                <c:pt idx="7">
                  <c:v>1.6180000000000001</c:v>
                </c:pt>
                <c:pt idx="8">
                  <c:v>1.712</c:v>
                </c:pt>
                <c:pt idx="9">
                  <c:v>1.8919999999999999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output power ascent solar(W)</c:v>
          </c:tx>
          <c:cat>
            <c:numRef>
              <c:f>[1]Sheet2!$A$8:$A$19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[1]Sheet2!$D$8:$D$19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2.7</c:v>
                </c:pt>
                <c:pt idx="11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6416"/>
        <c:axId val="153197952"/>
      </c:lineChart>
      <c:catAx>
        <c:axId val="1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197952"/>
        <c:crosses val="autoZero"/>
        <c:auto val="1"/>
        <c:lblAlgn val="ctr"/>
        <c:lblOffset val="100"/>
        <c:noMultiLvlLbl val="0"/>
      </c:catAx>
      <c:valAx>
        <c:axId val="153197952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1964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improvement(%)</c:v>
          </c:tx>
          <c:cat>
            <c:numRef>
              <c:f>[1]Sheet2!$A$8:$A$19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[1]Sheet2!$F$8:$F$19</c:f>
              <c:numCache>
                <c:formatCode>General</c:formatCode>
                <c:ptCount val="12"/>
                <c:pt idx="0">
                  <c:v>-79.674796747967491</c:v>
                </c:pt>
                <c:pt idx="1">
                  <c:v>-18.533604887983703</c:v>
                </c:pt>
                <c:pt idx="2">
                  <c:v>-29.278642149929276</c:v>
                </c:pt>
                <c:pt idx="3">
                  <c:v>18.483412322274887</c:v>
                </c:pt>
                <c:pt idx="4">
                  <c:v>13.744075829383888</c:v>
                </c:pt>
                <c:pt idx="5">
                  <c:v>17.64705882352942</c:v>
                </c:pt>
                <c:pt idx="6">
                  <c:v>35.520684736091297</c:v>
                </c:pt>
                <c:pt idx="7">
                  <c:v>23.609394313967854</c:v>
                </c:pt>
                <c:pt idx="8">
                  <c:v>34.345794392523352</c:v>
                </c:pt>
                <c:pt idx="9">
                  <c:v>26.849894291754758</c:v>
                </c:pt>
                <c:pt idx="10">
                  <c:v>35.000000000000007</c:v>
                </c:pt>
                <c:pt idx="11">
                  <c:v>60.000000000000007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3008"/>
        <c:axId val="153244800"/>
      </c:lineChart>
      <c:catAx>
        <c:axId val="1532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244800"/>
        <c:crosses val="autoZero"/>
        <c:auto val="1"/>
        <c:lblAlgn val="ctr"/>
        <c:lblOffset val="100"/>
        <c:noMultiLvlLbl val="0"/>
      </c:catAx>
      <c:valAx>
        <c:axId val="153244800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243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Light intensity vs. 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Lux_vs._Power!$A$2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Lux_vs._Power!$B$1:$M$1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Lux_vs._Power!$B$2:$M$2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Lux_vs._Power!$A$3</c:f>
              <c:strCache>
                <c:ptCount val="1"/>
                <c:pt idx="0">
                  <c:v>Current panel</c:v>
                </c:pt>
              </c:strCache>
            </c:strRef>
          </c:tx>
          <c:marker>
            <c:symbol val="none"/>
          </c:marker>
          <c:cat>
            <c:numRef>
              <c:f>Lux_vs._Power!$B$1:$M$1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Lux_vs._Power!$B$3:$M$3</c:f>
              <c:numCache>
                <c:formatCode>General</c:formatCode>
                <c:ptCount val="12"/>
                <c:pt idx="0">
                  <c:v>0</c:v>
                </c:pt>
                <c:pt idx="1">
                  <c:v>0.49099999999999999</c:v>
                </c:pt>
                <c:pt idx="2">
                  <c:v>0.70699999999999996</c:v>
                </c:pt>
                <c:pt idx="3">
                  <c:v>0.84399999999999997</c:v>
                </c:pt>
                <c:pt idx="4">
                  <c:v>1.0549999999999999</c:v>
                </c:pt>
                <c:pt idx="5">
                  <c:v>1.2749999999999999</c:v>
                </c:pt>
                <c:pt idx="6">
                  <c:v>1.4019999999999999</c:v>
                </c:pt>
                <c:pt idx="7">
                  <c:v>1.6180000000000001</c:v>
                </c:pt>
                <c:pt idx="8">
                  <c:v>1.712</c:v>
                </c:pt>
                <c:pt idx="9">
                  <c:v>1.8919999999999999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Lux_vs._Power!$A$4</c:f>
              <c:strCache>
                <c:ptCount val="1"/>
                <c:pt idx="0">
                  <c:v>Global Panel</c:v>
                </c:pt>
              </c:strCache>
            </c:strRef>
          </c:tx>
          <c:marker>
            <c:symbol val="none"/>
          </c:marker>
          <c:cat>
            <c:numRef>
              <c:f>Lux_vs._Power!$B$1:$M$1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Lux_vs._Power!$B$4:$M$4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0.46400000000000002</c:v>
                </c:pt>
                <c:pt idx="3">
                  <c:v>0.69299999999999995</c:v>
                </c:pt>
                <c:pt idx="4">
                  <c:v>0.86</c:v>
                </c:pt>
                <c:pt idx="5">
                  <c:v>1.1200000000000001</c:v>
                </c:pt>
                <c:pt idx="6">
                  <c:v>1.37</c:v>
                </c:pt>
                <c:pt idx="7">
                  <c:v>1.42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Lux_vs._Power!$A$5</c:f>
              <c:strCache>
                <c:ptCount val="1"/>
                <c:pt idx="0">
                  <c:v>Ascent Panel</c:v>
                </c:pt>
              </c:strCache>
            </c:strRef>
          </c:tx>
          <c:marker>
            <c:symbol val="none"/>
          </c:marker>
          <c:cat>
            <c:numRef>
              <c:f>Lux_vs._Power!$B$1:$M$1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Lux_vs._Power!$B$5:$M$5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2512"/>
        <c:axId val="153794432"/>
      </c:lineChart>
      <c:catAx>
        <c:axId val="1537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Light Intensity (*100 Lux)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94432"/>
        <c:crosses val="autoZero"/>
        <c:auto val="1"/>
        <c:lblAlgn val="ctr"/>
        <c:lblOffset val="100"/>
        <c:noMultiLvlLbl val="0"/>
      </c:catAx>
      <c:valAx>
        <c:axId val="15379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92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Light Internsity vs. Current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Light Intensity vs. Voltage</a:t>
            </a:r>
          </a:p>
        </c:rich>
      </c:tx>
      <c:layout>
        <c:manualLayout>
          <c:xMode val="edge"/>
          <c:yMode val="edge"/>
          <c:x val="0.16300439553489568"/>
          <c:y val="1.289807061643724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'[1]IV char'!$F$5</c:f>
              <c:strCache>
                <c:ptCount val="1"/>
                <c:pt idx="0">
                  <c:v>Current</c:v>
                </c:pt>
              </c:strCache>
            </c:strRef>
          </c:tx>
          <c:cat>
            <c:numRef>
              <c:f>'[1]IV char'!$G$4:$R$4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'[1]IV char'!$G$5:$R$5</c:f>
              <c:numCache>
                <c:formatCode>General</c:formatCode>
                <c:ptCount val="12"/>
                <c:pt idx="0">
                  <c:v>0</c:v>
                </c:pt>
                <c:pt idx="1">
                  <c:v>120</c:v>
                </c:pt>
                <c:pt idx="2">
                  <c:v>170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330</c:v>
                </c:pt>
                <c:pt idx="7">
                  <c:v>380</c:v>
                </c:pt>
                <c:pt idx="8">
                  <c:v>400</c:v>
                </c:pt>
                <c:pt idx="9">
                  <c:v>440</c:v>
                </c:pt>
                <c:pt idx="10">
                  <c:v>460</c:v>
                </c:pt>
                <c:pt idx="11">
                  <c:v>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ln>
                <a:prstDash val="sysDot"/>
              </a:ln>
            </c:spPr>
          </c:downBars>
        </c:upDownBars>
        <c:marker val="1"/>
        <c:smooth val="0"/>
        <c:axId val="154109440"/>
        <c:axId val="154111360"/>
      </c:lineChart>
      <c:lineChart>
        <c:grouping val="standard"/>
        <c:varyColors val="0"/>
        <c:ser>
          <c:idx val="1"/>
          <c:order val="1"/>
          <c:tx>
            <c:strRef>
              <c:f>'[1]IV char'!$F$6</c:f>
              <c:strCache>
                <c:ptCount val="1"/>
                <c:pt idx="0">
                  <c:v>Voltage</c:v>
                </c:pt>
              </c:strCache>
            </c:strRef>
          </c:tx>
          <c:cat>
            <c:numRef>
              <c:f>'[1]IV char'!$G$4:$R$4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'[1]IV char'!$G$6:$R$6</c:f>
              <c:numCache>
                <c:formatCode>General</c:formatCode>
                <c:ptCount val="12"/>
                <c:pt idx="0">
                  <c:v>0</c:v>
                </c:pt>
                <c:pt idx="1">
                  <c:v>4.0999999999999996</c:v>
                </c:pt>
                <c:pt idx="2">
                  <c:v>4.16</c:v>
                </c:pt>
                <c:pt idx="3">
                  <c:v>4.22</c:v>
                </c:pt>
                <c:pt idx="4">
                  <c:v>4.2300000000000004</c:v>
                </c:pt>
                <c:pt idx="5">
                  <c:v>4.25</c:v>
                </c:pt>
                <c:pt idx="6">
                  <c:v>4.25</c:v>
                </c:pt>
                <c:pt idx="7">
                  <c:v>4.26</c:v>
                </c:pt>
                <c:pt idx="8">
                  <c:v>4.28</c:v>
                </c:pt>
                <c:pt idx="9">
                  <c:v>4.3</c:v>
                </c:pt>
                <c:pt idx="10">
                  <c:v>4.3600000000000003</c:v>
                </c:pt>
                <c:pt idx="11">
                  <c:v>4.3600000000000003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3536"/>
        <c:axId val="154115072"/>
      </c:lineChart>
      <c:catAx>
        <c:axId val="1541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Light Intensity (*100 lux)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11360"/>
        <c:crosses val="autoZero"/>
        <c:auto val="1"/>
        <c:lblAlgn val="ctr"/>
        <c:lblOffset val="100"/>
        <c:noMultiLvlLbl val="0"/>
      </c:catAx>
      <c:valAx>
        <c:axId val="15411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09440"/>
        <c:crosses val="autoZero"/>
        <c:crossBetween val="between"/>
      </c:valAx>
      <c:catAx>
        <c:axId val="1541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4115072"/>
        <c:crosses val="autoZero"/>
        <c:auto val="1"/>
        <c:lblAlgn val="ctr"/>
        <c:lblOffset val="100"/>
        <c:noMultiLvlLbl val="0"/>
      </c:catAx>
      <c:valAx>
        <c:axId val="154115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13536"/>
        <c:crosses val="max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Power vs. Current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Power vs. Voltage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'[1]PV &amp; PI char'!$F$2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'[1]PV &amp; PI char'!$G$1:$R$1</c:f>
              <c:numCache>
                <c:formatCode>General</c:formatCode>
                <c:ptCount val="12"/>
                <c:pt idx="0">
                  <c:v>0</c:v>
                </c:pt>
                <c:pt idx="1">
                  <c:v>0.49199999999999994</c:v>
                </c:pt>
                <c:pt idx="2">
                  <c:v>0.70720000000000005</c:v>
                </c:pt>
                <c:pt idx="3">
                  <c:v>0.84399999999999997</c:v>
                </c:pt>
                <c:pt idx="4">
                  <c:v>1.0575000000000001</c:v>
                </c:pt>
                <c:pt idx="5">
                  <c:v>1.2750000000000001</c:v>
                </c:pt>
                <c:pt idx="6">
                  <c:v>1.4025000000000001</c:v>
                </c:pt>
                <c:pt idx="7">
                  <c:v>1.6188</c:v>
                </c:pt>
                <c:pt idx="8">
                  <c:v>1.712</c:v>
                </c:pt>
                <c:pt idx="9">
                  <c:v>1.8920000000000001</c:v>
                </c:pt>
                <c:pt idx="10">
                  <c:v>2.0056000000000003</c:v>
                </c:pt>
                <c:pt idx="11">
                  <c:v>2.0056000000000003</c:v>
                </c:pt>
              </c:numCache>
            </c:numRef>
          </c:cat>
          <c:val>
            <c:numRef>
              <c:f>'[1]PV &amp; PI char'!$G$2:$R$2</c:f>
              <c:numCache>
                <c:formatCode>General</c:formatCode>
                <c:ptCount val="12"/>
                <c:pt idx="0">
                  <c:v>0</c:v>
                </c:pt>
                <c:pt idx="1">
                  <c:v>120</c:v>
                </c:pt>
                <c:pt idx="2">
                  <c:v>170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330</c:v>
                </c:pt>
                <c:pt idx="7">
                  <c:v>380</c:v>
                </c:pt>
                <c:pt idx="8">
                  <c:v>400</c:v>
                </c:pt>
                <c:pt idx="9">
                  <c:v>440</c:v>
                </c:pt>
                <c:pt idx="10">
                  <c:v>460</c:v>
                </c:pt>
                <c:pt idx="11">
                  <c:v>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76896"/>
        <c:axId val="153892352"/>
      </c:lineChart>
      <c:lineChart>
        <c:grouping val="standard"/>
        <c:varyColors val="0"/>
        <c:ser>
          <c:idx val="2"/>
          <c:order val="1"/>
          <c:tx>
            <c:strRef>
              <c:f>'[1]PV &amp; PI char'!$F$3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cat>
            <c:numRef>
              <c:f>'[1]PV &amp; PI char'!$G$1:$R$1</c:f>
              <c:numCache>
                <c:formatCode>General</c:formatCode>
                <c:ptCount val="12"/>
                <c:pt idx="0">
                  <c:v>0</c:v>
                </c:pt>
                <c:pt idx="1">
                  <c:v>0.49199999999999994</c:v>
                </c:pt>
                <c:pt idx="2">
                  <c:v>0.70720000000000005</c:v>
                </c:pt>
                <c:pt idx="3">
                  <c:v>0.84399999999999997</c:v>
                </c:pt>
                <c:pt idx="4">
                  <c:v>1.0575000000000001</c:v>
                </c:pt>
                <c:pt idx="5">
                  <c:v>1.2750000000000001</c:v>
                </c:pt>
                <c:pt idx="6">
                  <c:v>1.4025000000000001</c:v>
                </c:pt>
                <c:pt idx="7">
                  <c:v>1.6188</c:v>
                </c:pt>
                <c:pt idx="8">
                  <c:v>1.712</c:v>
                </c:pt>
                <c:pt idx="9">
                  <c:v>1.8920000000000001</c:v>
                </c:pt>
                <c:pt idx="10">
                  <c:v>2.0056000000000003</c:v>
                </c:pt>
                <c:pt idx="11">
                  <c:v>2.0056000000000003</c:v>
                </c:pt>
              </c:numCache>
            </c:numRef>
          </c:cat>
          <c:val>
            <c:numRef>
              <c:f>'[1]PV &amp; PI char'!$G$3:$R$3</c:f>
              <c:numCache>
                <c:formatCode>General</c:formatCode>
                <c:ptCount val="12"/>
                <c:pt idx="0">
                  <c:v>0</c:v>
                </c:pt>
                <c:pt idx="1">
                  <c:v>4.0999999999999996</c:v>
                </c:pt>
                <c:pt idx="2">
                  <c:v>4.16</c:v>
                </c:pt>
                <c:pt idx="3">
                  <c:v>4.22</c:v>
                </c:pt>
                <c:pt idx="4">
                  <c:v>4.2300000000000004</c:v>
                </c:pt>
                <c:pt idx="5">
                  <c:v>4.25</c:v>
                </c:pt>
                <c:pt idx="6">
                  <c:v>4.25</c:v>
                </c:pt>
                <c:pt idx="7">
                  <c:v>4.26</c:v>
                </c:pt>
                <c:pt idx="8">
                  <c:v>4.28</c:v>
                </c:pt>
                <c:pt idx="9">
                  <c:v>4.3</c:v>
                </c:pt>
                <c:pt idx="10">
                  <c:v>4.3600000000000003</c:v>
                </c:pt>
                <c:pt idx="11">
                  <c:v>4.3600000000000003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94272"/>
        <c:axId val="153900160"/>
      </c:lineChart>
      <c:catAx>
        <c:axId val="1541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Power (watt)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92352"/>
        <c:crosses val="autoZero"/>
        <c:auto val="1"/>
        <c:lblAlgn val="ctr"/>
        <c:lblOffset val="100"/>
        <c:noMultiLvlLbl val="0"/>
      </c:catAx>
      <c:valAx>
        <c:axId val="15389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76896"/>
        <c:crosses val="autoZero"/>
        <c:crossBetween val="between"/>
      </c:valAx>
      <c:catAx>
        <c:axId val="1538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3900160"/>
        <c:crosses val="autoZero"/>
        <c:auto val="1"/>
        <c:lblAlgn val="ctr"/>
        <c:lblOffset val="100"/>
        <c:noMultiLvlLbl val="0"/>
      </c:catAx>
      <c:valAx>
        <c:axId val="15390016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942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8824536043598878"/>
          <c:y val="0.40339357783943036"/>
          <c:w val="8.6873108934359303E-2"/>
          <c:h val="0.13130864751885638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Light intensity vs. Power
(Vertical position of solar bagpack)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'[2]avg result'!$C$9</c:f>
              <c:strCache>
                <c:ptCount val="1"/>
                <c:pt idx="0">
                  <c:v>Watt
(Vertical)</c:v>
                </c:pt>
              </c:strCache>
            </c:strRef>
          </c:tx>
          <c:cat>
            <c:numRef>
              <c:f>'[2]avg result'!$B$10:$B$24</c:f>
              <c:numCache>
                <c:formatCode>General</c:formatCode>
                <c:ptCount val="1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'[2]avg result'!$C$10:$C$24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2.2999999999999998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954176"/>
        <c:axId val="153964544"/>
      </c:lineChart>
      <c:catAx>
        <c:axId val="1539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Light intensity (*100 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64544"/>
        <c:crosses val="autoZero"/>
        <c:auto val="1"/>
        <c:lblAlgn val="ctr"/>
        <c:lblOffset val="100"/>
        <c:noMultiLvlLbl val="0"/>
      </c:catAx>
      <c:valAx>
        <c:axId val="153964544"/>
        <c:scaling>
          <c:orientation val="minMax"/>
          <c:max val="3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Power (watt)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5417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Light intensity vs. Power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(Horizontal position of solar bagpack)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'[2]avg result'!$D$9</c:f>
              <c:strCache>
                <c:ptCount val="1"/>
                <c:pt idx="0">
                  <c:v>Watt (Horizontal)</c:v>
                </c:pt>
              </c:strCache>
            </c:strRef>
          </c:tx>
          <c:cat>
            <c:numRef>
              <c:f>'[2]avg result'!$B$10:$B$24</c:f>
              <c:numCache>
                <c:formatCode>General</c:formatCode>
                <c:ptCount val="1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'[2]avg result'!$D$10:$D$24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</c:v>
                </c:pt>
                <c:pt idx="4">
                  <c:v>1.1000000000000001</c:v>
                </c:pt>
                <c:pt idx="5">
                  <c:v>1.5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2.8</c:v>
                </c:pt>
                <c:pt idx="12">
                  <c:v>2.9</c:v>
                </c:pt>
                <c:pt idx="13">
                  <c:v>2.9</c:v>
                </c:pt>
                <c:pt idx="1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998080"/>
        <c:axId val="154000000"/>
      </c:lineChart>
      <c:catAx>
        <c:axId val="1539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Light intensity (*100 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00000"/>
        <c:crosses val="autoZero"/>
        <c:auto val="1"/>
        <c:lblAlgn val="ctr"/>
        <c:lblOffset val="100"/>
        <c:noMultiLvlLbl val="0"/>
      </c:catAx>
      <c:valAx>
        <c:axId val="15400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Power (watt)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980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171450</xdr:rowOff>
    </xdr:from>
    <xdr:to>
      <xdr:col>19</xdr:col>
      <xdr:colOff>485775</xdr:colOff>
      <xdr:row>15</xdr:row>
      <xdr:rowOff>57150</xdr:rowOff>
    </xdr:to>
    <xdr:graphicFrame macro="">
      <xdr:nvGraphicFramePr>
        <xdr:cNvPr id="1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16</xdr:row>
      <xdr:rowOff>142875</xdr:rowOff>
    </xdr:from>
    <xdr:to>
      <xdr:col>20</xdr:col>
      <xdr:colOff>76200</xdr:colOff>
      <xdr:row>31</xdr:row>
      <xdr:rowOff>28575</xdr:rowOff>
    </xdr:to>
    <xdr:graphicFrame macro="">
      <xdr:nvGraphicFramePr>
        <xdr:cNvPr id="1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0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19050</xdr:rowOff>
    </xdr:from>
    <xdr:to>
      <xdr:col>26</xdr:col>
      <xdr:colOff>152400</xdr:colOff>
      <xdr:row>23</xdr:row>
      <xdr:rowOff>142875</xdr:rowOff>
    </xdr:to>
    <xdr:graphicFrame macro="">
      <xdr:nvGraphicFramePr>
        <xdr:cNvPr id="82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38100</xdr:rowOff>
    </xdr:from>
    <xdr:to>
      <xdr:col>17</xdr:col>
      <xdr:colOff>590550</xdr:colOff>
      <xdr:row>26</xdr:row>
      <xdr:rowOff>142875</xdr:rowOff>
    </xdr:to>
    <xdr:graphicFrame macro="">
      <xdr:nvGraphicFramePr>
        <xdr:cNvPr id="9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114300</xdr:rowOff>
    </xdr:from>
    <xdr:to>
      <xdr:col>17</xdr:col>
      <xdr:colOff>419100</xdr:colOff>
      <xdr:row>18</xdr:row>
      <xdr:rowOff>123825</xdr:rowOff>
    </xdr:to>
    <xdr:graphicFrame macro="">
      <xdr:nvGraphicFramePr>
        <xdr:cNvPr id="10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19</xdr:row>
      <xdr:rowOff>180975</xdr:rowOff>
    </xdr:from>
    <xdr:to>
      <xdr:col>17</xdr:col>
      <xdr:colOff>428625</xdr:colOff>
      <xdr:row>33</xdr:row>
      <xdr:rowOff>66675</xdr:rowOff>
    </xdr:to>
    <xdr:graphicFrame macro="">
      <xdr:nvGraphicFramePr>
        <xdr:cNvPr id="10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hu\Google%20Drive\unplugg_2_0\testing\comparisonOF_2pan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hu\Google%20Drive\unplugg_2_0\testing\sunload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pare_3Panel"/>
      <sheetName val="light vs power"/>
      <sheetName val="IV char"/>
      <sheetName val="PV &amp; PI char"/>
    </sheetNames>
    <sheetDataSet>
      <sheetData sheetId="0"/>
      <sheetData sheetId="1">
        <row r="8">
          <cell r="A8">
            <v>100</v>
          </cell>
          <cell r="B8">
            <v>0.49199999999999999</v>
          </cell>
          <cell r="D8">
            <v>0.1</v>
          </cell>
          <cell r="F8">
            <v>-79.674796747967491</v>
          </cell>
        </row>
        <row r="9">
          <cell r="A9">
            <v>200</v>
          </cell>
          <cell r="B9">
            <v>0.49099999999999999</v>
          </cell>
          <cell r="D9">
            <v>0.4</v>
          </cell>
          <cell r="F9">
            <v>-18.533604887983703</v>
          </cell>
        </row>
        <row r="10">
          <cell r="A10">
            <v>300</v>
          </cell>
          <cell r="B10">
            <v>0.70699999999999996</v>
          </cell>
          <cell r="D10">
            <v>0.5</v>
          </cell>
          <cell r="F10">
            <v>-29.278642149929276</v>
          </cell>
        </row>
        <row r="11">
          <cell r="A11">
            <v>400</v>
          </cell>
          <cell r="B11">
            <v>0.84399999999999997</v>
          </cell>
          <cell r="D11">
            <v>1</v>
          </cell>
          <cell r="F11">
            <v>18.483412322274887</v>
          </cell>
        </row>
        <row r="12">
          <cell r="A12">
            <v>500</v>
          </cell>
          <cell r="B12">
            <v>1.0549999999999999</v>
          </cell>
          <cell r="D12">
            <v>1.2</v>
          </cell>
          <cell r="F12">
            <v>13.744075829383888</v>
          </cell>
        </row>
        <row r="13">
          <cell r="A13">
            <v>600</v>
          </cell>
          <cell r="B13">
            <v>1.2749999999999999</v>
          </cell>
          <cell r="D13">
            <v>1.5</v>
          </cell>
          <cell r="F13">
            <v>17.64705882352942</v>
          </cell>
        </row>
        <row r="14">
          <cell r="A14">
            <v>700</v>
          </cell>
          <cell r="B14">
            <v>1.4019999999999999</v>
          </cell>
          <cell r="D14">
            <v>1.9</v>
          </cell>
          <cell r="F14">
            <v>35.520684736091297</v>
          </cell>
        </row>
        <row r="15">
          <cell r="A15">
            <v>800</v>
          </cell>
          <cell r="B15">
            <v>1.6180000000000001</v>
          </cell>
          <cell r="D15">
            <v>2</v>
          </cell>
          <cell r="F15">
            <v>23.609394313967854</v>
          </cell>
        </row>
        <row r="16">
          <cell r="A16">
            <v>900</v>
          </cell>
          <cell r="B16">
            <v>1.712</v>
          </cell>
          <cell r="D16">
            <v>2.2999999999999998</v>
          </cell>
          <cell r="F16">
            <v>34.345794392523352</v>
          </cell>
        </row>
        <row r="17">
          <cell r="A17">
            <v>1000</v>
          </cell>
          <cell r="B17">
            <v>1.8919999999999999</v>
          </cell>
          <cell r="D17">
            <v>2.4</v>
          </cell>
          <cell r="F17">
            <v>26.849894291754758</v>
          </cell>
        </row>
        <row r="18">
          <cell r="A18">
            <v>1100</v>
          </cell>
          <cell r="B18">
            <v>2</v>
          </cell>
          <cell r="D18">
            <v>2.7</v>
          </cell>
          <cell r="F18">
            <v>35.000000000000007</v>
          </cell>
        </row>
        <row r="19">
          <cell r="A19">
            <v>1200</v>
          </cell>
          <cell r="B19">
            <v>2</v>
          </cell>
          <cell r="D19">
            <v>3.2</v>
          </cell>
          <cell r="F19">
            <v>60.000000000000007</v>
          </cell>
        </row>
      </sheetData>
      <sheetData sheetId="2"/>
      <sheetData sheetId="3"/>
      <sheetData sheetId="4">
        <row r="4">
          <cell r="G4">
            <v>0</v>
          </cell>
          <cell r="H4">
            <v>200</v>
          </cell>
          <cell r="I4">
            <v>300</v>
          </cell>
          <cell r="J4">
            <v>400</v>
          </cell>
          <cell r="K4">
            <v>500</v>
          </cell>
          <cell r="L4">
            <v>600</v>
          </cell>
          <cell r="M4">
            <v>700</v>
          </cell>
          <cell r="N4">
            <v>800</v>
          </cell>
          <cell r="O4">
            <v>900</v>
          </cell>
          <cell r="P4">
            <v>1000</v>
          </cell>
          <cell r="Q4">
            <v>1100</v>
          </cell>
          <cell r="R4">
            <v>1200</v>
          </cell>
        </row>
        <row r="5">
          <cell r="F5" t="str">
            <v>Current</v>
          </cell>
          <cell r="G5">
            <v>0</v>
          </cell>
          <cell r="H5">
            <v>120</v>
          </cell>
          <cell r="I5">
            <v>170</v>
          </cell>
          <cell r="J5">
            <v>200</v>
          </cell>
          <cell r="K5">
            <v>250</v>
          </cell>
          <cell r="L5">
            <v>300</v>
          </cell>
          <cell r="M5">
            <v>330</v>
          </cell>
          <cell r="N5">
            <v>380</v>
          </cell>
          <cell r="O5">
            <v>400</v>
          </cell>
          <cell r="P5">
            <v>440</v>
          </cell>
          <cell r="Q5">
            <v>460</v>
          </cell>
          <cell r="R5">
            <v>460</v>
          </cell>
        </row>
        <row r="6">
          <cell r="F6" t="str">
            <v>Voltage</v>
          </cell>
          <cell r="G6">
            <v>0</v>
          </cell>
          <cell r="H6">
            <v>4.0999999999999996</v>
          </cell>
          <cell r="I6">
            <v>4.16</v>
          </cell>
          <cell r="J6">
            <v>4.22</v>
          </cell>
          <cell r="K6">
            <v>4.2300000000000004</v>
          </cell>
          <cell r="L6">
            <v>4.25</v>
          </cell>
          <cell r="M6">
            <v>4.25</v>
          </cell>
          <cell r="N6">
            <v>4.26</v>
          </cell>
          <cell r="O6">
            <v>4.28</v>
          </cell>
          <cell r="P6">
            <v>4.3</v>
          </cell>
          <cell r="Q6">
            <v>4.3600000000000003</v>
          </cell>
          <cell r="R6">
            <v>4.3600000000000003</v>
          </cell>
        </row>
      </sheetData>
      <sheetData sheetId="5">
        <row r="1">
          <cell r="G1">
            <v>0</v>
          </cell>
          <cell r="H1">
            <v>0.49199999999999994</v>
          </cell>
          <cell r="I1">
            <v>0.70720000000000005</v>
          </cell>
          <cell r="J1">
            <v>0.84399999999999997</v>
          </cell>
          <cell r="K1">
            <v>1.0575000000000001</v>
          </cell>
          <cell r="L1">
            <v>1.2750000000000001</v>
          </cell>
          <cell r="M1">
            <v>1.4025000000000001</v>
          </cell>
          <cell r="N1">
            <v>1.6188</v>
          </cell>
          <cell r="O1">
            <v>1.712</v>
          </cell>
          <cell r="P1">
            <v>1.8920000000000001</v>
          </cell>
          <cell r="Q1">
            <v>2.0056000000000003</v>
          </cell>
          <cell r="R1">
            <v>2.0056000000000003</v>
          </cell>
        </row>
        <row r="2">
          <cell r="F2" t="str">
            <v>Current</v>
          </cell>
          <cell r="G2">
            <v>0</v>
          </cell>
          <cell r="H2">
            <v>120</v>
          </cell>
          <cell r="I2">
            <v>170</v>
          </cell>
          <cell r="J2">
            <v>200</v>
          </cell>
          <cell r="K2">
            <v>250</v>
          </cell>
          <cell r="L2">
            <v>300</v>
          </cell>
          <cell r="M2">
            <v>330</v>
          </cell>
          <cell r="N2">
            <v>380</v>
          </cell>
          <cell r="O2">
            <v>400</v>
          </cell>
          <cell r="P2">
            <v>440</v>
          </cell>
          <cell r="Q2">
            <v>460</v>
          </cell>
          <cell r="R2">
            <v>460</v>
          </cell>
        </row>
        <row r="3">
          <cell r="F3" t="str">
            <v>Voltage</v>
          </cell>
          <cell r="G3">
            <v>0</v>
          </cell>
          <cell r="H3">
            <v>4.0999999999999996</v>
          </cell>
          <cell r="I3">
            <v>4.16</v>
          </cell>
          <cell r="J3">
            <v>4.22</v>
          </cell>
          <cell r="K3">
            <v>4.2300000000000004</v>
          </cell>
          <cell r="L3">
            <v>4.25</v>
          </cell>
          <cell r="M3">
            <v>4.25</v>
          </cell>
          <cell r="N3">
            <v>4.26</v>
          </cell>
          <cell r="O3">
            <v>4.28</v>
          </cell>
          <cell r="P3">
            <v>4.3</v>
          </cell>
          <cell r="Q3">
            <v>4.3600000000000003</v>
          </cell>
          <cell r="R3">
            <v>4.3600000000000003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result"/>
      <sheetName val="original result"/>
      <sheetName val="Sheet3"/>
    </sheetNames>
    <sheetDataSet>
      <sheetData sheetId="0">
        <row r="9">
          <cell r="C9" t="str">
            <v>Watt
(Vertical)</v>
          </cell>
          <cell r="D9" t="str">
            <v>Watt (Horizontal)</v>
          </cell>
        </row>
        <row r="10">
          <cell r="B10">
            <v>200</v>
          </cell>
          <cell r="C10">
            <v>0</v>
          </cell>
          <cell r="D10">
            <v>0</v>
          </cell>
        </row>
        <row r="11">
          <cell r="B11">
            <v>300</v>
          </cell>
          <cell r="C11">
            <v>0</v>
          </cell>
          <cell r="D11">
            <v>0</v>
          </cell>
        </row>
        <row r="12">
          <cell r="B12">
            <v>400</v>
          </cell>
          <cell r="C12">
            <v>0.5</v>
          </cell>
          <cell r="D12">
            <v>0</v>
          </cell>
        </row>
        <row r="13">
          <cell r="B13">
            <v>500</v>
          </cell>
          <cell r="C13">
            <v>0.6</v>
          </cell>
          <cell r="D13">
            <v>0.85</v>
          </cell>
        </row>
        <row r="14">
          <cell r="B14">
            <v>600</v>
          </cell>
          <cell r="C14">
            <v>0.8</v>
          </cell>
          <cell r="D14">
            <v>1.1000000000000001</v>
          </cell>
        </row>
        <row r="15">
          <cell r="B15">
            <v>700</v>
          </cell>
          <cell r="C15">
            <v>1.3</v>
          </cell>
          <cell r="D15">
            <v>1.5</v>
          </cell>
        </row>
        <row r="16">
          <cell r="B16">
            <v>800</v>
          </cell>
          <cell r="C16">
            <v>1.5</v>
          </cell>
          <cell r="D16">
            <v>1.7</v>
          </cell>
        </row>
        <row r="17">
          <cell r="B17">
            <v>900</v>
          </cell>
          <cell r="C17">
            <v>1.8</v>
          </cell>
          <cell r="D17">
            <v>1.8</v>
          </cell>
        </row>
        <row r="18">
          <cell r="B18">
            <v>1000</v>
          </cell>
          <cell r="C18">
            <v>2.2999999999999998</v>
          </cell>
          <cell r="D18">
            <v>2.1</v>
          </cell>
        </row>
        <row r="19">
          <cell r="B19">
            <v>1100</v>
          </cell>
          <cell r="C19">
            <v>0</v>
          </cell>
          <cell r="D19">
            <v>2.2999999999999998</v>
          </cell>
        </row>
        <row r="20">
          <cell r="B20">
            <v>1150</v>
          </cell>
          <cell r="C20">
            <v>0</v>
          </cell>
          <cell r="D20">
            <v>2.5</v>
          </cell>
        </row>
        <row r="21">
          <cell r="B21">
            <v>1200</v>
          </cell>
          <cell r="C21">
            <v>0</v>
          </cell>
          <cell r="D21">
            <v>2.8</v>
          </cell>
        </row>
        <row r="22">
          <cell r="B22">
            <v>1250</v>
          </cell>
          <cell r="C22">
            <v>0</v>
          </cell>
          <cell r="D22">
            <v>2.9</v>
          </cell>
        </row>
        <row r="23">
          <cell r="B23">
            <v>1300</v>
          </cell>
          <cell r="D23">
            <v>2.9</v>
          </cell>
        </row>
        <row r="24">
          <cell r="B24">
            <v>1400</v>
          </cell>
          <cell r="D24">
            <v>3.1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6" workbookViewId="0">
      <selection activeCell="L18" sqref="L18"/>
    </sheetView>
  </sheetViews>
  <sheetFormatPr defaultRowHeight="15" x14ac:dyDescent="0.25"/>
  <sheetData>
    <row r="1" spans="1:14" x14ac:dyDescent="0.25">
      <c r="A1" t="s">
        <v>3</v>
      </c>
      <c r="B1" t="s">
        <v>5</v>
      </c>
    </row>
    <row r="2" spans="1:14" x14ac:dyDescent="0.25">
      <c r="A2" t="s">
        <v>62</v>
      </c>
      <c r="B2" s="26">
        <v>42129</v>
      </c>
      <c r="F2" t="s">
        <v>60</v>
      </c>
      <c r="G2" s="26">
        <v>42130</v>
      </c>
      <c r="K2" t="s">
        <v>60</v>
      </c>
      <c r="L2" s="26">
        <v>42130</v>
      </c>
    </row>
    <row r="3" spans="1:14" x14ac:dyDescent="0.25">
      <c r="B3" s="26"/>
    </row>
    <row r="4" spans="1:14" x14ac:dyDescent="0.25">
      <c r="B4" s="26"/>
    </row>
    <row r="5" spans="1:14" x14ac:dyDescent="0.25">
      <c r="A5" t="s">
        <v>0</v>
      </c>
      <c r="B5" t="s">
        <v>1</v>
      </c>
      <c r="C5" t="s">
        <v>2</v>
      </c>
      <c r="D5" t="s">
        <v>4</v>
      </c>
      <c r="F5" t="s">
        <v>0</v>
      </c>
      <c r="G5" t="s">
        <v>1</v>
      </c>
      <c r="H5" t="s">
        <v>2</v>
      </c>
      <c r="I5" t="s">
        <v>4</v>
      </c>
      <c r="K5" t="s">
        <v>0</v>
      </c>
      <c r="L5" t="s">
        <v>1</v>
      </c>
      <c r="M5" t="s">
        <v>2</v>
      </c>
      <c r="N5" t="s">
        <v>4</v>
      </c>
    </row>
    <row r="6" spans="1:14" x14ac:dyDescent="0.25">
      <c r="A6">
        <v>246</v>
      </c>
      <c r="D6">
        <v>0.3</v>
      </c>
      <c r="F6">
        <v>320</v>
      </c>
      <c r="G6">
        <v>4.29</v>
      </c>
      <c r="H6">
        <v>0.15</v>
      </c>
      <c r="I6">
        <f>H6*G6</f>
        <v>0.64349999999999996</v>
      </c>
      <c r="K6">
        <v>470</v>
      </c>
      <c r="L6">
        <v>0.19</v>
      </c>
      <c r="M6">
        <v>4.25</v>
      </c>
      <c r="N6">
        <f>M6*L6</f>
        <v>0.8075</v>
      </c>
    </row>
    <row r="7" spans="1:14" x14ac:dyDescent="0.25">
      <c r="A7">
        <v>284</v>
      </c>
      <c r="D7">
        <v>0.3</v>
      </c>
      <c r="F7">
        <v>350</v>
      </c>
      <c r="G7">
        <v>4.2699999999999996</v>
      </c>
      <c r="H7">
        <v>0.17</v>
      </c>
      <c r="I7">
        <f>H7*G7</f>
        <v>0.72589999999999999</v>
      </c>
      <c r="K7">
        <v>500</v>
      </c>
      <c r="L7">
        <v>0.25</v>
      </c>
      <c r="M7">
        <v>4.32</v>
      </c>
      <c r="N7">
        <f>M7*L7</f>
        <v>1.08</v>
      </c>
    </row>
    <row r="8" spans="1:14" x14ac:dyDescent="0.25">
      <c r="A8">
        <v>300</v>
      </c>
      <c r="D8">
        <v>0.5</v>
      </c>
      <c r="F8">
        <v>370</v>
      </c>
      <c r="G8">
        <v>4.29</v>
      </c>
      <c r="H8">
        <v>0.17</v>
      </c>
      <c r="I8">
        <f>H8*G8</f>
        <v>0.72930000000000006</v>
      </c>
      <c r="K8">
        <v>500</v>
      </c>
      <c r="L8">
        <v>0.2</v>
      </c>
      <c r="M8">
        <v>4.32</v>
      </c>
      <c r="N8">
        <f>M8*L8</f>
        <v>0.8640000000000001</v>
      </c>
    </row>
    <row r="9" spans="1:14" x14ac:dyDescent="0.25">
      <c r="A9">
        <v>334</v>
      </c>
      <c r="D9">
        <v>0.6</v>
      </c>
      <c r="F9">
        <v>400</v>
      </c>
      <c r="G9">
        <v>4.3099999999999996</v>
      </c>
      <c r="H9">
        <v>0.21</v>
      </c>
      <c r="I9">
        <f>H9*G9</f>
        <v>0.9050999999999999</v>
      </c>
      <c r="K9">
        <v>520</v>
      </c>
      <c r="L9">
        <v>0.19</v>
      </c>
      <c r="M9">
        <v>4.21</v>
      </c>
      <c r="N9">
        <f>M9*L9</f>
        <v>0.79990000000000006</v>
      </c>
    </row>
    <row r="10" spans="1:14" x14ac:dyDescent="0.25">
      <c r="A10">
        <v>340</v>
      </c>
      <c r="D10">
        <v>0.6</v>
      </c>
      <c r="F10">
        <v>450</v>
      </c>
      <c r="G10">
        <v>4.29</v>
      </c>
      <c r="H10">
        <v>0.22</v>
      </c>
      <c r="I10">
        <f>H10*G10</f>
        <v>0.94379999999999997</v>
      </c>
      <c r="K10">
        <v>1100</v>
      </c>
      <c r="L10">
        <v>4.45</v>
      </c>
      <c r="M10">
        <v>0.49</v>
      </c>
      <c r="N10">
        <f>M10*L10</f>
        <v>2.1804999999999999</v>
      </c>
    </row>
    <row r="11" spans="1:14" x14ac:dyDescent="0.25">
      <c r="A11">
        <v>352</v>
      </c>
      <c r="D11">
        <v>0.5</v>
      </c>
      <c r="F11">
        <v>520</v>
      </c>
      <c r="G11">
        <v>4.33</v>
      </c>
      <c r="H11">
        <v>0.23</v>
      </c>
      <c r="I11">
        <f>H11*G11</f>
        <v>0.99590000000000001</v>
      </c>
      <c r="K11">
        <v>1190</v>
      </c>
      <c r="L11">
        <v>5.35</v>
      </c>
      <c r="M11">
        <v>0.51</v>
      </c>
      <c r="N11">
        <f>M11*L11</f>
        <v>2.7284999999999999</v>
      </c>
    </row>
    <row r="12" spans="1:14" x14ac:dyDescent="0.25">
      <c r="A12">
        <v>354</v>
      </c>
      <c r="D12">
        <v>0.7</v>
      </c>
      <c r="F12">
        <v>600</v>
      </c>
      <c r="G12">
        <v>4.3499999999999996</v>
      </c>
      <c r="H12">
        <v>0.25</v>
      </c>
      <c r="I12">
        <f>H12*G12</f>
        <v>1.0874999999999999</v>
      </c>
      <c r="K12">
        <v>1200</v>
      </c>
      <c r="L12">
        <v>0.51</v>
      </c>
      <c r="M12">
        <v>5.39</v>
      </c>
      <c r="N12">
        <f>M12*L12</f>
        <v>2.7488999999999999</v>
      </c>
    </row>
    <row r="13" spans="1:14" x14ac:dyDescent="0.25">
      <c r="A13">
        <v>357</v>
      </c>
      <c r="D13">
        <v>0.5</v>
      </c>
      <c r="F13">
        <v>650</v>
      </c>
      <c r="G13">
        <v>4.38</v>
      </c>
      <c r="H13">
        <v>0.27</v>
      </c>
      <c r="I13">
        <f>H13*G13</f>
        <v>1.1826000000000001</v>
      </c>
      <c r="K13">
        <v>1230</v>
      </c>
      <c r="L13">
        <v>0.51</v>
      </c>
      <c r="M13">
        <v>5.39</v>
      </c>
      <c r="N13">
        <f>M13*L13</f>
        <v>2.7488999999999999</v>
      </c>
    </row>
    <row r="14" spans="1:14" x14ac:dyDescent="0.25">
      <c r="A14">
        <v>365</v>
      </c>
      <c r="D14">
        <v>0.6</v>
      </c>
      <c r="F14">
        <v>900</v>
      </c>
      <c r="G14">
        <v>4.42</v>
      </c>
      <c r="H14">
        <v>0.41</v>
      </c>
      <c r="I14">
        <f>H14*G14</f>
        <v>1.8121999999999998</v>
      </c>
      <c r="K14">
        <v>1240</v>
      </c>
      <c r="L14">
        <v>0.51</v>
      </c>
      <c r="M14">
        <v>5.39</v>
      </c>
      <c r="N14">
        <f>M14*L14</f>
        <v>2.7488999999999999</v>
      </c>
    </row>
    <row r="15" spans="1:14" x14ac:dyDescent="0.25">
      <c r="A15">
        <v>370</v>
      </c>
      <c r="D15">
        <v>0.7</v>
      </c>
    </row>
    <row r="16" spans="1:14" x14ac:dyDescent="0.25">
      <c r="A16">
        <v>386</v>
      </c>
      <c r="D16">
        <v>0.7</v>
      </c>
    </row>
    <row r="17" spans="1:4" x14ac:dyDescent="0.25">
      <c r="A17">
        <v>390</v>
      </c>
      <c r="D17">
        <v>0.8</v>
      </c>
    </row>
    <row r="18" spans="1:4" x14ac:dyDescent="0.25">
      <c r="A18">
        <v>395</v>
      </c>
      <c r="D18">
        <v>0.8</v>
      </c>
    </row>
    <row r="19" spans="1:4" x14ac:dyDescent="0.25">
      <c r="A19">
        <v>400</v>
      </c>
      <c r="B19">
        <v>4.5999999999999996</v>
      </c>
      <c r="C19">
        <v>0.16</v>
      </c>
      <c r="D19">
        <v>0.7</v>
      </c>
    </row>
    <row r="20" spans="1:4" x14ac:dyDescent="0.25">
      <c r="A20">
        <v>400</v>
      </c>
      <c r="D20">
        <v>0.7</v>
      </c>
    </row>
    <row r="21" spans="1:4" x14ac:dyDescent="0.25">
      <c r="A21">
        <v>431</v>
      </c>
      <c r="D21">
        <v>0.8</v>
      </c>
    </row>
    <row r="22" spans="1:4" x14ac:dyDescent="0.25">
      <c r="A22">
        <v>441</v>
      </c>
      <c r="D22">
        <v>0.9</v>
      </c>
    </row>
    <row r="23" spans="1:4" x14ac:dyDescent="0.25">
      <c r="A23">
        <v>487</v>
      </c>
      <c r="D23">
        <v>1</v>
      </c>
    </row>
    <row r="24" spans="1:4" x14ac:dyDescent="0.25">
      <c r="A24">
        <v>613</v>
      </c>
      <c r="D24">
        <v>1.3</v>
      </c>
    </row>
    <row r="25" spans="1:4" x14ac:dyDescent="0.25">
      <c r="A25">
        <v>628</v>
      </c>
      <c r="D25">
        <v>1.3</v>
      </c>
    </row>
    <row r="26" spans="1:4" x14ac:dyDescent="0.25">
      <c r="A26">
        <v>650</v>
      </c>
      <c r="D26">
        <v>1.4</v>
      </c>
    </row>
    <row r="27" spans="1:4" x14ac:dyDescent="0.25">
      <c r="A27">
        <v>654</v>
      </c>
      <c r="D27">
        <v>1.3</v>
      </c>
    </row>
    <row r="28" spans="1:4" x14ac:dyDescent="0.25">
      <c r="A28">
        <v>658</v>
      </c>
      <c r="D28">
        <v>1.2</v>
      </c>
    </row>
    <row r="29" spans="1:4" x14ac:dyDescent="0.25">
      <c r="A29">
        <v>673</v>
      </c>
      <c r="D29">
        <v>1.4</v>
      </c>
    </row>
    <row r="30" spans="1:4" x14ac:dyDescent="0.25">
      <c r="A30">
        <v>690</v>
      </c>
      <c r="D30">
        <v>1.4</v>
      </c>
    </row>
    <row r="31" spans="1:4" x14ac:dyDescent="0.25">
      <c r="A31">
        <v>692</v>
      </c>
      <c r="D31">
        <v>1.3</v>
      </c>
    </row>
    <row r="32" spans="1:4" x14ac:dyDescent="0.25">
      <c r="A32">
        <v>705</v>
      </c>
      <c r="D32">
        <v>1.3</v>
      </c>
    </row>
    <row r="33" spans="1:4" x14ac:dyDescent="0.25">
      <c r="A33">
        <v>710</v>
      </c>
      <c r="D33">
        <v>1.4</v>
      </c>
    </row>
    <row r="34" spans="1:4" x14ac:dyDescent="0.25">
      <c r="A34">
        <v>717</v>
      </c>
      <c r="D34">
        <v>1.5</v>
      </c>
    </row>
    <row r="35" spans="1:4" x14ac:dyDescent="0.25">
      <c r="A35">
        <v>925</v>
      </c>
      <c r="B35">
        <v>5.8</v>
      </c>
      <c r="C35">
        <v>0.38</v>
      </c>
      <c r="D35">
        <v>2.2000000000000002</v>
      </c>
    </row>
    <row r="36" spans="1:4" x14ac:dyDescent="0.25">
      <c r="A36">
        <v>973</v>
      </c>
      <c r="B36">
        <v>5.8</v>
      </c>
      <c r="C36">
        <v>0.38</v>
      </c>
      <c r="D36">
        <v>2.2000000000000002</v>
      </c>
    </row>
    <row r="37" spans="1:4" x14ac:dyDescent="0.25">
      <c r="A37">
        <v>980</v>
      </c>
      <c r="B37">
        <v>5.7</v>
      </c>
      <c r="C37">
        <v>0.38</v>
      </c>
      <c r="D37">
        <v>2.2000000000000002</v>
      </c>
    </row>
    <row r="38" spans="1:4" x14ac:dyDescent="0.25">
      <c r="A38">
        <v>1005</v>
      </c>
      <c r="B38">
        <v>5.8</v>
      </c>
      <c r="C38">
        <v>0.39</v>
      </c>
      <c r="D38">
        <v>2.2999999999999998</v>
      </c>
    </row>
    <row r="39" spans="1:4" x14ac:dyDescent="0.25">
      <c r="A39">
        <v>1010</v>
      </c>
      <c r="B39">
        <v>6.1</v>
      </c>
      <c r="C39">
        <v>0.36</v>
      </c>
      <c r="D39">
        <v>2.1</v>
      </c>
    </row>
    <row r="40" spans="1:4" x14ac:dyDescent="0.25">
      <c r="A40">
        <v>1020</v>
      </c>
      <c r="B40">
        <v>5.6</v>
      </c>
      <c r="C40">
        <v>0.38</v>
      </c>
      <c r="D40">
        <v>2.2000000000000002</v>
      </c>
    </row>
    <row r="41" spans="1:4" x14ac:dyDescent="0.25">
      <c r="A41">
        <v>1030</v>
      </c>
      <c r="B41">
        <v>5.9</v>
      </c>
      <c r="C41">
        <v>0.39</v>
      </c>
      <c r="D41">
        <v>2.2999999999999998</v>
      </c>
    </row>
    <row r="42" spans="1:4" x14ac:dyDescent="0.25">
      <c r="A42">
        <v>1030</v>
      </c>
      <c r="B42">
        <v>6</v>
      </c>
      <c r="C42">
        <v>0.38</v>
      </c>
      <c r="D42">
        <v>2.2999999999999998</v>
      </c>
    </row>
    <row r="43" spans="1:4" x14ac:dyDescent="0.25">
      <c r="A43">
        <v>1040</v>
      </c>
      <c r="B43">
        <v>6</v>
      </c>
      <c r="C43">
        <v>0.38</v>
      </c>
      <c r="D43">
        <v>2.2999999999999998</v>
      </c>
    </row>
    <row r="44" spans="1:4" x14ac:dyDescent="0.25">
      <c r="A44">
        <v>1045</v>
      </c>
      <c r="B44">
        <v>5.9</v>
      </c>
      <c r="C44">
        <v>0.39</v>
      </c>
      <c r="D44">
        <v>2.2999999999999998</v>
      </c>
    </row>
    <row r="45" spans="1:4" x14ac:dyDescent="0.25">
      <c r="A45">
        <v>1050</v>
      </c>
      <c r="B45">
        <v>6</v>
      </c>
      <c r="C45">
        <v>0.38</v>
      </c>
      <c r="D45">
        <v>2.2999999999999998</v>
      </c>
    </row>
    <row r="46" spans="1:4" x14ac:dyDescent="0.25">
      <c r="A46">
        <v>1055</v>
      </c>
      <c r="B46">
        <v>6.2</v>
      </c>
      <c r="C46">
        <v>0.35</v>
      </c>
      <c r="D46">
        <v>2.1</v>
      </c>
    </row>
    <row r="47" spans="1:4" x14ac:dyDescent="0.25">
      <c r="A47">
        <v>1055</v>
      </c>
      <c r="B47">
        <v>6.1</v>
      </c>
      <c r="C47">
        <v>0.34</v>
      </c>
      <c r="D47">
        <v>2.1</v>
      </c>
    </row>
    <row r="48" spans="1:4" x14ac:dyDescent="0.25">
      <c r="A48">
        <v>1080</v>
      </c>
      <c r="B48">
        <v>5.5</v>
      </c>
      <c r="C48">
        <v>0.43</v>
      </c>
      <c r="D48">
        <v>2.2999999999999998</v>
      </c>
    </row>
    <row r="49" spans="1:4" x14ac:dyDescent="0.25">
      <c r="A49">
        <v>1096</v>
      </c>
      <c r="B49">
        <v>6</v>
      </c>
      <c r="C49">
        <v>0.38</v>
      </c>
      <c r="D49">
        <v>2.2999999999999998</v>
      </c>
    </row>
    <row r="50" spans="1:4" x14ac:dyDescent="0.25">
      <c r="A50">
        <v>1100</v>
      </c>
      <c r="B50">
        <v>5.5</v>
      </c>
      <c r="C50">
        <v>0.43</v>
      </c>
      <c r="D50">
        <v>2.4</v>
      </c>
    </row>
    <row r="51" spans="1:4" x14ac:dyDescent="0.25">
      <c r="A51">
        <v>1120</v>
      </c>
      <c r="B51">
        <v>5.5</v>
      </c>
      <c r="C51">
        <v>0.42</v>
      </c>
      <c r="D51">
        <v>2.4</v>
      </c>
    </row>
    <row r="52" spans="1:4" x14ac:dyDescent="0.25">
      <c r="A52">
        <v>1148</v>
      </c>
      <c r="B52">
        <v>5.7</v>
      </c>
      <c r="C52">
        <v>0.43</v>
      </c>
      <c r="D52">
        <v>2.5</v>
      </c>
    </row>
  </sheetData>
  <sortState ref="F6:I14">
    <sortCondition ref="F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9" workbookViewId="0">
      <selection activeCell="G25" sqref="G25"/>
    </sheetView>
  </sheetViews>
  <sheetFormatPr defaultRowHeight="15" x14ac:dyDescent="0.25"/>
  <cols>
    <col min="1" max="2" width="14.140625" customWidth="1"/>
    <col min="4" max="4" width="11.5703125" customWidth="1"/>
  </cols>
  <sheetData>
    <row r="1" spans="1:5" x14ac:dyDescent="0.25">
      <c r="A1" t="s">
        <v>50</v>
      </c>
    </row>
    <row r="3" spans="1:5" x14ac:dyDescent="0.25">
      <c r="A3" s="32" t="s">
        <v>51</v>
      </c>
      <c r="B3" s="32"/>
      <c r="C3" t="s">
        <v>52</v>
      </c>
      <c r="D3" t="s">
        <v>53</v>
      </c>
    </row>
    <row r="4" spans="1:5" x14ac:dyDescent="0.25">
      <c r="A4" s="31" t="s">
        <v>54</v>
      </c>
      <c r="B4" s="31"/>
      <c r="C4" s="27" t="s">
        <v>55</v>
      </c>
      <c r="D4" s="27" t="s">
        <v>56</v>
      </c>
    </row>
    <row r="5" spans="1:5" x14ac:dyDescent="0.25">
      <c r="A5" s="31" t="s">
        <v>57</v>
      </c>
      <c r="B5" s="31"/>
      <c r="C5" s="27" t="s">
        <v>58</v>
      </c>
      <c r="D5" s="27" t="s">
        <v>59</v>
      </c>
    </row>
    <row r="6" spans="1:5" x14ac:dyDescent="0.25">
      <c r="A6" s="31" t="s">
        <v>60</v>
      </c>
      <c r="B6" s="31"/>
      <c r="C6" s="33">
        <v>42104</v>
      </c>
      <c r="D6" s="33">
        <v>42107</v>
      </c>
    </row>
    <row r="7" spans="1:5" ht="30" x14ac:dyDescent="0.25">
      <c r="A7" s="31" t="s">
        <v>61</v>
      </c>
      <c r="B7" s="31"/>
      <c r="C7" s="27">
        <v>3.5</v>
      </c>
      <c r="D7" s="27"/>
    </row>
    <row r="8" spans="1:5" x14ac:dyDescent="0.25">
      <c r="A8" s="31" t="s">
        <v>31</v>
      </c>
      <c r="B8" s="31"/>
      <c r="C8" s="27" t="s">
        <v>32</v>
      </c>
      <c r="D8" s="27"/>
    </row>
    <row r="9" spans="1:5" ht="45" x14ac:dyDescent="0.25">
      <c r="A9" s="31" t="s">
        <v>8</v>
      </c>
      <c r="B9" s="31" t="s">
        <v>8</v>
      </c>
      <c r="C9" s="31" t="s">
        <v>33</v>
      </c>
      <c r="D9" s="31" t="s">
        <v>34</v>
      </c>
    </row>
    <row r="10" spans="1:5" x14ac:dyDescent="0.25">
      <c r="A10" s="27" t="s">
        <v>35</v>
      </c>
      <c r="B10" s="27">
        <v>200</v>
      </c>
      <c r="C10" s="27"/>
      <c r="D10" s="27"/>
    </row>
    <row r="11" spans="1:5" x14ac:dyDescent="0.25">
      <c r="A11" s="27" t="s">
        <v>36</v>
      </c>
      <c r="B11" s="27">
        <v>300</v>
      </c>
      <c r="C11" s="27"/>
      <c r="D11" s="27"/>
    </row>
    <row r="12" spans="1:5" x14ac:dyDescent="0.25">
      <c r="A12" s="27" t="s">
        <v>37</v>
      </c>
      <c r="B12" s="27">
        <v>400</v>
      </c>
      <c r="C12" s="27">
        <v>0.5</v>
      </c>
      <c r="D12" s="27"/>
    </row>
    <row r="13" spans="1:5" x14ac:dyDescent="0.25">
      <c r="A13" s="27" t="s">
        <v>38</v>
      </c>
      <c r="B13" s="27">
        <v>500</v>
      </c>
      <c r="C13" s="27">
        <v>0.6</v>
      </c>
      <c r="D13" s="27">
        <v>0.85</v>
      </c>
      <c r="E13" s="27"/>
    </row>
    <row r="14" spans="1:5" x14ac:dyDescent="0.25">
      <c r="A14" s="27" t="s">
        <v>39</v>
      </c>
      <c r="B14" s="27">
        <v>600</v>
      </c>
      <c r="C14" s="27">
        <v>0.8</v>
      </c>
      <c r="D14" s="27">
        <v>1.1000000000000001</v>
      </c>
    </row>
    <row r="15" spans="1:5" x14ac:dyDescent="0.25">
      <c r="A15" s="27" t="s">
        <v>40</v>
      </c>
      <c r="B15" s="27">
        <v>700</v>
      </c>
      <c r="C15" s="27">
        <v>1.3</v>
      </c>
      <c r="D15" s="27">
        <v>1.5</v>
      </c>
    </row>
    <row r="16" spans="1:5" x14ac:dyDescent="0.25">
      <c r="A16" s="27" t="s">
        <v>41</v>
      </c>
      <c r="B16" s="27">
        <v>800</v>
      </c>
      <c r="C16" s="27">
        <v>1.5</v>
      </c>
      <c r="D16" s="27">
        <v>1.7</v>
      </c>
    </row>
    <row r="17" spans="1:5" x14ac:dyDescent="0.25">
      <c r="A17" s="27" t="s">
        <v>42</v>
      </c>
      <c r="B17" s="27">
        <v>900</v>
      </c>
      <c r="C17" s="27">
        <v>1.8</v>
      </c>
      <c r="D17" s="27">
        <v>1.8</v>
      </c>
      <c r="E17" s="27"/>
    </row>
    <row r="18" spans="1:5" x14ac:dyDescent="0.25">
      <c r="A18" s="27" t="s">
        <v>43</v>
      </c>
      <c r="B18" s="27">
        <v>1000</v>
      </c>
      <c r="C18" s="27">
        <v>2.2999999999999998</v>
      </c>
      <c r="D18" s="27">
        <v>2.1</v>
      </c>
    </row>
    <row r="19" spans="1:5" x14ac:dyDescent="0.25">
      <c r="A19" s="27" t="s">
        <v>44</v>
      </c>
      <c r="B19" s="27">
        <v>1100</v>
      </c>
      <c r="C19" s="27"/>
      <c r="D19" s="27">
        <v>2.2999999999999998</v>
      </c>
    </row>
    <row r="20" spans="1:5" x14ac:dyDescent="0.25">
      <c r="A20" s="27" t="s">
        <v>45</v>
      </c>
      <c r="B20" s="27">
        <v>1150</v>
      </c>
      <c r="C20" s="27"/>
      <c r="D20" s="27">
        <v>2.5</v>
      </c>
    </row>
    <row r="21" spans="1:5" x14ac:dyDescent="0.25">
      <c r="A21" s="27" t="s">
        <v>46</v>
      </c>
      <c r="B21" s="27">
        <v>1200</v>
      </c>
      <c r="C21" s="27"/>
      <c r="D21" s="27">
        <v>2.8</v>
      </c>
      <c r="E21" s="27"/>
    </row>
    <row r="22" spans="1:5" x14ac:dyDescent="0.25">
      <c r="A22" s="27" t="s">
        <v>47</v>
      </c>
      <c r="B22" s="27">
        <v>1250</v>
      </c>
      <c r="C22" s="27"/>
      <c r="D22" s="27">
        <v>2.9</v>
      </c>
    </row>
    <row r="23" spans="1:5" x14ac:dyDescent="0.25">
      <c r="A23" s="27" t="s">
        <v>48</v>
      </c>
      <c r="B23" s="27">
        <v>1300</v>
      </c>
      <c r="D23" s="27">
        <v>2.9</v>
      </c>
    </row>
    <row r="24" spans="1:5" ht="30" x14ac:dyDescent="0.25">
      <c r="A24" s="27" t="s">
        <v>49</v>
      </c>
      <c r="B24" s="27">
        <v>1400</v>
      </c>
      <c r="D24" s="27">
        <v>3.1</v>
      </c>
    </row>
    <row r="25" spans="1:5" x14ac:dyDescent="0.25">
      <c r="E25" s="2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2" sqref="F2:G5"/>
    </sheetView>
  </sheetViews>
  <sheetFormatPr defaultRowHeight="15" x14ac:dyDescent="0.25"/>
  <sheetData>
    <row r="2" spans="1:7" x14ac:dyDescent="0.25">
      <c r="A2">
        <v>500</v>
      </c>
      <c r="B2">
        <v>0.25</v>
      </c>
      <c r="C2">
        <v>4.32</v>
      </c>
      <c r="D2">
        <f t="shared" ref="D2:D8" si="0">C2*B2</f>
        <v>1.08</v>
      </c>
      <c r="F2">
        <v>1230</v>
      </c>
      <c r="G2">
        <v>1.2</v>
      </c>
    </row>
    <row r="3" spans="1:7" x14ac:dyDescent="0.25">
      <c r="A3">
        <v>1230</v>
      </c>
      <c r="B3">
        <v>0.51</v>
      </c>
      <c r="C3">
        <v>5.39</v>
      </c>
      <c r="D3">
        <f t="shared" si="0"/>
        <v>2.7488999999999999</v>
      </c>
      <c r="F3">
        <v>520</v>
      </c>
      <c r="G3">
        <v>0.9</v>
      </c>
    </row>
    <row r="4" spans="1:7" x14ac:dyDescent="0.25">
      <c r="A4">
        <v>1240</v>
      </c>
      <c r="B4">
        <v>0.51</v>
      </c>
      <c r="C4">
        <v>5.39</v>
      </c>
      <c r="D4">
        <f t="shared" si="0"/>
        <v>2.7488999999999999</v>
      </c>
      <c r="F4">
        <v>570</v>
      </c>
      <c r="G4">
        <v>1</v>
      </c>
    </row>
    <row r="5" spans="1:7" x14ac:dyDescent="0.25">
      <c r="A5">
        <v>1200</v>
      </c>
      <c r="B5">
        <v>0.51</v>
      </c>
      <c r="C5">
        <v>5.39</v>
      </c>
      <c r="D5">
        <f t="shared" si="0"/>
        <v>2.7488999999999999</v>
      </c>
      <c r="F5">
        <v>450</v>
      </c>
      <c r="G5">
        <v>0.8</v>
      </c>
    </row>
    <row r="6" spans="1:7" x14ac:dyDescent="0.25">
      <c r="A6">
        <v>520</v>
      </c>
      <c r="B6">
        <v>0.19</v>
      </c>
      <c r="C6">
        <v>4.21</v>
      </c>
      <c r="D6">
        <f t="shared" si="0"/>
        <v>0.79990000000000006</v>
      </c>
    </row>
    <row r="7" spans="1:7" x14ac:dyDescent="0.25">
      <c r="A7">
        <v>470</v>
      </c>
      <c r="B7">
        <v>0.19</v>
      </c>
      <c r="C7">
        <v>4.25</v>
      </c>
      <c r="D7">
        <f t="shared" si="0"/>
        <v>0.8075</v>
      </c>
    </row>
    <row r="8" spans="1:7" x14ac:dyDescent="0.25">
      <c r="A8">
        <v>500</v>
      </c>
      <c r="B8">
        <v>0.2</v>
      </c>
      <c r="C8">
        <v>4.32</v>
      </c>
      <c r="D8">
        <f t="shared" si="0"/>
        <v>0.8640000000000001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6" sqref="D6:E20"/>
    </sheetView>
  </sheetViews>
  <sheetFormatPr defaultRowHeight="15" x14ac:dyDescent="0.25"/>
  <cols>
    <col min="1" max="1" width="16" customWidth="1"/>
  </cols>
  <sheetData>
    <row r="1" spans="1:5" x14ac:dyDescent="0.25">
      <c r="A1" t="s">
        <v>3</v>
      </c>
      <c r="B1" t="s">
        <v>63</v>
      </c>
    </row>
    <row r="2" spans="1:5" x14ac:dyDescent="0.25">
      <c r="A2" t="s">
        <v>62</v>
      </c>
      <c r="B2" s="26">
        <v>42130</v>
      </c>
      <c r="D2" s="26">
        <v>42131</v>
      </c>
    </row>
    <row r="3" spans="1:5" x14ac:dyDescent="0.25">
      <c r="B3" s="26"/>
    </row>
    <row r="4" spans="1:5" x14ac:dyDescent="0.25">
      <c r="B4" s="26"/>
    </row>
    <row r="5" spans="1:5" x14ac:dyDescent="0.25">
      <c r="A5" t="s">
        <v>0</v>
      </c>
      <c r="B5" t="s">
        <v>4</v>
      </c>
      <c r="D5" t="s">
        <v>21</v>
      </c>
      <c r="E5" t="s">
        <v>4</v>
      </c>
    </row>
    <row r="6" spans="1:5" x14ac:dyDescent="0.25">
      <c r="A6">
        <v>295</v>
      </c>
      <c r="B6">
        <v>0.7</v>
      </c>
      <c r="D6">
        <v>296</v>
      </c>
      <c r="E6">
        <v>0.7</v>
      </c>
    </row>
    <row r="7" spans="1:5" x14ac:dyDescent="0.25">
      <c r="A7">
        <v>300</v>
      </c>
      <c r="B7">
        <v>0.8</v>
      </c>
      <c r="D7">
        <v>320</v>
      </c>
      <c r="E7">
        <v>0.6</v>
      </c>
    </row>
    <row r="8" spans="1:5" x14ac:dyDescent="0.25">
      <c r="A8">
        <v>350</v>
      </c>
      <c r="B8">
        <v>0.8</v>
      </c>
      <c r="D8">
        <v>330</v>
      </c>
      <c r="E8">
        <v>0.7</v>
      </c>
    </row>
    <row r="9" spans="1:5" x14ac:dyDescent="0.25">
      <c r="D9">
        <v>350</v>
      </c>
      <c r="E9">
        <v>0.7</v>
      </c>
    </row>
    <row r="10" spans="1:5" x14ac:dyDescent="0.25">
      <c r="D10">
        <v>400</v>
      </c>
      <c r="E10">
        <v>0.8</v>
      </c>
    </row>
    <row r="11" spans="1:5" x14ac:dyDescent="0.25">
      <c r="D11">
        <v>410</v>
      </c>
      <c r="E11">
        <v>0.9</v>
      </c>
    </row>
    <row r="12" spans="1:5" x14ac:dyDescent="0.25">
      <c r="D12">
        <v>425</v>
      </c>
      <c r="E12">
        <v>1</v>
      </c>
    </row>
    <row r="13" spans="1:5" x14ac:dyDescent="0.25">
      <c r="D13">
        <v>450</v>
      </c>
      <c r="E13">
        <v>0.8</v>
      </c>
    </row>
    <row r="14" spans="1:5" x14ac:dyDescent="0.25">
      <c r="D14">
        <v>515</v>
      </c>
      <c r="E14">
        <v>1.1000000000000001</v>
      </c>
    </row>
    <row r="15" spans="1:5" x14ac:dyDescent="0.25">
      <c r="D15">
        <v>520</v>
      </c>
      <c r="E15">
        <v>0.9</v>
      </c>
    </row>
    <row r="16" spans="1:5" x14ac:dyDescent="0.25">
      <c r="D16">
        <v>570</v>
      </c>
      <c r="E16">
        <v>1</v>
      </c>
    </row>
    <row r="17" spans="4:5" x14ac:dyDescent="0.25">
      <c r="D17">
        <v>750</v>
      </c>
      <c r="E17">
        <v>1.8</v>
      </c>
    </row>
    <row r="18" spans="4:5" x14ac:dyDescent="0.25">
      <c r="D18">
        <v>1000</v>
      </c>
      <c r="E18">
        <v>1.5</v>
      </c>
    </row>
    <row r="19" spans="4:5" x14ac:dyDescent="0.25">
      <c r="D19">
        <v>1200</v>
      </c>
      <c r="E19">
        <v>2</v>
      </c>
    </row>
    <row r="20" spans="4:5" x14ac:dyDescent="0.25">
      <c r="D20">
        <v>1230</v>
      </c>
      <c r="E20">
        <v>1.2</v>
      </c>
    </row>
  </sheetData>
  <sortState ref="D6:E20">
    <sortCondition ref="D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9"/>
    </sheetView>
  </sheetViews>
  <sheetFormatPr defaultRowHeight="15" x14ac:dyDescent="0.25"/>
  <sheetData>
    <row r="1" spans="1:11" x14ac:dyDescent="0.25">
      <c r="A1" s="34" t="s">
        <v>6</v>
      </c>
      <c r="B1" s="34"/>
      <c r="C1" s="34"/>
      <c r="D1" s="34"/>
      <c r="E1" s="34"/>
      <c r="G1" s="34" t="s">
        <v>7</v>
      </c>
      <c r="H1" s="34"/>
      <c r="I1" s="34"/>
      <c r="J1" s="34"/>
      <c r="K1" s="34"/>
    </row>
    <row r="2" spans="1:11" x14ac:dyDescent="0.25">
      <c r="A2" s="34"/>
      <c r="B2" s="34"/>
      <c r="C2" s="34"/>
      <c r="D2" s="34"/>
      <c r="E2" s="34"/>
      <c r="G2" s="34"/>
      <c r="H2" s="34"/>
      <c r="I2" s="34"/>
      <c r="J2" s="34"/>
      <c r="K2" s="34"/>
    </row>
    <row r="4" spans="1:11" x14ac:dyDescent="0.25">
      <c r="A4" s="35" t="s">
        <v>8</v>
      </c>
      <c r="B4" s="35" t="s">
        <v>9</v>
      </c>
      <c r="C4" s="35"/>
      <c r="D4" s="35"/>
      <c r="E4" s="1" t="s">
        <v>10</v>
      </c>
      <c r="G4" s="35" t="s">
        <v>8</v>
      </c>
      <c r="H4" s="35" t="s">
        <v>11</v>
      </c>
      <c r="I4" s="35"/>
      <c r="J4" s="35"/>
      <c r="K4" s="1" t="s">
        <v>10</v>
      </c>
    </row>
    <row r="5" spans="1:11" ht="45" x14ac:dyDescent="0.25">
      <c r="A5" s="35"/>
      <c r="B5" s="2" t="s">
        <v>12</v>
      </c>
      <c r="C5" s="2" t="s">
        <v>13</v>
      </c>
      <c r="D5" s="3" t="s">
        <v>14</v>
      </c>
      <c r="E5" s="2" t="s">
        <v>14</v>
      </c>
      <c r="G5" s="35"/>
      <c r="H5" s="2" t="s">
        <v>12</v>
      </c>
      <c r="I5" s="2" t="s">
        <v>13</v>
      </c>
      <c r="J5" s="3" t="s">
        <v>14</v>
      </c>
      <c r="K5" s="2" t="s">
        <v>14</v>
      </c>
    </row>
    <row r="6" spans="1:11" x14ac:dyDescent="0.25">
      <c r="A6" s="4">
        <v>100</v>
      </c>
      <c r="B6" s="5">
        <v>37.380000000000003</v>
      </c>
      <c r="C6" s="6">
        <v>4.01</v>
      </c>
      <c r="D6" s="7">
        <f>ROUND(C6*B6*0.001,2)</f>
        <v>0.15</v>
      </c>
      <c r="E6" s="8"/>
      <c r="G6" s="4">
        <v>100</v>
      </c>
      <c r="H6" s="5">
        <v>0</v>
      </c>
      <c r="I6" s="6">
        <v>3.82</v>
      </c>
      <c r="J6" s="5">
        <f>I6*H6*0.001</f>
        <v>0</v>
      </c>
      <c r="K6" s="8"/>
    </row>
    <row r="7" spans="1:11" x14ac:dyDescent="0.25">
      <c r="A7" s="9">
        <v>200</v>
      </c>
      <c r="B7" s="10">
        <v>67.83</v>
      </c>
      <c r="C7" s="11">
        <v>4.0999999999999996</v>
      </c>
      <c r="D7" s="12">
        <f t="shared" ref="D7:D19" si="0">ROUND(C7*B7*0.001,2)</f>
        <v>0.28000000000000003</v>
      </c>
      <c r="E7" s="13"/>
      <c r="G7" s="9">
        <v>200</v>
      </c>
      <c r="H7" s="10">
        <v>0</v>
      </c>
      <c r="I7" s="11">
        <v>3.9</v>
      </c>
      <c r="J7" s="10">
        <f t="shared" ref="J7:J19" si="1">I7*H7*0.001</f>
        <v>0</v>
      </c>
      <c r="K7" s="14"/>
    </row>
    <row r="8" spans="1:11" x14ac:dyDescent="0.25">
      <c r="A8" s="9">
        <v>300</v>
      </c>
      <c r="B8" s="10">
        <v>97.6</v>
      </c>
      <c r="C8" s="11">
        <v>4.09</v>
      </c>
      <c r="D8" s="12">
        <f t="shared" si="0"/>
        <v>0.4</v>
      </c>
      <c r="E8" s="13"/>
      <c r="G8" s="9">
        <v>300</v>
      </c>
      <c r="H8" s="10">
        <v>0</v>
      </c>
      <c r="I8" s="11">
        <v>4.22</v>
      </c>
      <c r="J8" s="10">
        <f t="shared" si="1"/>
        <v>0</v>
      </c>
      <c r="K8" s="14"/>
    </row>
    <row r="9" spans="1:11" x14ac:dyDescent="0.25">
      <c r="A9" s="9">
        <v>400</v>
      </c>
      <c r="B9" s="10">
        <v>108.6</v>
      </c>
      <c r="C9" s="11">
        <v>4.18</v>
      </c>
      <c r="D9" s="12">
        <f t="shared" si="0"/>
        <v>0.45</v>
      </c>
      <c r="E9" s="13"/>
      <c r="G9" s="9">
        <v>400</v>
      </c>
      <c r="H9" s="10">
        <v>0</v>
      </c>
      <c r="I9" s="11">
        <v>3.93</v>
      </c>
      <c r="J9" s="10">
        <f t="shared" si="1"/>
        <v>0</v>
      </c>
      <c r="K9" s="14">
        <v>0.5</v>
      </c>
    </row>
    <row r="10" spans="1:11" x14ac:dyDescent="0.25">
      <c r="A10" s="9">
        <v>500</v>
      </c>
      <c r="B10" s="10">
        <v>152</v>
      </c>
      <c r="C10" s="11">
        <v>4.12</v>
      </c>
      <c r="D10" s="12">
        <f t="shared" si="0"/>
        <v>0.63</v>
      </c>
      <c r="E10" s="13">
        <v>0.85</v>
      </c>
      <c r="G10" s="9">
        <v>500</v>
      </c>
      <c r="H10" s="10">
        <v>70</v>
      </c>
      <c r="I10" s="11">
        <v>4.5</v>
      </c>
      <c r="J10" s="10">
        <f t="shared" si="1"/>
        <v>0.315</v>
      </c>
      <c r="K10" s="14">
        <v>0.6</v>
      </c>
    </row>
    <row r="11" spans="1:11" x14ac:dyDescent="0.25">
      <c r="A11" s="9">
        <v>600</v>
      </c>
      <c r="B11" s="10">
        <v>180</v>
      </c>
      <c r="C11" s="11">
        <v>4.1399999999999997</v>
      </c>
      <c r="D11" s="12">
        <f t="shared" si="0"/>
        <v>0.75</v>
      </c>
      <c r="E11" s="13">
        <v>1.1000000000000001</v>
      </c>
      <c r="G11" s="9">
        <v>600</v>
      </c>
      <c r="H11" s="10">
        <v>90</v>
      </c>
      <c r="I11" s="11">
        <v>4.0999999999999996</v>
      </c>
      <c r="J11" s="10">
        <f t="shared" si="1"/>
        <v>0.36899999999999994</v>
      </c>
      <c r="K11" s="14">
        <v>0.8</v>
      </c>
    </row>
    <row r="12" spans="1:11" x14ac:dyDescent="0.25">
      <c r="A12" s="9">
        <v>700</v>
      </c>
      <c r="B12" s="10">
        <v>210</v>
      </c>
      <c r="C12" s="11">
        <v>4.16</v>
      </c>
      <c r="D12" s="12">
        <f t="shared" si="0"/>
        <v>0.87</v>
      </c>
      <c r="E12" s="13">
        <v>1.5</v>
      </c>
      <c r="G12" s="9">
        <v>700</v>
      </c>
      <c r="H12" s="10">
        <v>130</v>
      </c>
      <c r="I12" s="11">
        <v>4.0999999999999996</v>
      </c>
      <c r="J12" s="10">
        <f t="shared" si="1"/>
        <v>0.53300000000000003</v>
      </c>
      <c r="K12" s="14">
        <v>1.3</v>
      </c>
    </row>
    <row r="13" spans="1:11" x14ac:dyDescent="0.25">
      <c r="A13" s="9">
        <v>800</v>
      </c>
      <c r="B13" s="10">
        <v>240</v>
      </c>
      <c r="C13" s="11">
        <v>4.16</v>
      </c>
      <c r="D13" s="12">
        <f t="shared" si="0"/>
        <v>1</v>
      </c>
      <c r="E13" s="13">
        <v>1.7</v>
      </c>
      <c r="G13" s="9">
        <v>800</v>
      </c>
      <c r="H13" s="10">
        <v>140</v>
      </c>
      <c r="I13" s="11">
        <v>4.12</v>
      </c>
      <c r="J13" s="10">
        <f t="shared" si="1"/>
        <v>0.57680000000000009</v>
      </c>
      <c r="K13" s="14">
        <v>1.5</v>
      </c>
    </row>
    <row r="14" spans="1:11" x14ac:dyDescent="0.25">
      <c r="A14" s="9">
        <v>900</v>
      </c>
      <c r="B14" s="10">
        <v>275</v>
      </c>
      <c r="C14" s="11">
        <v>4.2</v>
      </c>
      <c r="D14" s="12">
        <f t="shared" si="0"/>
        <v>1.1599999999999999</v>
      </c>
      <c r="E14" s="13">
        <v>1.8</v>
      </c>
      <c r="G14" s="9">
        <v>900</v>
      </c>
      <c r="H14" s="10"/>
      <c r="I14" s="11"/>
      <c r="J14" s="10">
        <f t="shared" si="1"/>
        <v>0</v>
      </c>
      <c r="K14" s="14">
        <v>1.8</v>
      </c>
    </row>
    <row r="15" spans="1:11" x14ac:dyDescent="0.25">
      <c r="A15" s="9">
        <v>1000</v>
      </c>
      <c r="B15" s="10">
        <v>320</v>
      </c>
      <c r="C15" s="11">
        <v>4.26</v>
      </c>
      <c r="D15" s="12">
        <f t="shared" si="0"/>
        <v>1.36</v>
      </c>
      <c r="E15" s="13">
        <v>2.1</v>
      </c>
      <c r="G15" s="9">
        <v>1000</v>
      </c>
      <c r="H15" s="10"/>
      <c r="I15" s="11"/>
      <c r="J15" s="10">
        <f t="shared" si="1"/>
        <v>0</v>
      </c>
      <c r="K15" s="14" t="s">
        <v>15</v>
      </c>
    </row>
    <row r="16" spans="1:11" x14ac:dyDescent="0.25">
      <c r="A16" s="9">
        <v>1100</v>
      </c>
      <c r="B16" s="10">
        <v>340</v>
      </c>
      <c r="C16" s="11">
        <v>4.2699999999999996</v>
      </c>
      <c r="D16" s="12">
        <f t="shared" si="0"/>
        <v>1.45</v>
      </c>
      <c r="E16" s="13">
        <v>2.5</v>
      </c>
      <c r="G16" s="9">
        <v>1100</v>
      </c>
      <c r="H16" s="10"/>
      <c r="I16" s="11"/>
      <c r="J16" s="10">
        <f t="shared" si="1"/>
        <v>0</v>
      </c>
      <c r="K16" s="13"/>
    </row>
    <row r="17" spans="1:11" x14ac:dyDescent="0.25">
      <c r="A17" s="15">
        <v>1200</v>
      </c>
      <c r="B17" s="16">
        <v>360</v>
      </c>
      <c r="C17" s="17">
        <v>4.51</v>
      </c>
      <c r="D17" s="12">
        <f t="shared" si="0"/>
        <v>1.62</v>
      </c>
      <c r="E17" s="13">
        <v>2.8</v>
      </c>
      <c r="G17" s="18">
        <v>1200</v>
      </c>
      <c r="H17" s="11"/>
      <c r="I17" s="11"/>
      <c r="J17" s="10">
        <f t="shared" si="1"/>
        <v>0</v>
      </c>
      <c r="K17" s="13"/>
    </row>
    <row r="18" spans="1:11" x14ac:dyDescent="0.25">
      <c r="A18" s="19">
        <v>1300</v>
      </c>
      <c r="D18" s="12">
        <f t="shared" si="0"/>
        <v>0</v>
      </c>
      <c r="E18" s="13">
        <v>2.9</v>
      </c>
      <c r="G18" s="19">
        <v>1300</v>
      </c>
      <c r="I18" s="20"/>
      <c r="J18" s="10">
        <f t="shared" si="1"/>
        <v>0</v>
      </c>
      <c r="K18" s="13"/>
    </row>
    <row r="19" spans="1:11" x14ac:dyDescent="0.25">
      <c r="A19" s="21">
        <v>1400</v>
      </c>
      <c r="B19" s="22"/>
      <c r="C19" s="22"/>
      <c r="D19" s="16">
        <f t="shared" si="0"/>
        <v>0</v>
      </c>
      <c r="E19" s="23">
        <v>3.1</v>
      </c>
      <c r="G19" s="21">
        <v>1400</v>
      </c>
      <c r="H19" s="24"/>
      <c r="I19" s="24"/>
      <c r="J19" s="25">
        <f t="shared" si="1"/>
        <v>0</v>
      </c>
      <c r="K19" s="23"/>
    </row>
  </sheetData>
  <mergeCells count="6">
    <mergeCell ref="A1:E2"/>
    <mergeCell ref="G1:K2"/>
    <mergeCell ref="A4:A5"/>
    <mergeCell ref="B4:D4"/>
    <mergeCell ref="G4:G5"/>
    <mergeCell ref="H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A3" sqref="A3:F19"/>
    </sheetView>
  </sheetViews>
  <sheetFormatPr defaultRowHeight="15" x14ac:dyDescent="0.25"/>
  <sheetData>
    <row r="3" spans="1:6" x14ac:dyDescent="0.25">
      <c r="A3" t="s">
        <v>16</v>
      </c>
      <c r="B3" s="26">
        <v>42114</v>
      </c>
    </row>
    <row r="6" spans="1:6" ht="45" x14ac:dyDescent="0.25">
      <c r="B6" s="27" t="s">
        <v>11</v>
      </c>
      <c r="C6" s="27" t="s">
        <v>17</v>
      </c>
      <c r="D6" s="27" t="s">
        <v>18</v>
      </c>
      <c r="F6" s="27" t="s">
        <v>19</v>
      </c>
    </row>
    <row r="7" spans="1:6" ht="30" x14ac:dyDescent="0.25">
      <c r="A7" s="27" t="s">
        <v>20</v>
      </c>
      <c r="B7" s="27"/>
      <c r="C7" s="27"/>
      <c r="D7" s="27"/>
      <c r="F7" s="27"/>
    </row>
    <row r="8" spans="1:6" x14ac:dyDescent="0.25">
      <c r="A8">
        <v>100</v>
      </c>
      <c r="B8">
        <v>0.49199999999999999</v>
      </c>
      <c r="C8">
        <v>0</v>
      </c>
      <c r="D8">
        <v>0.1</v>
      </c>
      <c r="F8">
        <f>(D8-B8)*100/B8</f>
        <v>-79.674796747967491</v>
      </c>
    </row>
    <row r="9" spans="1:6" x14ac:dyDescent="0.25">
      <c r="A9">
        <v>200</v>
      </c>
      <c r="B9">
        <v>0.49099999999999999</v>
      </c>
      <c r="C9">
        <v>0</v>
      </c>
      <c r="D9">
        <v>0.4</v>
      </c>
      <c r="F9">
        <f t="shared" ref="F9:F19" si="0">(D9-B9)*100/B9</f>
        <v>-18.533604887983703</v>
      </c>
    </row>
    <row r="10" spans="1:6" x14ac:dyDescent="0.25">
      <c r="A10">
        <v>300</v>
      </c>
      <c r="B10">
        <v>0.70699999999999996</v>
      </c>
      <c r="C10">
        <v>0.46400000000000002</v>
      </c>
      <c r="D10">
        <v>0.5</v>
      </c>
      <c r="F10">
        <f t="shared" si="0"/>
        <v>-29.278642149929276</v>
      </c>
    </row>
    <row r="11" spans="1:6" x14ac:dyDescent="0.25">
      <c r="A11">
        <v>400</v>
      </c>
      <c r="B11">
        <v>0.84399999999999997</v>
      </c>
      <c r="C11">
        <v>0.69299999999999995</v>
      </c>
      <c r="D11">
        <v>1</v>
      </c>
      <c r="F11">
        <f t="shared" si="0"/>
        <v>18.483412322274887</v>
      </c>
    </row>
    <row r="12" spans="1:6" x14ac:dyDescent="0.25">
      <c r="A12">
        <v>500</v>
      </c>
      <c r="B12">
        <v>1.0549999999999999</v>
      </c>
      <c r="C12">
        <v>0.86</v>
      </c>
      <c r="D12">
        <v>1.2</v>
      </c>
      <c r="F12">
        <f t="shared" si="0"/>
        <v>13.744075829383888</v>
      </c>
    </row>
    <row r="13" spans="1:6" x14ac:dyDescent="0.25">
      <c r="A13">
        <v>600</v>
      </c>
      <c r="B13">
        <v>1.2749999999999999</v>
      </c>
      <c r="C13">
        <v>1.1200000000000001</v>
      </c>
      <c r="D13">
        <v>1.5</v>
      </c>
      <c r="F13">
        <f t="shared" si="0"/>
        <v>17.64705882352942</v>
      </c>
    </row>
    <row r="14" spans="1:6" x14ac:dyDescent="0.25">
      <c r="A14">
        <v>700</v>
      </c>
      <c r="B14">
        <v>1.4019999999999999</v>
      </c>
      <c r="C14">
        <v>1.37</v>
      </c>
      <c r="D14">
        <v>1.9</v>
      </c>
      <c r="F14">
        <f t="shared" si="0"/>
        <v>35.520684736091297</v>
      </c>
    </row>
    <row r="15" spans="1:6" x14ac:dyDescent="0.25">
      <c r="A15">
        <v>800</v>
      </c>
      <c r="B15">
        <v>1.6180000000000001</v>
      </c>
      <c r="C15">
        <v>1.42</v>
      </c>
      <c r="D15">
        <v>2</v>
      </c>
      <c r="F15">
        <f t="shared" si="0"/>
        <v>23.609394313967854</v>
      </c>
    </row>
    <row r="16" spans="1:6" x14ac:dyDescent="0.25">
      <c r="A16">
        <v>900</v>
      </c>
      <c r="B16">
        <v>1.712</v>
      </c>
      <c r="C16">
        <v>1.6</v>
      </c>
      <c r="D16">
        <v>2.2999999999999998</v>
      </c>
      <c r="F16">
        <f t="shared" si="0"/>
        <v>34.345794392523352</v>
      </c>
    </row>
    <row r="17" spans="1:6" x14ac:dyDescent="0.25">
      <c r="A17">
        <v>1000</v>
      </c>
      <c r="B17">
        <v>1.8919999999999999</v>
      </c>
      <c r="C17">
        <v>1.7</v>
      </c>
      <c r="D17">
        <v>2.4</v>
      </c>
      <c r="F17">
        <f t="shared" si="0"/>
        <v>26.849894291754758</v>
      </c>
    </row>
    <row r="18" spans="1:6" x14ac:dyDescent="0.25">
      <c r="A18">
        <v>1100</v>
      </c>
      <c r="B18">
        <v>2</v>
      </c>
      <c r="C18">
        <v>1.8</v>
      </c>
      <c r="D18">
        <v>2.7</v>
      </c>
      <c r="F18">
        <f t="shared" si="0"/>
        <v>35.000000000000007</v>
      </c>
    </row>
    <row r="19" spans="1:6" x14ac:dyDescent="0.25">
      <c r="A19">
        <v>1200</v>
      </c>
      <c r="B19">
        <v>2</v>
      </c>
      <c r="C19">
        <v>1.9</v>
      </c>
      <c r="D19">
        <v>3.2</v>
      </c>
      <c r="F19">
        <f t="shared" si="0"/>
        <v>60.000000000000007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workbookViewId="0">
      <selection sqref="A1:M35"/>
    </sheetView>
  </sheetViews>
  <sheetFormatPr defaultRowHeight="15" x14ac:dyDescent="0.25"/>
  <sheetData>
    <row r="2" spans="1:13" x14ac:dyDescent="0.25">
      <c r="A2" s="36" t="s">
        <v>11</v>
      </c>
      <c r="B2" s="36"/>
      <c r="C2" s="36"/>
      <c r="D2" s="36"/>
      <c r="E2" s="28"/>
      <c r="F2" s="36" t="s">
        <v>17</v>
      </c>
      <c r="G2" s="36"/>
      <c r="H2" s="36"/>
      <c r="I2" s="36"/>
      <c r="J2" s="28"/>
      <c r="K2" s="28"/>
      <c r="L2" s="36" t="s">
        <v>18</v>
      </c>
      <c r="M2" s="36"/>
    </row>
    <row r="3" spans="1:13" x14ac:dyDescent="0.25">
      <c r="A3" t="s">
        <v>21</v>
      </c>
      <c r="B3" t="s">
        <v>1</v>
      </c>
      <c r="C3" t="s">
        <v>22</v>
      </c>
      <c r="D3" t="s">
        <v>14</v>
      </c>
      <c r="F3" t="s">
        <v>21</v>
      </c>
      <c r="G3" t="s">
        <v>1</v>
      </c>
      <c r="H3" t="s">
        <v>22</v>
      </c>
      <c r="I3" t="s">
        <v>14</v>
      </c>
      <c r="L3" t="s">
        <v>21</v>
      </c>
      <c r="M3" t="s">
        <v>14</v>
      </c>
    </row>
    <row r="4" spans="1:13" x14ac:dyDescent="0.25">
      <c r="A4">
        <v>150</v>
      </c>
      <c r="B4">
        <v>4.0999999999999996</v>
      </c>
      <c r="C4">
        <v>120</v>
      </c>
      <c r="D4">
        <f t="shared" ref="D4:D26" si="0">C4*B4*0.001</f>
        <v>0.49199999999999994</v>
      </c>
      <c r="F4">
        <v>182</v>
      </c>
      <c r="G4">
        <v>4.07</v>
      </c>
      <c r="H4">
        <v>60</v>
      </c>
      <c r="I4">
        <f t="shared" ref="I4:I29" si="1">H4*G4*0.001</f>
        <v>0.24420000000000003</v>
      </c>
      <c r="J4">
        <f>I4*0.75</f>
        <v>0.18315000000000003</v>
      </c>
      <c r="L4">
        <v>157</v>
      </c>
      <c r="M4">
        <v>0.5</v>
      </c>
    </row>
    <row r="5" spans="1:13" x14ac:dyDescent="0.25">
      <c r="A5">
        <v>220</v>
      </c>
      <c r="B5">
        <v>4.0999999999999996</v>
      </c>
      <c r="C5">
        <v>90</v>
      </c>
      <c r="D5">
        <f t="shared" si="0"/>
        <v>0.36899999999999994</v>
      </c>
      <c r="F5">
        <v>218</v>
      </c>
      <c r="G5">
        <v>4.9000000000000004</v>
      </c>
      <c r="H5">
        <v>0</v>
      </c>
      <c r="I5">
        <f t="shared" si="1"/>
        <v>0</v>
      </c>
      <c r="J5">
        <f t="shared" ref="J5:J29" si="2">I5*0.75</f>
        <v>0</v>
      </c>
      <c r="L5">
        <v>182</v>
      </c>
      <c r="M5">
        <v>0.2</v>
      </c>
    </row>
    <row r="6" spans="1:13" x14ac:dyDescent="0.25">
      <c r="A6">
        <v>248</v>
      </c>
      <c r="B6">
        <v>4.09</v>
      </c>
      <c r="C6">
        <v>120</v>
      </c>
      <c r="D6">
        <f t="shared" si="0"/>
        <v>0.49079999999999996</v>
      </c>
      <c r="F6">
        <v>320</v>
      </c>
      <c r="G6">
        <v>4.12</v>
      </c>
      <c r="H6">
        <v>150</v>
      </c>
      <c r="I6">
        <f t="shared" si="1"/>
        <v>0.61799999999999999</v>
      </c>
      <c r="J6">
        <f t="shared" si="2"/>
        <v>0.46350000000000002</v>
      </c>
      <c r="L6">
        <v>220</v>
      </c>
      <c r="M6">
        <v>0.4</v>
      </c>
    </row>
    <row r="7" spans="1:13" x14ac:dyDescent="0.25">
      <c r="A7">
        <v>318</v>
      </c>
      <c r="B7">
        <v>4.16</v>
      </c>
      <c r="C7">
        <v>170</v>
      </c>
      <c r="D7">
        <f t="shared" si="0"/>
        <v>0.70720000000000005</v>
      </c>
      <c r="F7">
        <v>330</v>
      </c>
      <c r="G7">
        <v>4.17</v>
      </c>
      <c r="H7">
        <v>180</v>
      </c>
      <c r="I7">
        <f t="shared" si="1"/>
        <v>0.75060000000000004</v>
      </c>
      <c r="J7">
        <f t="shared" si="2"/>
        <v>0.56295000000000006</v>
      </c>
      <c r="L7">
        <v>267</v>
      </c>
      <c r="M7">
        <v>0.6</v>
      </c>
    </row>
    <row r="8" spans="1:13" x14ac:dyDescent="0.25">
      <c r="A8">
        <v>320</v>
      </c>
      <c r="B8">
        <v>4.13</v>
      </c>
      <c r="C8">
        <v>150</v>
      </c>
      <c r="D8">
        <f t="shared" si="0"/>
        <v>0.61950000000000005</v>
      </c>
      <c r="F8">
        <v>340</v>
      </c>
      <c r="G8">
        <v>4.2</v>
      </c>
      <c r="H8">
        <v>210</v>
      </c>
      <c r="I8">
        <f t="shared" si="1"/>
        <v>0.88200000000000001</v>
      </c>
      <c r="J8">
        <f t="shared" si="2"/>
        <v>0.66149999999999998</v>
      </c>
      <c r="L8">
        <v>270</v>
      </c>
      <c r="M8">
        <v>0.5</v>
      </c>
    </row>
    <row r="9" spans="1:13" x14ac:dyDescent="0.25">
      <c r="A9">
        <v>380</v>
      </c>
      <c r="B9">
        <v>4.1399999999999997</v>
      </c>
      <c r="C9">
        <v>180</v>
      </c>
      <c r="D9">
        <f t="shared" si="0"/>
        <v>0.74519999999999997</v>
      </c>
      <c r="F9">
        <v>360</v>
      </c>
      <c r="G9">
        <v>4.1900000000000004</v>
      </c>
      <c r="H9">
        <v>230</v>
      </c>
      <c r="I9">
        <f t="shared" si="1"/>
        <v>0.96370000000000011</v>
      </c>
      <c r="J9">
        <f t="shared" si="2"/>
        <v>0.72277500000000006</v>
      </c>
      <c r="L9">
        <v>310</v>
      </c>
      <c r="M9">
        <v>0.6</v>
      </c>
    </row>
    <row r="10" spans="1:13" x14ac:dyDescent="0.25">
      <c r="A10">
        <v>388</v>
      </c>
      <c r="B10">
        <v>4.22</v>
      </c>
      <c r="C10">
        <v>190</v>
      </c>
      <c r="D10">
        <f t="shared" si="0"/>
        <v>0.80179999999999996</v>
      </c>
      <c r="F10">
        <v>370</v>
      </c>
      <c r="G10">
        <v>4.1399999999999997</v>
      </c>
      <c r="H10">
        <v>170</v>
      </c>
      <c r="I10">
        <f t="shared" si="1"/>
        <v>0.70379999999999998</v>
      </c>
      <c r="J10">
        <f t="shared" si="2"/>
        <v>0.52784999999999993</v>
      </c>
      <c r="L10">
        <v>320</v>
      </c>
      <c r="M10">
        <v>0.7</v>
      </c>
    </row>
    <row r="11" spans="1:13" x14ac:dyDescent="0.25">
      <c r="A11">
        <v>400</v>
      </c>
      <c r="B11">
        <v>4.22</v>
      </c>
      <c r="C11">
        <v>200</v>
      </c>
      <c r="D11">
        <f t="shared" si="0"/>
        <v>0.84399999999999997</v>
      </c>
      <c r="F11">
        <v>378</v>
      </c>
      <c r="G11">
        <v>4.17</v>
      </c>
      <c r="H11">
        <v>190</v>
      </c>
      <c r="I11">
        <f t="shared" si="1"/>
        <v>0.7923</v>
      </c>
      <c r="J11">
        <f t="shared" si="2"/>
        <v>0.594225</v>
      </c>
      <c r="L11">
        <v>330</v>
      </c>
      <c r="M11">
        <v>0.8</v>
      </c>
    </row>
    <row r="12" spans="1:13" x14ac:dyDescent="0.25">
      <c r="A12">
        <v>410</v>
      </c>
      <c r="B12">
        <v>4.12</v>
      </c>
      <c r="C12">
        <v>190</v>
      </c>
      <c r="D12">
        <f t="shared" si="0"/>
        <v>0.78280000000000005</v>
      </c>
      <c r="F12">
        <v>389</v>
      </c>
      <c r="G12">
        <v>4.18</v>
      </c>
      <c r="H12">
        <v>220</v>
      </c>
      <c r="I12">
        <f t="shared" si="1"/>
        <v>0.91959999999999997</v>
      </c>
      <c r="J12">
        <f t="shared" si="2"/>
        <v>0.68969999999999998</v>
      </c>
      <c r="L12">
        <v>350</v>
      </c>
      <c r="M12">
        <v>0.7</v>
      </c>
    </row>
    <row r="13" spans="1:13" x14ac:dyDescent="0.25">
      <c r="A13">
        <v>425</v>
      </c>
      <c r="B13">
        <v>4.1500000000000004</v>
      </c>
      <c r="C13">
        <v>210</v>
      </c>
      <c r="D13">
        <f t="shared" si="0"/>
        <v>0.87150000000000016</v>
      </c>
      <c r="F13">
        <v>400</v>
      </c>
      <c r="G13">
        <v>4.2</v>
      </c>
      <c r="H13">
        <v>220</v>
      </c>
      <c r="I13">
        <f t="shared" si="1"/>
        <v>0.92400000000000004</v>
      </c>
      <c r="J13">
        <f t="shared" si="2"/>
        <v>0.69300000000000006</v>
      </c>
      <c r="L13">
        <v>368</v>
      </c>
      <c r="M13">
        <v>0.9</v>
      </c>
    </row>
    <row r="14" spans="1:13" x14ac:dyDescent="0.25">
      <c r="A14">
        <v>435</v>
      </c>
      <c r="B14">
        <v>4.1500000000000004</v>
      </c>
      <c r="C14">
        <v>220</v>
      </c>
      <c r="D14">
        <f t="shared" si="0"/>
        <v>0.91300000000000014</v>
      </c>
      <c r="F14">
        <v>412</v>
      </c>
      <c r="G14">
        <v>4.2300000000000004</v>
      </c>
      <c r="H14">
        <v>210</v>
      </c>
      <c r="I14">
        <f t="shared" si="1"/>
        <v>0.88830000000000009</v>
      </c>
      <c r="J14">
        <f t="shared" si="2"/>
        <v>0.66622500000000007</v>
      </c>
      <c r="L14">
        <v>388</v>
      </c>
      <c r="M14">
        <v>0.9</v>
      </c>
    </row>
    <row r="15" spans="1:13" x14ac:dyDescent="0.25">
      <c r="A15">
        <v>460</v>
      </c>
      <c r="B15">
        <v>4.2</v>
      </c>
      <c r="C15">
        <v>220</v>
      </c>
      <c r="D15">
        <f t="shared" si="0"/>
        <v>0.92400000000000004</v>
      </c>
      <c r="F15">
        <v>423</v>
      </c>
      <c r="G15">
        <v>4.24</v>
      </c>
      <c r="H15">
        <v>220</v>
      </c>
      <c r="I15">
        <f t="shared" si="1"/>
        <v>0.93280000000000007</v>
      </c>
      <c r="J15">
        <f t="shared" si="2"/>
        <v>0.6996</v>
      </c>
      <c r="L15">
        <v>390</v>
      </c>
      <c r="M15">
        <v>0.9</v>
      </c>
    </row>
    <row r="16" spans="1:13" x14ac:dyDescent="0.25">
      <c r="A16">
        <v>570</v>
      </c>
      <c r="B16">
        <v>4.2300000000000004</v>
      </c>
      <c r="C16">
        <v>280</v>
      </c>
      <c r="D16">
        <f t="shared" si="0"/>
        <v>1.1844000000000001</v>
      </c>
      <c r="F16">
        <v>433</v>
      </c>
      <c r="G16">
        <v>4.2</v>
      </c>
      <c r="H16">
        <v>250</v>
      </c>
      <c r="I16">
        <f t="shared" si="1"/>
        <v>1.05</v>
      </c>
      <c r="J16">
        <f t="shared" si="2"/>
        <v>0.78750000000000009</v>
      </c>
      <c r="L16">
        <v>400</v>
      </c>
      <c r="M16">
        <v>1</v>
      </c>
    </row>
    <row r="17" spans="1:13" x14ac:dyDescent="0.25">
      <c r="A17">
        <v>615</v>
      </c>
      <c r="B17">
        <v>4.25</v>
      </c>
      <c r="C17">
        <v>300</v>
      </c>
      <c r="D17">
        <f t="shared" si="0"/>
        <v>1.2750000000000001</v>
      </c>
      <c r="F17">
        <v>446</v>
      </c>
      <c r="G17">
        <v>4.25</v>
      </c>
      <c r="H17">
        <v>230</v>
      </c>
      <c r="I17">
        <f t="shared" si="1"/>
        <v>0.97750000000000004</v>
      </c>
      <c r="J17">
        <f t="shared" si="2"/>
        <v>0.73312500000000003</v>
      </c>
      <c r="L17">
        <v>415</v>
      </c>
      <c r="M17">
        <v>1.1000000000000001</v>
      </c>
    </row>
    <row r="18" spans="1:13" x14ac:dyDescent="0.25">
      <c r="A18">
        <v>630</v>
      </c>
      <c r="B18">
        <v>4.25</v>
      </c>
      <c r="C18">
        <v>300</v>
      </c>
      <c r="D18">
        <f t="shared" si="0"/>
        <v>1.2750000000000001</v>
      </c>
      <c r="F18">
        <v>700</v>
      </c>
      <c r="G18">
        <v>4.46</v>
      </c>
      <c r="H18">
        <v>410</v>
      </c>
      <c r="I18">
        <f t="shared" si="1"/>
        <v>1.8286</v>
      </c>
      <c r="J18">
        <f t="shared" si="2"/>
        <v>1.3714500000000001</v>
      </c>
      <c r="L18">
        <v>425</v>
      </c>
      <c r="M18">
        <v>1.1000000000000001</v>
      </c>
    </row>
    <row r="19" spans="1:13" x14ac:dyDescent="0.25">
      <c r="A19">
        <v>790</v>
      </c>
      <c r="B19">
        <v>4.25</v>
      </c>
      <c r="C19">
        <v>360</v>
      </c>
      <c r="D19">
        <f t="shared" si="0"/>
        <v>1.53</v>
      </c>
      <c r="F19">
        <v>730</v>
      </c>
      <c r="G19">
        <v>4.5</v>
      </c>
      <c r="H19">
        <v>420</v>
      </c>
      <c r="I19">
        <f t="shared" si="1"/>
        <v>1.8900000000000001</v>
      </c>
      <c r="J19">
        <f t="shared" si="2"/>
        <v>1.4175</v>
      </c>
      <c r="L19">
        <v>445</v>
      </c>
      <c r="M19">
        <v>1.2</v>
      </c>
    </row>
    <row r="20" spans="1:13" x14ac:dyDescent="0.25">
      <c r="A20">
        <v>795</v>
      </c>
      <c r="B20">
        <v>4.2699999999999996</v>
      </c>
      <c r="C20">
        <v>370</v>
      </c>
      <c r="D20">
        <f t="shared" si="0"/>
        <v>1.5798999999999999</v>
      </c>
      <c r="F20">
        <v>758</v>
      </c>
      <c r="G20">
        <v>4.28</v>
      </c>
      <c r="H20">
        <v>400</v>
      </c>
      <c r="I20">
        <f t="shared" si="1"/>
        <v>1.712</v>
      </c>
      <c r="J20">
        <f t="shared" si="2"/>
        <v>1.284</v>
      </c>
      <c r="L20">
        <v>450</v>
      </c>
      <c r="M20">
        <v>1</v>
      </c>
    </row>
    <row r="21" spans="1:13" x14ac:dyDescent="0.25">
      <c r="A21">
        <v>800</v>
      </c>
      <c r="B21">
        <v>4.26</v>
      </c>
      <c r="C21">
        <v>380</v>
      </c>
      <c r="D21">
        <f t="shared" si="0"/>
        <v>1.6188</v>
      </c>
      <c r="F21">
        <v>771</v>
      </c>
      <c r="G21">
        <v>4.3</v>
      </c>
      <c r="H21">
        <v>410</v>
      </c>
      <c r="I21">
        <f t="shared" si="1"/>
        <v>1.7630000000000001</v>
      </c>
      <c r="J21">
        <f t="shared" si="2"/>
        <v>1.3222500000000001</v>
      </c>
      <c r="L21">
        <v>470</v>
      </c>
      <c r="M21">
        <v>1.1000000000000001</v>
      </c>
    </row>
    <row r="22" spans="1:13" x14ac:dyDescent="0.25">
      <c r="A22">
        <v>860</v>
      </c>
      <c r="B22">
        <v>4.3</v>
      </c>
      <c r="C22">
        <v>390</v>
      </c>
      <c r="D22">
        <f t="shared" si="0"/>
        <v>1.677</v>
      </c>
      <c r="F22">
        <v>780</v>
      </c>
      <c r="G22">
        <v>4.29</v>
      </c>
      <c r="H22">
        <v>400</v>
      </c>
      <c r="I22">
        <f t="shared" si="1"/>
        <v>1.716</v>
      </c>
      <c r="J22">
        <f t="shared" si="2"/>
        <v>1.2869999999999999</v>
      </c>
      <c r="L22">
        <v>550</v>
      </c>
      <c r="M22">
        <v>1.3</v>
      </c>
    </row>
    <row r="23" spans="1:13" x14ac:dyDescent="0.25">
      <c r="A23">
        <v>900</v>
      </c>
      <c r="B23">
        <v>4.28</v>
      </c>
      <c r="C23">
        <v>400</v>
      </c>
      <c r="D23">
        <f t="shared" si="0"/>
        <v>1.712</v>
      </c>
      <c r="F23">
        <v>788</v>
      </c>
      <c r="G23">
        <v>4.3</v>
      </c>
      <c r="H23">
        <v>430</v>
      </c>
      <c r="I23">
        <f t="shared" si="1"/>
        <v>1.849</v>
      </c>
      <c r="J23">
        <f t="shared" si="2"/>
        <v>1.3867499999999999</v>
      </c>
      <c r="L23">
        <v>560</v>
      </c>
      <c r="M23">
        <v>1.4</v>
      </c>
    </row>
    <row r="24" spans="1:13" x14ac:dyDescent="0.25">
      <c r="A24">
        <v>923</v>
      </c>
      <c r="B24">
        <v>4.3600000000000003</v>
      </c>
      <c r="C24">
        <v>400</v>
      </c>
      <c r="D24">
        <f t="shared" si="0"/>
        <v>1.7440000000000002</v>
      </c>
      <c r="F24">
        <v>820</v>
      </c>
      <c r="G24">
        <v>4.32</v>
      </c>
      <c r="H24">
        <v>440</v>
      </c>
      <c r="I24">
        <f t="shared" si="1"/>
        <v>1.9008000000000003</v>
      </c>
      <c r="J24">
        <f t="shared" si="2"/>
        <v>1.4256000000000002</v>
      </c>
      <c r="L24">
        <v>600</v>
      </c>
      <c r="M24">
        <v>1.5</v>
      </c>
    </row>
    <row r="25" spans="1:13" x14ac:dyDescent="0.25">
      <c r="A25">
        <v>1024</v>
      </c>
      <c r="B25">
        <v>4.3</v>
      </c>
      <c r="C25">
        <v>440</v>
      </c>
      <c r="D25">
        <f t="shared" si="0"/>
        <v>1.8920000000000001</v>
      </c>
      <c r="F25">
        <v>850</v>
      </c>
      <c r="G25">
        <v>4.3600000000000003</v>
      </c>
      <c r="H25">
        <v>440</v>
      </c>
      <c r="I25">
        <f t="shared" si="1"/>
        <v>1.9184000000000001</v>
      </c>
      <c r="J25">
        <f t="shared" si="2"/>
        <v>1.4388000000000001</v>
      </c>
      <c r="L25">
        <v>630</v>
      </c>
      <c r="M25">
        <v>1.6</v>
      </c>
    </row>
    <row r="26" spans="1:13" x14ac:dyDescent="0.25">
      <c r="A26">
        <v>1136</v>
      </c>
      <c r="B26">
        <v>4.3600000000000003</v>
      </c>
      <c r="C26">
        <v>460</v>
      </c>
      <c r="D26">
        <f t="shared" si="0"/>
        <v>2.0056000000000003</v>
      </c>
      <c r="F26">
        <v>935</v>
      </c>
      <c r="G26">
        <v>4.4000000000000004</v>
      </c>
      <c r="H26">
        <v>490</v>
      </c>
      <c r="I26">
        <f t="shared" si="1"/>
        <v>2.1560000000000001</v>
      </c>
      <c r="J26">
        <f t="shared" si="2"/>
        <v>1.617</v>
      </c>
      <c r="L26">
        <v>700</v>
      </c>
      <c r="M26">
        <v>1.9</v>
      </c>
    </row>
    <row r="27" spans="1:13" x14ac:dyDescent="0.25">
      <c r="F27">
        <v>1020</v>
      </c>
      <c r="G27">
        <v>4.54</v>
      </c>
      <c r="H27">
        <v>500</v>
      </c>
      <c r="I27">
        <f t="shared" si="1"/>
        <v>2.27</v>
      </c>
      <c r="J27">
        <f t="shared" si="2"/>
        <v>1.7025000000000001</v>
      </c>
      <c r="L27">
        <v>780</v>
      </c>
      <c r="M27">
        <v>1.9</v>
      </c>
    </row>
    <row r="28" spans="1:13" x14ac:dyDescent="0.25">
      <c r="F28">
        <v>1106</v>
      </c>
      <c r="G28">
        <v>4.4000000000000004</v>
      </c>
      <c r="H28">
        <v>470</v>
      </c>
      <c r="I28">
        <f t="shared" si="1"/>
        <v>2.0680000000000001</v>
      </c>
      <c r="J28">
        <f t="shared" si="2"/>
        <v>1.5510000000000002</v>
      </c>
      <c r="L28">
        <v>782</v>
      </c>
      <c r="M28">
        <v>2</v>
      </c>
    </row>
    <row r="29" spans="1:13" x14ac:dyDescent="0.25">
      <c r="F29">
        <v>1115</v>
      </c>
      <c r="G29">
        <v>4.4400000000000004</v>
      </c>
      <c r="H29">
        <v>510</v>
      </c>
      <c r="I29">
        <f t="shared" si="1"/>
        <v>2.2644000000000002</v>
      </c>
      <c r="J29">
        <f t="shared" si="2"/>
        <v>1.6983000000000001</v>
      </c>
      <c r="L29">
        <v>820</v>
      </c>
      <c r="M29">
        <v>2</v>
      </c>
    </row>
    <row r="30" spans="1:13" x14ac:dyDescent="0.25">
      <c r="L30">
        <v>840</v>
      </c>
      <c r="M30">
        <v>2.1</v>
      </c>
    </row>
    <row r="31" spans="1:13" x14ac:dyDescent="0.25">
      <c r="L31">
        <v>880</v>
      </c>
      <c r="M31">
        <v>2.2000000000000002</v>
      </c>
    </row>
    <row r="32" spans="1:13" x14ac:dyDescent="0.25">
      <c r="L32">
        <v>923</v>
      </c>
      <c r="M32">
        <v>2.2999999999999998</v>
      </c>
    </row>
    <row r="33" spans="12:13" x14ac:dyDescent="0.25">
      <c r="L33">
        <v>1000</v>
      </c>
      <c r="M33">
        <v>2.4</v>
      </c>
    </row>
    <row r="34" spans="12:13" x14ac:dyDescent="0.25">
      <c r="L34">
        <v>1018</v>
      </c>
      <c r="M34">
        <v>2.6</v>
      </c>
    </row>
    <row r="35" spans="12:13" x14ac:dyDescent="0.25">
      <c r="L35">
        <v>1133</v>
      </c>
      <c r="M35">
        <v>2.7</v>
      </c>
    </row>
  </sheetData>
  <mergeCells count="3">
    <mergeCell ref="A2:D2"/>
    <mergeCell ref="F2:I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R5" sqref="R5"/>
    </sheetView>
  </sheetViews>
  <sheetFormatPr defaultRowHeight="15" x14ac:dyDescent="0.25"/>
  <sheetData>
    <row r="1" spans="1:13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</row>
    <row r="2" spans="1:13" x14ac:dyDescent="0.25">
      <c r="A2" t="s">
        <v>23</v>
      </c>
      <c r="B2">
        <v>0</v>
      </c>
      <c r="C2">
        <v>0.25</v>
      </c>
      <c r="D2">
        <v>0.5</v>
      </c>
      <c r="E2">
        <v>0.75</v>
      </c>
      <c r="F2">
        <v>1</v>
      </c>
      <c r="G2">
        <v>1.25</v>
      </c>
      <c r="H2">
        <v>1.5</v>
      </c>
      <c r="I2">
        <v>1.75</v>
      </c>
      <c r="J2">
        <v>2</v>
      </c>
      <c r="K2">
        <v>2.25</v>
      </c>
      <c r="L2">
        <v>2.5</v>
      </c>
      <c r="M2">
        <v>2.75</v>
      </c>
    </row>
    <row r="3" spans="1:13" x14ac:dyDescent="0.25">
      <c r="A3" t="s">
        <v>24</v>
      </c>
      <c r="B3">
        <v>0</v>
      </c>
      <c r="C3">
        <v>0.49099999999999999</v>
      </c>
      <c r="D3">
        <v>0.70699999999999996</v>
      </c>
      <c r="E3">
        <v>0.84399999999999997</v>
      </c>
      <c r="F3">
        <v>1.0549999999999999</v>
      </c>
      <c r="G3">
        <v>1.2749999999999999</v>
      </c>
      <c r="H3">
        <v>1.4019999999999999</v>
      </c>
      <c r="I3">
        <v>1.6180000000000001</v>
      </c>
      <c r="J3">
        <v>1.712</v>
      </c>
      <c r="K3">
        <v>1.8919999999999999</v>
      </c>
      <c r="L3">
        <v>2</v>
      </c>
      <c r="M3">
        <v>2</v>
      </c>
    </row>
    <row r="4" spans="1:13" x14ac:dyDescent="0.25">
      <c r="A4" t="s">
        <v>17</v>
      </c>
      <c r="B4">
        <v>0</v>
      </c>
      <c r="C4">
        <v>0</v>
      </c>
      <c r="D4">
        <v>0.46400000000000002</v>
      </c>
      <c r="E4">
        <v>0.69299999999999995</v>
      </c>
      <c r="F4">
        <v>0.86</v>
      </c>
      <c r="G4">
        <v>1.1200000000000001</v>
      </c>
      <c r="H4">
        <v>1.37</v>
      </c>
      <c r="I4">
        <v>1.42</v>
      </c>
      <c r="J4">
        <v>1.6</v>
      </c>
      <c r="K4">
        <v>1.7</v>
      </c>
      <c r="L4">
        <v>1.8</v>
      </c>
      <c r="M4">
        <v>1.9</v>
      </c>
    </row>
    <row r="5" spans="1:13" x14ac:dyDescent="0.25">
      <c r="A5" t="s">
        <v>18</v>
      </c>
      <c r="B5">
        <v>0.1</v>
      </c>
      <c r="C5">
        <v>0.4</v>
      </c>
      <c r="D5">
        <v>0.5</v>
      </c>
      <c r="E5">
        <v>1</v>
      </c>
      <c r="F5">
        <v>1.2</v>
      </c>
      <c r="G5">
        <v>1.5</v>
      </c>
      <c r="H5">
        <v>1.9</v>
      </c>
      <c r="I5">
        <v>2</v>
      </c>
      <c r="J5">
        <v>2.2999999999999998</v>
      </c>
      <c r="K5">
        <v>2.4</v>
      </c>
      <c r="L5">
        <v>2.7</v>
      </c>
      <c r="M5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P5" sqref="P5"/>
    </sheetView>
  </sheetViews>
  <sheetFormatPr defaultRowHeight="15" x14ac:dyDescent="0.25"/>
  <sheetData>
    <row r="1" spans="1:13" x14ac:dyDescent="0.25">
      <c r="B1">
        <v>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</row>
    <row r="2" spans="1:13" x14ac:dyDescent="0.25">
      <c r="A2" t="s">
        <v>25</v>
      </c>
      <c r="B2">
        <v>0</v>
      </c>
      <c r="C2">
        <v>120</v>
      </c>
      <c r="D2">
        <v>170</v>
      </c>
      <c r="E2">
        <v>200</v>
      </c>
      <c r="F2">
        <v>250</v>
      </c>
      <c r="G2">
        <v>300</v>
      </c>
      <c r="H2">
        <v>330</v>
      </c>
      <c r="I2">
        <v>380</v>
      </c>
      <c r="J2">
        <v>400</v>
      </c>
      <c r="K2">
        <v>440</v>
      </c>
      <c r="L2">
        <v>460</v>
      </c>
      <c r="M2">
        <v>460</v>
      </c>
    </row>
    <row r="3" spans="1:13" x14ac:dyDescent="0.25">
      <c r="A3" t="s">
        <v>26</v>
      </c>
      <c r="B3">
        <v>0</v>
      </c>
      <c r="C3">
        <v>4.0999999999999996</v>
      </c>
      <c r="D3">
        <v>4.16</v>
      </c>
      <c r="E3">
        <v>4.22</v>
      </c>
      <c r="F3">
        <v>4.2300000000000004</v>
      </c>
      <c r="G3">
        <v>4.25</v>
      </c>
      <c r="H3">
        <v>4.25</v>
      </c>
      <c r="I3">
        <v>4.26</v>
      </c>
      <c r="J3">
        <v>4.28</v>
      </c>
      <c r="K3">
        <v>4.3</v>
      </c>
      <c r="L3">
        <v>4.3600000000000003</v>
      </c>
      <c r="M3">
        <v>4.3600000000000003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N9" sqref="N9"/>
    </sheetView>
  </sheetViews>
  <sheetFormatPr defaultRowHeight="15" x14ac:dyDescent="0.25"/>
  <sheetData>
    <row r="1" spans="1:13" x14ac:dyDescent="0.25">
      <c r="B1">
        <f t="shared" ref="B1:M1" si="0">B3*B2*0.001</f>
        <v>0</v>
      </c>
      <c r="C1">
        <f t="shared" si="0"/>
        <v>0.49199999999999994</v>
      </c>
      <c r="D1">
        <f t="shared" si="0"/>
        <v>0.70720000000000005</v>
      </c>
      <c r="E1">
        <f t="shared" si="0"/>
        <v>0.84399999999999997</v>
      </c>
      <c r="F1">
        <f t="shared" si="0"/>
        <v>1.0575000000000001</v>
      </c>
      <c r="G1">
        <f t="shared" si="0"/>
        <v>1.2750000000000001</v>
      </c>
      <c r="H1">
        <f t="shared" si="0"/>
        <v>1.4025000000000001</v>
      </c>
      <c r="I1">
        <f t="shared" si="0"/>
        <v>1.6188</v>
      </c>
      <c r="J1">
        <f t="shared" si="0"/>
        <v>1.712</v>
      </c>
      <c r="K1">
        <f t="shared" si="0"/>
        <v>1.8920000000000001</v>
      </c>
      <c r="L1">
        <f t="shared" si="0"/>
        <v>2.0056000000000003</v>
      </c>
      <c r="M1">
        <f t="shared" si="0"/>
        <v>2.0056000000000003</v>
      </c>
    </row>
    <row r="2" spans="1:13" x14ac:dyDescent="0.25">
      <c r="A2" t="s">
        <v>25</v>
      </c>
      <c r="B2">
        <v>0</v>
      </c>
      <c r="C2">
        <v>120</v>
      </c>
      <c r="D2">
        <v>170</v>
      </c>
      <c r="E2">
        <v>200</v>
      </c>
      <c r="F2">
        <v>250</v>
      </c>
      <c r="G2">
        <v>300</v>
      </c>
      <c r="H2">
        <v>330</v>
      </c>
      <c r="I2">
        <v>380</v>
      </c>
      <c r="J2">
        <v>400</v>
      </c>
      <c r="K2">
        <v>440</v>
      </c>
      <c r="L2">
        <v>460</v>
      </c>
      <c r="M2">
        <v>460</v>
      </c>
    </row>
    <row r="3" spans="1:13" x14ac:dyDescent="0.25">
      <c r="A3" t="s">
        <v>26</v>
      </c>
      <c r="B3">
        <v>0</v>
      </c>
      <c r="C3">
        <v>4.0999999999999996</v>
      </c>
      <c r="D3">
        <v>4.16</v>
      </c>
      <c r="E3">
        <v>4.22</v>
      </c>
      <c r="F3">
        <v>4.2300000000000004</v>
      </c>
      <c r="G3">
        <v>4.25</v>
      </c>
      <c r="H3">
        <v>4.25</v>
      </c>
      <c r="I3">
        <v>4.26</v>
      </c>
      <c r="J3">
        <v>4.28</v>
      </c>
      <c r="K3">
        <v>4.3</v>
      </c>
      <c r="L3">
        <v>4.3600000000000003</v>
      </c>
      <c r="M3">
        <v>4.3600000000000003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sheetData>
    <row r="1" spans="1:7" ht="36" x14ac:dyDescent="0.25">
      <c r="A1" s="37" t="s">
        <v>27</v>
      </c>
      <c r="B1" s="37"/>
      <c r="C1" s="37"/>
      <c r="D1" s="37"/>
      <c r="E1" s="37"/>
      <c r="F1" s="37"/>
      <c r="G1" s="37"/>
    </row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35" t="s">
        <v>8</v>
      </c>
      <c r="B3" s="35" t="s">
        <v>28</v>
      </c>
      <c r="C3" s="35"/>
      <c r="D3" s="35"/>
      <c r="E3" s="35" t="s">
        <v>29</v>
      </c>
      <c r="F3" s="35"/>
      <c r="G3" s="35"/>
    </row>
    <row r="4" spans="1:7" ht="45" x14ac:dyDescent="0.25">
      <c r="A4" s="35"/>
      <c r="B4" s="2" t="s">
        <v>12</v>
      </c>
      <c r="C4" s="2" t="s">
        <v>13</v>
      </c>
      <c r="D4" s="2" t="s">
        <v>30</v>
      </c>
      <c r="E4" s="2" t="s">
        <v>12</v>
      </c>
      <c r="F4" s="2" t="s">
        <v>13</v>
      </c>
      <c r="G4" s="2" t="s">
        <v>30</v>
      </c>
    </row>
    <row r="5" spans="1:7" x14ac:dyDescent="0.25">
      <c r="A5" s="4">
        <v>100</v>
      </c>
      <c r="B5" s="5">
        <v>37.380000000000003</v>
      </c>
      <c r="C5" s="5">
        <v>4.01</v>
      </c>
      <c r="D5" s="5">
        <f>C5*B5</f>
        <v>149.8938</v>
      </c>
      <c r="E5" s="5">
        <v>0</v>
      </c>
      <c r="F5" s="5">
        <v>3.82</v>
      </c>
      <c r="G5" s="7">
        <f>F5*E5</f>
        <v>0</v>
      </c>
    </row>
    <row r="6" spans="1:7" x14ac:dyDescent="0.25">
      <c r="A6" s="9">
        <v>200</v>
      </c>
      <c r="B6" s="10">
        <v>67.83</v>
      </c>
      <c r="C6" s="10">
        <v>4.0999999999999996</v>
      </c>
      <c r="D6" s="10">
        <f t="shared" ref="D6:D15" si="0">C6*B6</f>
        <v>278.10299999999995</v>
      </c>
      <c r="E6" s="10">
        <v>0</v>
      </c>
      <c r="F6" s="10">
        <v>3.9</v>
      </c>
      <c r="G6" s="12">
        <f t="shared" ref="G6:G12" si="1">F6*E6</f>
        <v>0</v>
      </c>
    </row>
    <row r="7" spans="1:7" x14ac:dyDescent="0.25">
      <c r="A7" s="9">
        <v>300</v>
      </c>
      <c r="B7" s="10">
        <v>97.6</v>
      </c>
      <c r="C7" s="10">
        <v>4.09</v>
      </c>
      <c r="D7" s="10">
        <f t="shared" si="0"/>
        <v>399.18399999999997</v>
      </c>
      <c r="E7" s="10">
        <v>0</v>
      </c>
      <c r="F7" s="10">
        <v>4.22</v>
      </c>
      <c r="G7" s="12">
        <f t="shared" si="1"/>
        <v>0</v>
      </c>
    </row>
    <row r="8" spans="1:7" x14ac:dyDescent="0.25">
      <c r="A8" s="9">
        <v>400</v>
      </c>
      <c r="B8" s="10">
        <v>108.6</v>
      </c>
      <c r="C8" s="10">
        <v>4.18</v>
      </c>
      <c r="D8" s="10">
        <f t="shared" si="0"/>
        <v>453.94799999999992</v>
      </c>
      <c r="E8" s="10">
        <v>0</v>
      </c>
      <c r="F8" s="10">
        <v>3.93</v>
      </c>
      <c r="G8" s="12">
        <f t="shared" si="1"/>
        <v>0</v>
      </c>
    </row>
    <row r="9" spans="1:7" x14ac:dyDescent="0.25">
      <c r="A9" s="9">
        <v>500</v>
      </c>
      <c r="B9" s="10">
        <v>152</v>
      </c>
      <c r="C9" s="10">
        <v>4.12</v>
      </c>
      <c r="D9" s="10">
        <f t="shared" si="0"/>
        <v>626.24</v>
      </c>
      <c r="E9" s="10">
        <v>70</v>
      </c>
      <c r="F9" s="10">
        <v>4.5</v>
      </c>
      <c r="G9" s="12">
        <f t="shared" si="1"/>
        <v>315</v>
      </c>
    </row>
    <row r="10" spans="1:7" x14ac:dyDescent="0.25">
      <c r="A10" s="9">
        <v>600</v>
      </c>
      <c r="B10" s="10">
        <v>180</v>
      </c>
      <c r="C10" s="10">
        <v>4.1399999999999997</v>
      </c>
      <c r="D10" s="10">
        <f t="shared" si="0"/>
        <v>745.19999999999993</v>
      </c>
      <c r="E10" s="10">
        <v>90</v>
      </c>
      <c r="F10" s="10">
        <v>4.0999999999999996</v>
      </c>
      <c r="G10" s="12">
        <f t="shared" si="1"/>
        <v>368.99999999999994</v>
      </c>
    </row>
    <row r="11" spans="1:7" x14ac:dyDescent="0.25">
      <c r="A11" s="9">
        <v>700</v>
      </c>
      <c r="B11" s="10">
        <v>210</v>
      </c>
      <c r="C11" s="10">
        <v>4.16</v>
      </c>
      <c r="D11" s="10">
        <f t="shared" si="0"/>
        <v>873.6</v>
      </c>
      <c r="E11" s="10">
        <v>130</v>
      </c>
      <c r="F11" s="10">
        <v>4.0999999999999996</v>
      </c>
      <c r="G11" s="12">
        <f t="shared" si="1"/>
        <v>533</v>
      </c>
    </row>
    <row r="12" spans="1:7" x14ac:dyDescent="0.25">
      <c r="A12" s="9">
        <v>800</v>
      </c>
      <c r="B12" s="10">
        <v>240</v>
      </c>
      <c r="C12" s="10">
        <v>4.16</v>
      </c>
      <c r="D12" s="10">
        <f t="shared" si="0"/>
        <v>998.40000000000009</v>
      </c>
      <c r="E12" s="10">
        <v>140</v>
      </c>
      <c r="F12" s="10">
        <v>4.12</v>
      </c>
      <c r="G12" s="12">
        <f t="shared" si="1"/>
        <v>576.80000000000007</v>
      </c>
    </row>
    <row r="13" spans="1:7" x14ac:dyDescent="0.25">
      <c r="A13" s="9">
        <v>900</v>
      </c>
      <c r="B13" s="10">
        <v>275</v>
      </c>
      <c r="C13" s="10">
        <v>4.2</v>
      </c>
      <c r="D13" s="10">
        <f t="shared" si="0"/>
        <v>1155</v>
      </c>
      <c r="E13" s="10"/>
      <c r="F13" s="10"/>
      <c r="G13" s="12"/>
    </row>
    <row r="14" spans="1:7" x14ac:dyDescent="0.25">
      <c r="A14" s="9">
        <v>1000</v>
      </c>
      <c r="B14" s="10">
        <v>320</v>
      </c>
      <c r="C14" s="10">
        <v>4.26</v>
      </c>
      <c r="D14" s="10">
        <f t="shared" si="0"/>
        <v>1363.1999999999998</v>
      </c>
      <c r="E14" s="10"/>
      <c r="F14" s="10"/>
      <c r="G14" s="12"/>
    </row>
    <row r="15" spans="1:7" x14ac:dyDescent="0.25">
      <c r="A15" s="9">
        <v>1100</v>
      </c>
      <c r="B15" s="10">
        <v>340</v>
      </c>
      <c r="C15" s="10">
        <v>4.2699999999999996</v>
      </c>
      <c r="D15" s="10">
        <f t="shared" si="0"/>
        <v>1451.8</v>
      </c>
      <c r="E15" s="10"/>
      <c r="F15" s="10"/>
      <c r="G15" s="12"/>
    </row>
    <row r="16" spans="1:7" x14ac:dyDescent="0.25">
      <c r="A16" s="30">
        <v>1200</v>
      </c>
      <c r="B16" s="25">
        <v>360</v>
      </c>
      <c r="C16" s="25">
        <v>4.51</v>
      </c>
      <c r="D16" s="25">
        <f>C16*B16</f>
        <v>1623.6</v>
      </c>
      <c r="E16" s="25"/>
      <c r="F16" s="25"/>
      <c r="G16" s="16"/>
    </row>
  </sheetData>
  <mergeCells count="4">
    <mergeCell ref="A1:G1"/>
    <mergeCell ref="A3:A4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mia_solec</vt:lpstr>
      <vt:lpstr>mono_crystalline</vt:lpstr>
      <vt:lpstr>horz_vert_currentPanel</vt:lpstr>
      <vt:lpstr>improve_ascentPanel</vt:lpstr>
      <vt:lpstr>compare_3Panel</vt:lpstr>
      <vt:lpstr>Lux_vs._Power</vt:lpstr>
      <vt:lpstr>IV_char_currentPanel</vt:lpstr>
      <vt:lpstr>P_IV_char_currentPanel</vt:lpstr>
      <vt:lpstr>Lux_I_currentPanel</vt:lpstr>
      <vt:lpstr>lux_power_currentPanel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</dc:creator>
  <cp:lastModifiedBy>Achu</cp:lastModifiedBy>
  <dcterms:created xsi:type="dcterms:W3CDTF">2015-05-05T05:22:11Z</dcterms:created>
  <dcterms:modified xsi:type="dcterms:W3CDTF">2015-05-07T07:23:16Z</dcterms:modified>
</cp:coreProperties>
</file>