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2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3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4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4.xml" ContentType="application/vnd.openxmlformats-officedocument.drawing+xml"/>
  <Override PartName="/xl/charts/chartEx5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Ex6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haoyi/JupyterNotebook/SummerProject/data/population_data/"/>
    </mc:Choice>
  </mc:AlternateContent>
  <xr:revisionPtr revIDLastSave="0" documentId="13_ncr:1_{2900E1AE-DB92-784B-A068-475033BAD488}" xr6:coauthVersionLast="45" xr6:coauthVersionMax="45" xr10:uidLastSave="{00000000-0000-0000-0000-000000000000}"/>
  <bookViews>
    <workbookView xWindow="0" yWindow="460" windowWidth="28800" windowHeight="16260" xr2:uid="{00000000-000D-0000-FFFF-FFFF00000000}"/>
  </bookViews>
  <sheets>
    <sheet name="Data" sheetId="1" r:id="rId1"/>
    <sheet name="race" sheetId="6" r:id="rId2"/>
    <sheet name="population density " sheetId="5" r:id="rId3"/>
    <sheet name="Population" sheetId="4" r:id="rId4"/>
    <sheet name=" underweight(%)" sheetId="3" r:id="rId5"/>
    <sheet name="overweight or obese(%)" sheetId="2" r:id="rId6"/>
  </sheets>
  <definedNames>
    <definedName name="_xlchart.v1.0" hidden="1">race!$J$2:$J$68</definedName>
    <definedName name="_xlchart.v1.1" hidden="1">race!$M$2:$M$68</definedName>
    <definedName name="_xlchart.v1.2" hidden="1">race!$K$2:$K$68</definedName>
    <definedName name="_xlchart.v1.3" hidden="1">race!$L$2:$L$68</definedName>
    <definedName name="_xlchart.v1.4" hidden="1">' underweight(%)'!$A$2:$A$68</definedName>
    <definedName name="_xlchart.v1.5" hidden="1">'overweight or obese(%)'!$A$2:$A$68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13" i="6" l="1" a="1"/>
  <c r="T113" i="6" s="1"/>
  <c r="P116" i="6"/>
  <c r="P115" i="6"/>
  <c r="P114" i="6"/>
  <c r="P113" i="6"/>
  <c r="P117" i="6"/>
  <c r="T96" i="6" a="1"/>
  <c r="T96" i="6" s="1"/>
  <c r="P99" i="6"/>
  <c r="P98" i="6"/>
  <c r="P97" i="6"/>
  <c r="P96" i="6"/>
  <c r="P100" i="6"/>
  <c r="T76" i="6" a="1"/>
  <c r="T76" i="6" s="1"/>
  <c r="P79" i="6"/>
  <c r="P78" i="6"/>
  <c r="P77" i="6"/>
  <c r="P76" i="6"/>
  <c r="P80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2" i="6"/>
  <c r="T58" i="6" a="1"/>
  <c r="T58" i="6" s="1"/>
  <c r="P60" i="6"/>
  <c r="P59" i="6"/>
  <c r="P58" i="6"/>
  <c r="P57" i="6"/>
  <c r="P61" i="6" l="1"/>
  <c r="T40" i="6" a="1"/>
  <c r="T40" i="6" s="1"/>
  <c r="P43" i="6"/>
  <c r="P42" i="6"/>
  <c r="P41" i="6"/>
  <c r="P22" i="6"/>
  <c r="P40" i="6"/>
  <c r="T22" i="6" a="1"/>
  <c r="T22" i="6" s="1"/>
  <c r="P24" i="6"/>
  <c r="P23" i="6"/>
  <c r="P21" i="6"/>
  <c r="T3" i="6" a="1"/>
  <c r="T3" i="6" s="1"/>
  <c r="P5" i="6"/>
  <c r="P4" i="6"/>
  <c r="P3" i="6"/>
  <c r="P2" i="6"/>
  <c r="J5" i="5" a="1"/>
  <c r="J5" i="5" s="1"/>
  <c r="H5" i="3" a="1"/>
  <c r="H5" i="3" s="1"/>
  <c r="H5" i="4" a="1"/>
  <c r="H5" i="4" s="1"/>
  <c r="F4" i="5"/>
  <c r="F7" i="5"/>
  <c r="F6" i="5"/>
  <c r="F5" i="5"/>
  <c r="F8" i="5" s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2" i="5"/>
  <c r="P44" i="6" l="1"/>
  <c r="P25" i="6"/>
  <c r="P6" i="6"/>
  <c r="D8" i="4"/>
  <c r="D7" i="4"/>
  <c r="D6" i="4"/>
  <c r="D5" i="4"/>
  <c r="D4" i="4"/>
  <c r="D8" i="3"/>
  <c r="D7" i="3"/>
  <c r="D6" i="3"/>
  <c r="D5" i="3"/>
  <c r="D4" i="3"/>
  <c r="H5" i="2" a="1"/>
  <c r="H5" i="2" s="1"/>
  <c r="D8" i="2"/>
  <c r="D6" i="2"/>
  <c r="D5" i="2"/>
  <c r="D4" i="2"/>
  <c r="D7" i="2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<sst xmlns="http://schemas.openxmlformats.org/spreadsheetml/2006/main" count="396" uniqueCount="240">
  <si>
    <t>County</t>
  </si>
  <si>
    <t>Alachua</t>
  </si>
  <si>
    <t>56.9</t>
  </si>
  <si>
    <t>Baker</t>
  </si>
  <si>
    <t>72.5</t>
  </si>
  <si>
    <t>Bay</t>
  </si>
  <si>
    <t>66.3</t>
  </si>
  <si>
    <t>Bradford</t>
  </si>
  <si>
    <t>70.6</t>
  </si>
  <si>
    <t>Brevard</t>
  </si>
  <si>
    <t>62.9</t>
  </si>
  <si>
    <t>Broward</t>
  </si>
  <si>
    <t>63.0</t>
  </si>
  <si>
    <t>Calhoun</t>
  </si>
  <si>
    <t>67.1</t>
  </si>
  <si>
    <t>Charlotte</t>
  </si>
  <si>
    <t>64.3</t>
  </si>
  <si>
    <t>Citrus</t>
  </si>
  <si>
    <t>64.7</t>
  </si>
  <si>
    <t>Clay</t>
  </si>
  <si>
    <t>67.8</t>
  </si>
  <si>
    <t>Collier</t>
  </si>
  <si>
    <t>58.4</t>
  </si>
  <si>
    <t>Columbia</t>
  </si>
  <si>
    <t>72.8</t>
  </si>
  <si>
    <t>Miami-Dade</t>
  </si>
  <si>
    <t>64.0</t>
  </si>
  <si>
    <t>DeSoto</t>
  </si>
  <si>
    <t>68.9</t>
  </si>
  <si>
    <t>Dixie</t>
  </si>
  <si>
    <t>65.3</t>
  </si>
  <si>
    <t>Duval</t>
  </si>
  <si>
    <t>65.4</t>
  </si>
  <si>
    <t>Escambia</t>
  </si>
  <si>
    <t>Flagler</t>
  </si>
  <si>
    <t>62.5</t>
  </si>
  <si>
    <t>Franklin</t>
  </si>
  <si>
    <t>66.2</t>
  </si>
  <si>
    <t>Gadsden</t>
  </si>
  <si>
    <t>Gilchrist</t>
  </si>
  <si>
    <t>76.4</t>
  </si>
  <si>
    <t>Glades</t>
  </si>
  <si>
    <t>71.5</t>
  </si>
  <si>
    <t>Gulf</t>
  </si>
  <si>
    <t>68.5</t>
  </si>
  <si>
    <t>Hamilton</t>
  </si>
  <si>
    <t>69.9</t>
  </si>
  <si>
    <t>Hardee</t>
  </si>
  <si>
    <t>72.4</t>
  </si>
  <si>
    <t>Hendry</t>
  </si>
  <si>
    <t>70.4</t>
  </si>
  <si>
    <t>Hernando</t>
  </si>
  <si>
    <t>68.4</t>
  </si>
  <si>
    <t>Highlands</t>
  </si>
  <si>
    <t>64.1</t>
  </si>
  <si>
    <t>Hillsborough</t>
  </si>
  <si>
    <t>63.9</t>
  </si>
  <si>
    <t>Holmes</t>
  </si>
  <si>
    <t>69.6</t>
  </si>
  <si>
    <t>Indian River</t>
  </si>
  <si>
    <t>64.9</t>
  </si>
  <si>
    <t>Jackson</t>
  </si>
  <si>
    <t>Jefferson</t>
  </si>
  <si>
    <t>68.1</t>
  </si>
  <si>
    <t>Lafayette</t>
  </si>
  <si>
    <t>70.8</t>
  </si>
  <si>
    <t>Lake</t>
  </si>
  <si>
    <t>64.8</t>
  </si>
  <si>
    <t>Lee</t>
  </si>
  <si>
    <t>65.2</t>
  </si>
  <si>
    <t>Leon</t>
  </si>
  <si>
    <t>64.2</t>
  </si>
  <si>
    <t>Levy</t>
  </si>
  <si>
    <t>68.6</t>
  </si>
  <si>
    <t>Liberty</t>
  </si>
  <si>
    <t>74.4</t>
  </si>
  <si>
    <t>Madison</t>
  </si>
  <si>
    <t>65.7</t>
  </si>
  <si>
    <t>Manatee</t>
  </si>
  <si>
    <t>Marion</t>
  </si>
  <si>
    <t>68.2</t>
  </si>
  <si>
    <t>Martin</t>
  </si>
  <si>
    <t>56.0</t>
  </si>
  <si>
    <t>Monroe</t>
  </si>
  <si>
    <t>52.1</t>
  </si>
  <si>
    <t>Nassau</t>
  </si>
  <si>
    <t>66.1</t>
  </si>
  <si>
    <t>Okaloosa</t>
  </si>
  <si>
    <t>Okeechobee</t>
  </si>
  <si>
    <t>Orange</t>
  </si>
  <si>
    <t>62.2</t>
  </si>
  <si>
    <t>Osceola</t>
  </si>
  <si>
    <t>70.2</t>
  </si>
  <si>
    <t>Palm Beach</t>
  </si>
  <si>
    <t>52.9</t>
  </si>
  <si>
    <t>Pasco</t>
  </si>
  <si>
    <t>61.1</t>
  </si>
  <si>
    <t>Pinellas</t>
  </si>
  <si>
    <t>Polk</t>
  </si>
  <si>
    <t>Putnam</t>
  </si>
  <si>
    <t>73.6</t>
  </si>
  <si>
    <t>56.8</t>
  </si>
  <si>
    <t>St. Lucie</t>
  </si>
  <si>
    <t>67.9</t>
  </si>
  <si>
    <t>Santa Rosa</t>
  </si>
  <si>
    <t>70.0</t>
  </si>
  <si>
    <t>Sarasota</t>
  </si>
  <si>
    <t>58.5</t>
  </si>
  <si>
    <t>Seminole</t>
  </si>
  <si>
    <t>62.8</t>
  </si>
  <si>
    <t>Sumter</t>
  </si>
  <si>
    <t>73.1</t>
  </si>
  <si>
    <t>Suwannee</t>
  </si>
  <si>
    <t>72.1</t>
  </si>
  <si>
    <t>Taylor</t>
  </si>
  <si>
    <t>70.9</t>
  </si>
  <si>
    <t>Union</t>
  </si>
  <si>
    <t>78.6</t>
  </si>
  <si>
    <t>Volusia</t>
  </si>
  <si>
    <t>65.8</t>
  </si>
  <si>
    <t>Wakulla</t>
  </si>
  <si>
    <t>73.3</t>
  </si>
  <si>
    <t>Walton</t>
  </si>
  <si>
    <t>61.6</t>
  </si>
  <si>
    <t>Washington</t>
  </si>
  <si>
    <t>72.7</t>
  </si>
  <si>
    <t>2.0</t>
  </si>
  <si>
    <t>1.4</t>
  </si>
  <si>
    <t>2.3</t>
  </si>
  <si>
    <t>2.7</t>
  </si>
  <si>
    <t>3.7</t>
  </si>
  <si>
    <t>1.6</t>
  </si>
  <si>
    <t>2.1</t>
  </si>
  <si>
    <t>0.8</t>
  </si>
  <si>
    <t>1.2</t>
  </si>
  <si>
    <t>2.5</t>
  </si>
  <si>
    <t>2.6</t>
  </si>
  <si>
    <t>3.6</t>
  </si>
  <si>
    <t>1.9</t>
  </si>
  <si>
    <t>0.7</t>
  </si>
  <si>
    <t>3.9</t>
  </si>
  <si>
    <t>0.2</t>
  </si>
  <si>
    <t>0.9</t>
  </si>
  <si>
    <t>1.7</t>
  </si>
  <si>
    <t>2.9</t>
  </si>
  <si>
    <t>2.8</t>
  </si>
  <si>
    <t>1.1</t>
  </si>
  <si>
    <t>3.3</t>
  </si>
  <si>
    <t>1.3</t>
  </si>
  <si>
    <t>3.0</t>
  </si>
  <si>
    <t>2.2</t>
  </si>
  <si>
    <t>1.8</t>
  </si>
  <si>
    <t>0.5</t>
  </si>
  <si>
    <t>2.4</t>
  </si>
  <si>
    <t>3.1</t>
  </si>
  <si>
    <t>3.2</t>
  </si>
  <si>
    <t>1.0</t>
  </si>
  <si>
    <t>1.5</t>
  </si>
  <si>
    <t>3.4</t>
  </si>
  <si>
    <t>3.5</t>
  </si>
  <si>
    <t>St. Johns</t>
    <phoneticPr fontId="2" type="noConversion"/>
  </si>
  <si>
    <t>cases</t>
  </si>
  <si>
    <t>Population</t>
    <phoneticPr fontId="2" type="noConversion"/>
  </si>
  <si>
    <t xml:space="preserve">population density </t>
    <phoneticPr fontId="2" type="noConversion"/>
  </si>
  <si>
    <t>overweight or obese(%)</t>
    <phoneticPr fontId="2" type="noConversion"/>
  </si>
  <si>
    <t xml:space="preserve"> underweight(%)</t>
    <phoneticPr fontId="2" type="noConversion"/>
  </si>
  <si>
    <t>land area(sq mi)</t>
    <phoneticPr fontId="2" type="noConversion"/>
  </si>
  <si>
    <t>数据个数</t>
    <phoneticPr fontId="2" type="noConversion"/>
  </si>
  <si>
    <t>最大值</t>
    <phoneticPr fontId="2" type="noConversion"/>
  </si>
  <si>
    <t>最小值</t>
    <phoneticPr fontId="2" type="noConversion"/>
  </si>
  <si>
    <t>平均值</t>
    <phoneticPr fontId="2" type="noConversion"/>
  </si>
  <si>
    <t>区间</t>
    <phoneticPr fontId="2" type="noConversion"/>
  </si>
  <si>
    <t>分组名称</t>
    <phoneticPr fontId="2" type="noConversion"/>
  </si>
  <si>
    <t>0～29</t>
    <phoneticPr fontId="2" type="noConversion"/>
  </si>
  <si>
    <t>30～59</t>
    <phoneticPr fontId="2" type="noConversion"/>
  </si>
  <si>
    <t>60～89</t>
    <phoneticPr fontId="2" type="noConversion"/>
  </si>
  <si>
    <t>区间分割</t>
    <phoneticPr fontId="2" type="noConversion"/>
  </si>
  <si>
    <t>频率</t>
    <phoneticPr fontId="2" type="noConversion"/>
  </si>
  <si>
    <t>0～0.49</t>
    <phoneticPr fontId="2" type="noConversion"/>
  </si>
  <si>
    <t>0.5～0.99</t>
    <phoneticPr fontId="2" type="noConversion"/>
  </si>
  <si>
    <t>1～1.45</t>
    <phoneticPr fontId="2" type="noConversion"/>
  </si>
  <si>
    <t>1.5～1.99</t>
    <phoneticPr fontId="2" type="noConversion"/>
  </si>
  <si>
    <t>2～2.45</t>
    <phoneticPr fontId="2" type="noConversion"/>
  </si>
  <si>
    <t>2.5～2.99</t>
    <phoneticPr fontId="2" type="noConversion"/>
  </si>
  <si>
    <t>3～3.45</t>
    <phoneticPr fontId="2" type="noConversion"/>
  </si>
  <si>
    <t>3.5～3.99</t>
    <phoneticPr fontId="2" type="noConversion"/>
  </si>
  <si>
    <t>1500000～1999999</t>
    <phoneticPr fontId="2" type="noConversion"/>
  </si>
  <si>
    <t>500000～999999</t>
    <phoneticPr fontId="2" type="noConversion"/>
  </si>
  <si>
    <t>2000000～2499999</t>
    <phoneticPr fontId="2" type="noConversion"/>
  </si>
  <si>
    <t>1000000～1499999</t>
    <phoneticPr fontId="2" type="noConversion"/>
  </si>
  <si>
    <t>2500000～2999999</t>
    <phoneticPr fontId="2" type="noConversion"/>
  </si>
  <si>
    <t>0～499999</t>
    <phoneticPr fontId="2" type="noConversion"/>
  </si>
  <si>
    <t>0～499</t>
    <phoneticPr fontId="2" type="noConversion"/>
  </si>
  <si>
    <t>500～999</t>
    <phoneticPr fontId="2" type="noConversion"/>
  </si>
  <si>
    <t>1000～1499</t>
    <phoneticPr fontId="2" type="noConversion"/>
  </si>
  <si>
    <t>1500～1999</t>
    <phoneticPr fontId="2" type="noConversion"/>
  </si>
  <si>
    <t>2000～2499</t>
    <phoneticPr fontId="2" type="noConversion"/>
  </si>
  <si>
    <t>2500～2999</t>
    <phoneticPr fontId="2" type="noConversion"/>
  </si>
  <si>
    <t>3000～3499</t>
    <phoneticPr fontId="2" type="noConversion"/>
  </si>
  <si>
    <t>RaceWhite</t>
    <phoneticPr fontId="2" type="noConversion"/>
  </si>
  <si>
    <t>RaceBlack</t>
    <phoneticPr fontId="2" type="noConversion"/>
  </si>
  <si>
    <t>RaceOther</t>
    <phoneticPr fontId="2" type="noConversion"/>
  </si>
  <si>
    <t>RaceUnknown</t>
    <phoneticPr fontId="2" type="noConversion"/>
  </si>
  <si>
    <t>HispanicYES</t>
    <phoneticPr fontId="2" type="noConversion"/>
  </si>
  <si>
    <t>HispanicNO</t>
    <phoneticPr fontId="2" type="noConversion"/>
  </si>
  <si>
    <t>HispanicUnk</t>
    <phoneticPr fontId="2" type="noConversion"/>
  </si>
  <si>
    <t>1~1999</t>
    <phoneticPr fontId="2" type="noConversion"/>
  </si>
  <si>
    <t>2000~3999</t>
    <phoneticPr fontId="2" type="noConversion"/>
  </si>
  <si>
    <t>4000~5999</t>
    <phoneticPr fontId="2" type="noConversion"/>
  </si>
  <si>
    <t>6000~7999</t>
    <phoneticPr fontId="2" type="noConversion"/>
  </si>
  <si>
    <t>8000~9999</t>
    <phoneticPr fontId="2" type="noConversion"/>
  </si>
  <si>
    <t>10000~11999</t>
    <phoneticPr fontId="2" type="noConversion"/>
  </si>
  <si>
    <t>12000~13999</t>
    <phoneticPr fontId="2" type="noConversion"/>
  </si>
  <si>
    <t>14000~15999</t>
    <phoneticPr fontId="2" type="noConversion"/>
  </si>
  <si>
    <t>16000~17999</t>
    <phoneticPr fontId="2" type="noConversion"/>
  </si>
  <si>
    <t>0~499</t>
    <phoneticPr fontId="2" type="noConversion"/>
  </si>
  <si>
    <t>500~1499</t>
    <phoneticPr fontId="2" type="noConversion"/>
  </si>
  <si>
    <t>1500~1999</t>
    <phoneticPr fontId="2" type="noConversion"/>
  </si>
  <si>
    <t>2000~2499</t>
    <phoneticPr fontId="2" type="noConversion"/>
  </si>
  <si>
    <t>2500~2999</t>
    <phoneticPr fontId="2" type="noConversion"/>
  </si>
  <si>
    <t>3000~3499</t>
    <phoneticPr fontId="2" type="noConversion"/>
  </si>
  <si>
    <t>3500~3999</t>
    <phoneticPr fontId="2" type="noConversion"/>
  </si>
  <si>
    <t>4000~4499</t>
    <phoneticPr fontId="2" type="noConversion"/>
  </si>
  <si>
    <t>4500~4999</t>
    <phoneticPr fontId="2" type="noConversion"/>
  </si>
  <si>
    <t>5000~5499</t>
    <phoneticPr fontId="2" type="noConversion"/>
  </si>
  <si>
    <t>500~999</t>
    <phoneticPr fontId="2" type="noConversion"/>
  </si>
  <si>
    <t>1000~1499</t>
    <phoneticPr fontId="2" type="noConversion"/>
  </si>
  <si>
    <t>0～1999</t>
    <phoneticPr fontId="2" type="noConversion"/>
  </si>
  <si>
    <t>2000～3999</t>
    <phoneticPr fontId="2" type="noConversion"/>
  </si>
  <si>
    <t>4000～5999</t>
    <phoneticPr fontId="2" type="noConversion"/>
  </si>
  <si>
    <t>6000～7999</t>
    <phoneticPr fontId="2" type="noConversion"/>
  </si>
  <si>
    <t>8000～9999</t>
    <phoneticPr fontId="2" type="noConversion"/>
  </si>
  <si>
    <t>10000～11999</t>
    <phoneticPr fontId="2" type="noConversion"/>
  </si>
  <si>
    <t>12000～13999</t>
    <phoneticPr fontId="2" type="noConversion"/>
  </si>
  <si>
    <t xml:space="preserve">RaceWhite/cases </t>
    <phoneticPr fontId="2" type="noConversion"/>
  </si>
  <si>
    <t>RaceBlack/cases</t>
    <phoneticPr fontId="2" type="noConversion"/>
  </si>
  <si>
    <t>RaceOther/cases</t>
    <phoneticPr fontId="2" type="noConversion"/>
  </si>
  <si>
    <t>RaceUnknown/cases</t>
    <phoneticPr fontId="2" type="noConversion"/>
  </si>
  <si>
    <t>14000～15999</t>
    <phoneticPr fontId="2" type="noConversion"/>
  </si>
  <si>
    <t>16000～17999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</si>
</sst>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  <bgColor rgb="FF000000"/>
      </patternFill>
    </fill>
  </fills>
  <borders count="2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vertical="center"/>
    </xf>
  </cellXfs>
  <cellStyles count="2">
    <cellStyle name="Normal 2" xfId="1" xr:uid="{934DC90F-B9FA-1B42-9F46-11CF95F73D17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RaceWhite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race!$S$3:$S$11</c:f>
              <c:strCache>
                <c:ptCount val="9"/>
                <c:pt idx="0">
                  <c:v>1~1999</c:v>
                </c:pt>
                <c:pt idx="1">
                  <c:v>2000~3999</c:v>
                </c:pt>
                <c:pt idx="2">
                  <c:v>4000~5999</c:v>
                </c:pt>
                <c:pt idx="3">
                  <c:v>6000~7999</c:v>
                </c:pt>
                <c:pt idx="4">
                  <c:v>8000~9999</c:v>
                </c:pt>
                <c:pt idx="5">
                  <c:v>10000~11999</c:v>
                </c:pt>
                <c:pt idx="6">
                  <c:v>12000~13999</c:v>
                </c:pt>
                <c:pt idx="7">
                  <c:v>14000~15999</c:v>
                </c:pt>
                <c:pt idx="8">
                  <c:v>16000~17999</c:v>
                </c:pt>
              </c:strCache>
            </c:strRef>
          </c:cat>
          <c:val>
            <c:numRef>
              <c:f>race!$T$3:$T$12</c:f>
              <c:numCache>
                <c:formatCode>General</c:formatCode>
                <c:ptCount val="10"/>
                <c:pt idx="0">
                  <c:v>59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88-D043-A044-14498C846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8229247"/>
        <c:axId val="1685916959"/>
      </c:barChart>
      <c:catAx>
        <c:axId val="167822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5916959"/>
        <c:crosses val="autoZero"/>
        <c:auto val="1"/>
        <c:lblAlgn val="ctr"/>
        <c:lblOffset val="100"/>
        <c:noMultiLvlLbl val="0"/>
      </c:catAx>
      <c:valAx>
        <c:axId val="168591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78229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RaceBlack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race!$S$22:$S$31</c:f>
              <c:strCache>
                <c:ptCount val="10"/>
                <c:pt idx="0">
                  <c:v>0~499</c:v>
                </c:pt>
                <c:pt idx="1">
                  <c:v>500~1499</c:v>
                </c:pt>
                <c:pt idx="2">
                  <c:v>1500~1999</c:v>
                </c:pt>
                <c:pt idx="3">
                  <c:v>2000~2499</c:v>
                </c:pt>
                <c:pt idx="4">
                  <c:v>2500~2999</c:v>
                </c:pt>
                <c:pt idx="5">
                  <c:v>3000~3499</c:v>
                </c:pt>
                <c:pt idx="6">
                  <c:v>3500~3999</c:v>
                </c:pt>
                <c:pt idx="7">
                  <c:v>4000~4499</c:v>
                </c:pt>
                <c:pt idx="8">
                  <c:v>4500~4999</c:v>
                </c:pt>
                <c:pt idx="9">
                  <c:v>5000~5499</c:v>
                </c:pt>
              </c:strCache>
            </c:strRef>
          </c:cat>
          <c:val>
            <c:numRef>
              <c:f>race!$T$22:$T$32</c:f>
              <c:numCache>
                <c:formatCode>General</c:formatCode>
                <c:ptCount val="11"/>
                <c:pt idx="0">
                  <c:v>58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66-0242-A23F-A38DD93C7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7699503"/>
        <c:axId val="1653536575"/>
      </c:barChart>
      <c:catAx>
        <c:axId val="159769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3536575"/>
        <c:crosses val="autoZero"/>
        <c:auto val="1"/>
        <c:lblAlgn val="ctr"/>
        <c:lblOffset val="100"/>
        <c:noMultiLvlLbl val="0"/>
      </c:catAx>
      <c:valAx>
        <c:axId val="165353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7699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RaceOther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race!$S$40:$S$44</c:f>
              <c:strCache>
                <c:ptCount val="5"/>
                <c:pt idx="0">
                  <c:v>0~499</c:v>
                </c:pt>
                <c:pt idx="1">
                  <c:v>500~999</c:v>
                </c:pt>
                <c:pt idx="2">
                  <c:v>1000~1499</c:v>
                </c:pt>
                <c:pt idx="3">
                  <c:v>1500~1999</c:v>
                </c:pt>
                <c:pt idx="4">
                  <c:v>2000~2499</c:v>
                </c:pt>
              </c:strCache>
            </c:strRef>
          </c:cat>
          <c:val>
            <c:numRef>
              <c:f>race!$T$40:$T$45</c:f>
              <c:numCache>
                <c:formatCode>General</c:formatCode>
                <c:ptCount val="6"/>
                <c:pt idx="0">
                  <c:v>59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5-524A-ABC4-65CB52352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5832847"/>
        <c:axId val="1695908015"/>
      </c:barChart>
      <c:catAx>
        <c:axId val="169583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5908015"/>
        <c:crosses val="autoZero"/>
        <c:auto val="1"/>
        <c:lblAlgn val="ctr"/>
        <c:lblOffset val="100"/>
        <c:noMultiLvlLbl val="0"/>
      </c:catAx>
      <c:valAx>
        <c:axId val="169590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5832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RaceUnknown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race!$S$58:$S$64</c:f>
              <c:strCache>
                <c:ptCount val="7"/>
                <c:pt idx="0">
                  <c:v>0～1999</c:v>
                </c:pt>
                <c:pt idx="1">
                  <c:v>2000～3999</c:v>
                </c:pt>
                <c:pt idx="2">
                  <c:v>4000～5999</c:v>
                </c:pt>
                <c:pt idx="3">
                  <c:v>6000～7999</c:v>
                </c:pt>
                <c:pt idx="4">
                  <c:v>8000～9999</c:v>
                </c:pt>
                <c:pt idx="5">
                  <c:v>10000～11999</c:v>
                </c:pt>
                <c:pt idx="6">
                  <c:v>12000～13999</c:v>
                </c:pt>
              </c:strCache>
            </c:strRef>
          </c:cat>
          <c:val>
            <c:numRef>
              <c:f>race!$T$58:$T$65</c:f>
              <c:numCache>
                <c:formatCode>General</c:formatCode>
                <c:ptCount val="8"/>
                <c:pt idx="0">
                  <c:v>60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9-4D4C-A330-31459F7A8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8599151"/>
        <c:axId val="1696047791"/>
      </c:barChart>
      <c:catAx>
        <c:axId val="165859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6047791"/>
        <c:crosses val="autoZero"/>
        <c:auto val="1"/>
        <c:lblAlgn val="ctr"/>
        <c:lblOffset val="100"/>
        <c:noMultiLvlLbl val="0"/>
      </c:catAx>
      <c:valAx>
        <c:axId val="169604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8599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HispanicYES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race!$S$76:$S$84</c:f>
              <c:strCache>
                <c:ptCount val="9"/>
                <c:pt idx="0">
                  <c:v>0～1999</c:v>
                </c:pt>
                <c:pt idx="1">
                  <c:v>2000～3999</c:v>
                </c:pt>
                <c:pt idx="2">
                  <c:v>4000～5999</c:v>
                </c:pt>
                <c:pt idx="3">
                  <c:v>6000～7999</c:v>
                </c:pt>
                <c:pt idx="4">
                  <c:v>8000～9999</c:v>
                </c:pt>
                <c:pt idx="5">
                  <c:v>10000～11999</c:v>
                </c:pt>
                <c:pt idx="6">
                  <c:v>12000～13999</c:v>
                </c:pt>
                <c:pt idx="7">
                  <c:v>14000～15999</c:v>
                </c:pt>
                <c:pt idx="8">
                  <c:v>16000～17999</c:v>
                </c:pt>
              </c:strCache>
            </c:strRef>
          </c:cat>
          <c:val>
            <c:numRef>
              <c:f>race!$T$76:$T$85</c:f>
              <c:numCache>
                <c:formatCode>General</c:formatCode>
                <c:ptCount val="10"/>
                <c:pt idx="0">
                  <c:v>62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17-6E41-BB4E-6EB0FC026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5882335"/>
        <c:axId val="1694988879"/>
      </c:barChart>
      <c:catAx>
        <c:axId val="1685882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4988879"/>
        <c:crosses val="autoZero"/>
        <c:auto val="1"/>
        <c:lblAlgn val="ctr"/>
        <c:lblOffset val="100"/>
        <c:noMultiLvlLbl val="0"/>
      </c:catAx>
      <c:valAx>
        <c:axId val="169498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5882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HispanicNO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race!$S$96:$S$100</c:f>
              <c:strCache>
                <c:ptCount val="5"/>
                <c:pt idx="0">
                  <c:v>0～1999</c:v>
                </c:pt>
                <c:pt idx="1">
                  <c:v>2000～3999</c:v>
                </c:pt>
                <c:pt idx="2">
                  <c:v>4000～5999</c:v>
                </c:pt>
                <c:pt idx="3">
                  <c:v>6000～7999</c:v>
                </c:pt>
                <c:pt idx="4">
                  <c:v>8000～9999</c:v>
                </c:pt>
              </c:strCache>
            </c:strRef>
          </c:cat>
          <c:val>
            <c:numRef>
              <c:f>race!$T$96:$T$101</c:f>
              <c:numCache>
                <c:formatCode>General</c:formatCode>
                <c:ptCount val="6"/>
                <c:pt idx="0">
                  <c:v>59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F9-D14E-9F83-88860A39B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7386207"/>
        <c:axId val="1695926175"/>
      </c:barChart>
      <c:catAx>
        <c:axId val="159738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5926175"/>
        <c:crosses val="autoZero"/>
        <c:auto val="1"/>
        <c:lblAlgn val="ctr"/>
        <c:lblOffset val="100"/>
        <c:noMultiLvlLbl val="0"/>
      </c:catAx>
      <c:valAx>
        <c:axId val="16959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7386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HispanicUnk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race!$S$113:$S$119</c:f>
              <c:strCache>
                <c:ptCount val="7"/>
                <c:pt idx="0">
                  <c:v>0～1999</c:v>
                </c:pt>
                <c:pt idx="1">
                  <c:v>2000～3999</c:v>
                </c:pt>
                <c:pt idx="2">
                  <c:v>4000～5999</c:v>
                </c:pt>
                <c:pt idx="3">
                  <c:v>6000～7999</c:v>
                </c:pt>
                <c:pt idx="4">
                  <c:v>8000～9999</c:v>
                </c:pt>
                <c:pt idx="5">
                  <c:v>10000～11999</c:v>
                </c:pt>
                <c:pt idx="6">
                  <c:v>12000～13999</c:v>
                </c:pt>
              </c:strCache>
            </c:strRef>
          </c:cat>
          <c:val>
            <c:numRef>
              <c:f>race!$T$113:$T$120</c:f>
              <c:numCache>
                <c:formatCode>General</c:formatCode>
                <c:ptCount val="8"/>
                <c:pt idx="0">
                  <c:v>61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9A-F040-A8A5-9E72BA3CA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7043151"/>
        <c:axId val="1595274735"/>
      </c:barChart>
      <c:catAx>
        <c:axId val="169704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5274735"/>
        <c:crosses val="autoZero"/>
        <c:auto val="1"/>
        <c:lblAlgn val="ctr"/>
        <c:lblOffset val="100"/>
        <c:noMultiLvlLbl val="0"/>
      </c:catAx>
      <c:valAx>
        <c:axId val="159527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7043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population density 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'population density '!$I$5:$I$11</c:f>
              <c:strCache>
                <c:ptCount val="7"/>
                <c:pt idx="0">
                  <c:v>0～499</c:v>
                </c:pt>
                <c:pt idx="1">
                  <c:v>500～999</c:v>
                </c:pt>
                <c:pt idx="2">
                  <c:v>1000～1499</c:v>
                </c:pt>
                <c:pt idx="3">
                  <c:v>1500～1999</c:v>
                </c:pt>
                <c:pt idx="4">
                  <c:v>2000～2499</c:v>
                </c:pt>
                <c:pt idx="5">
                  <c:v>2500～2999</c:v>
                </c:pt>
                <c:pt idx="6">
                  <c:v>3000～3499</c:v>
                </c:pt>
              </c:strCache>
            </c:strRef>
          </c:cat>
          <c:val>
            <c:numRef>
              <c:f>'population density '!$J$5:$J$12</c:f>
              <c:numCache>
                <c:formatCode>General</c:formatCode>
                <c:ptCount val="8"/>
                <c:pt idx="0">
                  <c:v>54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4D-A94D-846E-158001809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7466095"/>
        <c:axId val="1684088927"/>
      </c:barChart>
      <c:catAx>
        <c:axId val="159746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4088927"/>
        <c:crosses val="autoZero"/>
        <c:auto val="1"/>
        <c:lblAlgn val="ctr"/>
        <c:lblOffset val="100"/>
        <c:noMultiLvlLbl val="0"/>
      </c:catAx>
      <c:valAx>
        <c:axId val="168408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746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Population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Population!$G$5:$G$10</c:f>
              <c:strCache>
                <c:ptCount val="6"/>
                <c:pt idx="0">
                  <c:v>0～499999</c:v>
                </c:pt>
                <c:pt idx="1">
                  <c:v>500000～999999</c:v>
                </c:pt>
                <c:pt idx="2">
                  <c:v>1000000～1499999</c:v>
                </c:pt>
                <c:pt idx="3">
                  <c:v>1500000～1999999</c:v>
                </c:pt>
                <c:pt idx="4">
                  <c:v>2000000～2499999</c:v>
                </c:pt>
                <c:pt idx="5">
                  <c:v>2500000～2999999</c:v>
                </c:pt>
              </c:strCache>
            </c:strRef>
          </c:cat>
          <c:val>
            <c:numRef>
              <c:f>Population!$H$5:$H$11</c:f>
              <c:numCache>
                <c:formatCode>General</c:formatCode>
                <c:ptCount val="7"/>
                <c:pt idx="0">
                  <c:v>55</c:v>
                </c:pt>
                <c:pt idx="1">
                  <c:v>7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C-3F46-9111-66906CBC1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9824815"/>
        <c:axId val="1680224863"/>
      </c:barChart>
      <c:catAx>
        <c:axId val="1659824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0224863"/>
        <c:crosses val="autoZero"/>
        <c:auto val="1"/>
        <c:lblAlgn val="ctr"/>
        <c:lblOffset val="100"/>
        <c:noMultiLvlLbl val="0"/>
      </c:catAx>
      <c:valAx>
        <c:axId val="168022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982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RaceWhite/cases 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7487C9B4-422C-F24B-8F35-6F5354A61C83}">
          <cx:dataLabels pos="r">
            <cx:visibility seriesName="0" categoryName="0" value="1"/>
            <cx:separator>, </cx:separator>
          </cx:dataLabels>
          <cx:dataId val="0"/>
          <cx:layoutPr>
            <cx:visibility meanLine="1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RaceBlack/cases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FA655E98-532E-8648-A99F-C2B228ABE7EA}">
          <cx:dataLabels>
            <cx:visibility seriesName="0" categoryName="0" value="1"/>
          </cx:dataLabels>
          <cx:dataId val="0"/>
          <cx:layoutPr>
            <cx:visibility meanLine="1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RaceOther/cases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105725FF-A1F1-E149-9454-36AE8F144F81}">
          <cx:dataLabels pos="r">
            <cx:visibility seriesName="0" categoryName="0" value="1"/>
          </cx:dataLabels>
          <cx:dataId val="0"/>
          <cx:layoutPr>
            <cx:visibility meanLine="1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RaceUnknown/cases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BADD36C4-EECA-0946-8A8B-661936B35830}">
          <cx:dataLabels pos="r">
            <cx:visibility seriesName="0" categoryName="0" value="1"/>
          </cx:dataLabels>
          <cx:dataId val="0"/>
          <cx:layoutPr>
            <cx:visibility meanLine="1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 underweight(%)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913DAA54-BD60-134B-8311-5C6598544EAA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overweight or obese(%)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boxWhisker" uniqueId="{64A772A1-37ED-E545-9588-BFF06A16BA12}">
          <cx:dataLabels pos="r"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1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microsoft.com/office/2014/relationships/chartEx" Target="../charts/chartEx4.xml"/><Relationship Id="rId5" Type="http://schemas.openxmlformats.org/officeDocument/2006/relationships/chart" Target="../charts/chart5.xml"/><Relationship Id="rId10" Type="http://schemas.microsoft.com/office/2014/relationships/chartEx" Target="../charts/chartEx3.xml"/><Relationship Id="rId4" Type="http://schemas.openxmlformats.org/officeDocument/2006/relationships/chart" Target="../charts/chart4.xml"/><Relationship Id="rId9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6350</xdr:colOff>
      <xdr:row>1</xdr:row>
      <xdr:rowOff>6350</xdr:rowOff>
    </xdr:from>
    <xdr:to>
      <xdr:col>26</xdr:col>
      <xdr:colOff>450850</xdr:colOff>
      <xdr:row>15</xdr:row>
      <xdr:rowOff>82550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47A9F31-E7F5-404D-B02B-D603943A0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6350</xdr:colOff>
      <xdr:row>19</xdr:row>
      <xdr:rowOff>196850</xdr:rowOff>
    </xdr:from>
    <xdr:to>
      <xdr:col>26</xdr:col>
      <xdr:colOff>450850</xdr:colOff>
      <xdr:row>34</xdr:row>
      <xdr:rowOff>69850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9F7D691-A042-0743-AC1E-E38DA17F6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6350</xdr:colOff>
      <xdr:row>37</xdr:row>
      <xdr:rowOff>171450</xdr:rowOff>
    </xdr:from>
    <xdr:to>
      <xdr:col>26</xdr:col>
      <xdr:colOff>450850</xdr:colOff>
      <xdr:row>52</xdr:row>
      <xdr:rowOff>44450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9973EDA-23C5-4D40-87F5-83A4E80DE7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6350</xdr:colOff>
      <xdr:row>55</xdr:row>
      <xdr:rowOff>400050</xdr:rowOff>
    </xdr:from>
    <xdr:to>
      <xdr:col>26</xdr:col>
      <xdr:colOff>450850</xdr:colOff>
      <xdr:row>71</xdr:row>
      <xdr:rowOff>82550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CE8DBC3-1E6A-5B42-9B09-1B5C4D3F8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6350</xdr:colOff>
      <xdr:row>74</xdr:row>
      <xdr:rowOff>6350</xdr:rowOff>
    </xdr:from>
    <xdr:to>
      <xdr:col>26</xdr:col>
      <xdr:colOff>450850</xdr:colOff>
      <xdr:row>88</xdr:row>
      <xdr:rowOff>69850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9E497EF2-CF3C-9447-809D-1D5DB49D5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6350</xdr:colOff>
      <xdr:row>94</xdr:row>
      <xdr:rowOff>6350</xdr:rowOff>
    </xdr:from>
    <xdr:to>
      <xdr:col>26</xdr:col>
      <xdr:colOff>450850</xdr:colOff>
      <xdr:row>108</xdr:row>
      <xdr:rowOff>69850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34443B9F-78FA-9444-B5B5-F5F079A84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819150</xdr:colOff>
      <xdr:row>110</xdr:row>
      <xdr:rowOff>184150</xdr:rowOff>
    </xdr:from>
    <xdr:to>
      <xdr:col>26</xdr:col>
      <xdr:colOff>438150</xdr:colOff>
      <xdr:row>125</xdr:row>
      <xdr:rowOff>57150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B51CE555-9616-184F-929B-B8E8B3A681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6350</xdr:colOff>
      <xdr:row>72</xdr:row>
      <xdr:rowOff>6350</xdr:rowOff>
    </xdr:from>
    <xdr:to>
      <xdr:col>13</xdr:col>
      <xdr:colOff>247650</xdr:colOff>
      <xdr:row>86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图表 8">
              <a:extLst>
                <a:ext uri="{FF2B5EF4-FFF2-40B4-BE49-F238E27FC236}">
                  <a16:creationId xmlns:a16="http://schemas.microsoft.com/office/drawing/2014/main" id="{DB9F2B88-4A77-BD46-A3C2-35921BE972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88150" y="13976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6350</xdr:colOff>
      <xdr:row>89</xdr:row>
      <xdr:rowOff>184150</xdr:rowOff>
    </xdr:from>
    <xdr:to>
      <xdr:col>13</xdr:col>
      <xdr:colOff>247650</xdr:colOff>
      <xdr:row>104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图表 9">
              <a:extLst>
                <a:ext uri="{FF2B5EF4-FFF2-40B4-BE49-F238E27FC236}">
                  <a16:creationId xmlns:a16="http://schemas.microsoft.com/office/drawing/2014/main" id="{43D99388-5145-AB45-AA7D-C5432CD37B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88150" y="17405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6350</xdr:colOff>
      <xdr:row>107</xdr:row>
      <xdr:rowOff>184150</xdr:rowOff>
    </xdr:from>
    <xdr:to>
      <xdr:col>13</xdr:col>
      <xdr:colOff>247650</xdr:colOff>
      <xdr:row>122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图表 10">
              <a:extLst>
                <a:ext uri="{FF2B5EF4-FFF2-40B4-BE49-F238E27FC236}">
                  <a16:creationId xmlns:a16="http://schemas.microsoft.com/office/drawing/2014/main" id="{32EAD468-0759-8240-8866-4AD0BFB5C3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88150" y="20847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6350</xdr:colOff>
      <xdr:row>127</xdr:row>
      <xdr:rowOff>6350</xdr:rowOff>
    </xdr:from>
    <xdr:to>
      <xdr:col>13</xdr:col>
      <xdr:colOff>247650</xdr:colOff>
      <xdr:row>141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图表 11">
              <a:extLst>
                <a:ext uri="{FF2B5EF4-FFF2-40B4-BE49-F238E27FC236}">
                  <a16:creationId xmlns:a16="http://schemas.microsoft.com/office/drawing/2014/main" id="{1B2B96B3-D66E-9B46-8A57-A16D1808DB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88150" y="24491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14</xdr:row>
      <xdr:rowOff>6350</xdr:rowOff>
    </xdr:from>
    <xdr:to>
      <xdr:col>9</xdr:col>
      <xdr:colOff>438150</xdr:colOff>
      <xdr:row>28</xdr:row>
      <xdr:rowOff>82550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844967B-CB8E-EF4E-B84A-5267F80B5D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13</xdr:row>
      <xdr:rowOff>6350</xdr:rowOff>
    </xdr:from>
    <xdr:to>
      <xdr:col>6</xdr:col>
      <xdr:colOff>1282700</xdr:colOff>
      <xdr:row>27</xdr:row>
      <xdr:rowOff>82550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E5DE928-6164-7E45-A2D9-53F05C83F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819150</xdr:colOff>
      <xdr:row>13</xdr:row>
      <xdr:rowOff>184150</xdr:rowOff>
    </xdr:from>
    <xdr:to>
      <xdr:col>7</xdr:col>
      <xdr:colOff>438150</xdr:colOff>
      <xdr:row>28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12DF3F4B-FD29-534E-BC60-689CE2AF6A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0550" y="2673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817529</xdr:colOff>
      <xdr:row>11</xdr:row>
      <xdr:rowOff>184150</xdr:rowOff>
    </xdr:from>
    <xdr:to>
      <xdr:col>8</xdr:col>
      <xdr:colOff>729574</xdr:colOff>
      <xdr:row>33</xdr:row>
      <xdr:rowOff>121595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496E6114-C145-C94E-9522-2C1553B12B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66929" y="2292350"/>
              <a:ext cx="5690545" cy="41284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workbookViewId="0">
      <selection activeCell="J15" sqref="J15"/>
    </sheetView>
  </sheetViews>
  <sheetFormatPr baseColWidth="10" defaultColWidth="8.83203125" defaultRowHeight="15"/>
  <cols>
    <col min="1" max="1" width="10.83203125" customWidth="1"/>
    <col min="2" max="2" width="20.5" customWidth="1"/>
    <col min="3" max="3" width="14.83203125" customWidth="1"/>
    <col min="4" max="4" width="13.1640625" customWidth="1"/>
    <col min="5" max="5" width="14.6640625" customWidth="1"/>
    <col min="6" max="6" width="16.5" customWidth="1"/>
  </cols>
  <sheetData>
    <row r="1" spans="1:7" ht="15" customHeight="1">
      <c r="A1" s="2" t="s">
        <v>0</v>
      </c>
      <c r="B1" s="1" t="s">
        <v>164</v>
      </c>
      <c r="C1" s="3" t="s">
        <v>165</v>
      </c>
      <c r="D1" s="3" t="s">
        <v>162</v>
      </c>
      <c r="E1" s="3" t="s">
        <v>166</v>
      </c>
      <c r="F1" s="3" t="s">
        <v>163</v>
      </c>
      <c r="G1" s="4"/>
    </row>
    <row r="2" spans="1:7" s="7" customFormat="1" ht="32" customHeight="1">
      <c r="A2" s="6" t="s">
        <v>1</v>
      </c>
      <c r="B2" s="6" t="s">
        <v>2</v>
      </c>
      <c r="C2" s="6" t="s">
        <v>126</v>
      </c>
      <c r="D2" s="6">
        <v>263148</v>
      </c>
      <c r="E2" s="6">
        <v>875.02</v>
      </c>
      <c r="F2" s="7">
        <f>D2/E2</f>
        <v>300.73369751548535</v>
      </c>
      <c r="G2" s="6"/>
    </row>
    <row r="3" spans="1:7">
      <c r="A3" s="6" t="s">
        <v>3</v>
      </c>
      <c r="B3" s="6" t="s">
        <v>4</v>
      </c>
      <c r="C3" s="6" t="s">
        <v>127</v>
      </c>
      <c r="D3" s="6">
        <v>27785</v>
      </c>
      <c r="E3" s="6">
        <v>585.23</v>
      </c>
      <c r="F3" s="7">
        <f t="shared" ref="F3:F66" si="0">D3/E3</f>
        <v>47.477060301078204</v>
      </c>
      <c r="G3" s="4"/>
    </row>
    <row r="4" spans="1:7">
      <c r="A4" s="6" t="s">
        <v>5</v>
      </c>
      <c r="B4" s="6" t="s">
        <v>6</v>
      </c>
      <c r="C4" s="6" t="s">
        <v>128</v>
      </c>
      <c r="D4" s="6">
        <v>182482</v>
      </c>
      <c r="E4" s="6">
        <v>758.46</v>
      </c>
      <c r="F4" s="7">
        <f t="shared" si="0"/>
        <v>240.59541702924346</v>
      </c>
      <c r="G4" s="4"/>
    </row>
    <row r="5" spans="1:7">
      <c r="A5" s="6" t="s">
        <v>7</v>
      </c>
      <c r="B5" s="6" t="s">
        <v>8</v>
      </c>
      <c r="C5" s="6" t="s">
        <v>129</v>
      </c>
      <c r="D5" s="6">
        <v>26979</v>
      </c>
      <c r="E5" s="6">
        <v>293.95999999999998</v>
      </c>
      <c r="F5" s="7">
        <f t="shared" si="0"/>
        <v>91.777792896992793</v>
      </c>
      <c r="G5" s="4"/>
    </row>
    <row r="6" spans="1:7">
      <c r="A6" s="6" t="s">
        <v>9</v>
      </c>
      <c r="B6" s="6" t="s">
        <v>10</v>
      </c>
      <c r="C6" s="6" t="s">
        <v>130</v>
      </c>
      <c r="D6" s="6">
        <v>576808</v>
      </c>
      <c r="E6" s="6">
        <v>1015.66</v>
      </c>
      <c r="F6" s="7">
        <f t="shared" si="0"/>
        <v>567.91445956323969</v>
      </c>
      <c r="G6" s="4"/>
    </row>
    <row r="7" spans="1:7">
      <c r="A7" s="6" t="s">
        <v>11</v>
      </c>
      <c r="B7" s="6" t="s">
        <v>12</v>
      </c>
      <c r="C7" s="6" t="s">
        <v>131</v>
      </c>
      <c r="D7" s="6">
        <v>1909151</v>
      </c>
      <c r="E7" s="6">
        <v>1209.78</v>
      </c>
      <c r="F7" s="7">
        <f t="shared" si="0"/>
        <v>1578.0976706508623</v>
      </c>
      <c r="G7" s="4"/>
    </row>
    <row r="8" spans="1:7">
      <c r="A8" s="6" t="s">
        <v>13</v>
      </c>
      <c r="B8" s="6" t="s">
        <v>14</v>
      </c>
      <c r="C8" s="6" t="s">
        <v>132</v>
      </c>
      <c r="D8" s="6">
        <v>14444</v>
      </c>
      <c r="E8" s="6">
        <v>567.33000000000004</v>
      </c>
      <c r="F8" s="7">
        <f t="shared" si="0"/>
        <v>25.459609045881585</v>
      </c>
      <c r="G8" s="4"/>
    </row>
    <row r="9" spans="1:7">
      <c r="A9" s="6" t="s">
        <v>15</v>
      </c>
      <c r="B9" s="6" t="s">
        <v>16</v>
      </c>
      <c r="C9" s="6" t="s">
        <v>133</v>
      </c>
      <c r="D9" s="6">
        <v>176954</v>
      </c>
      <c r="E9" s="6">
        <v>680.28</v>
      </c>
      <c r="F9" s="7">
        <f t="shared" si="0"/>
        <v>260.1193626153937</v>
      </c>
      <c r="G9" s="4"/>
    </row>
    <row r="10" spans="1:7">
      <c r="A10" s="6" t="s">
        <v>17</v>
      </c>
      <c r="B10" s="6" t="s">
        <v>18</v>
      </c>
      <c r="C10" s="6" t="s">
        <v>134</v>
      </c>
      <c r="D10" s="6">
        <v>143087</v>
      </c>
      <c r="E10" s="6">
        <v>581.70000000000005</v>
      </c>
      <c r="F10" s="7">
        <f t="shared" si="0"/>
        <v>245.98074608904932</v>
      </c>
      <c r="G10" s="4"/>
    </row>
    <row r="11" spans="1:7">
      <c r="A11" s="6" t="s">
        <v>19</v>
      </c>
      <c r="B11" s="6" t="s">
        <v>20</v>
      </c>
      <c r="C11" s="6" t="s">
        <v>132</v>
      </c>
      <c r="D11" s="6">
        <v>207291</v>
      </c>
      <c r="E11" s="6">
        <v>604.36</v>
      </c>
      <c r="F11" s="7">
        <f t="shared" si="0"/>
        <v>342.9925871996823</v>
      </c>
      <c r="G11" s="4"/>
    </row>
    <row r="12" spans="1:7">
      <c r="A12" s="6" t="s">
        <v>21</v>
      </c>
      <c r="B12" s="6" t="s">
        <v>22</v>
      </c>
      <c r="C12" s="6" t="s">
        <v>135</v>
      </c>
      <c r="D12" s="6">
        <v>363922</v>
      </c>
      <c r="E12" s="6">
        <v>1998.32</v>
      </c>
      <c r="F12" s="7">
        <f t="shared" si="0"/>
        <v>182.11397573962128</v>
      </c>
      <c r="G12" s="4"/>
    </row>
    <row r="13" spans="1:7">
      <c r="A13" s="6" t="s">
        <v>23</v>
      </c>
      <c r="B13" s="6" t="s">
        <v>24</v>
      </c>
      <c r="C13" s="6" t="s">
        <v>136</v>
      </c>
      <c r="D13" s="6">
        <v>69105</v>
      </c>
      <c r="E13" s="6">
        <v>797.57</v>
      </c>
      <c r="F13" s="7">
        <f t="shared" si="0"/>
        <v>86.644432463608211</v>
      </c>
      <c r="G13" s="4"/>
    </row>
    <row r="14" spans="1:7">
      <c r="A14" s="6" t="s">
        <v>27</v>
      </c>
      <c r="B14" s="6" t="s">
        <v>28</v>
      </c>
      <c r="C14" s="6" t="s">
        <v>131</v>
      </c>
      <c r="D14" s="6">
        <v>36399</v>
      </c>
      <c r="E14" s="6">
        <v>637.05999999999995</v>
      </c>
      <c r="F14" s="7">
        <f t="shared" si="0"/>
        <v>57.135905566194715</v>
      </c>
      <c r="G14" s="4"/>
    </row>
    <row r="15" spans="1:7">
      <c r="A15" s="6" t="s">
        <v>29</v>
      </c>
      <c r="B15" s="6" t="s">
        <v>30</v>
      </c>
      <c r="C15" s="6" t="s">
        <v>138</v>
      </c>
      <c r="D15" s="6">
        <v>16437</v>
      </c>
      <c r="E15" s="6">
        <v>705.05</v>
      </c>
      <c r="F15" s="7">
        <f t="shared" si="0"/>
        <v>23.313240195730799</v>
      </c>
      <c r="G15" s="4"/>
    </row>
    <row r="16" spans="1:7">
      <c r="A16" s="6" t="s">
        <v>31</v>
      </c>
      <c r="B16" s="6" t="s">
        <v>32</v>
      </c>
      <c r="C16" s="6" t="s">
        <v>126</v>
      </c>
      <c r="D16" s="6">
        <v>924229</v>
      </c>
      <c r="E16" s="6">
        <v>762.19</v>
      </c>
      <c r="F16" s="7">
        <f t="shared" si="0"/>
        <v>1212.5965966491294</v>
      </c>
      <c r="G16" s="4"/>
    </row>
    <row r="17" spans="1:7">
      <c r="A17" s="6" t="s">
        <v>33</v>
      </c>
      <c r="B17" s="6" t="s">
        <v>16</v>
      </c>
      <c r="C17" s="6" t="s">
        <v>131</v>
      </c>
      <c r="D17" s="6">
        <v>311522</v>
      </c>
      <c r="E17" s="6">
        <v>656.46</v>
      </c>
      <c r="F17" s="7">
        <f t="shared" si="0"/>
        <v>474.54833500898758</v>
      </c>
      <c r="G17" s="4"/>
    </row>
    <row r="18" spans="1:7">
      <c r="A18" s="6" t="s">
        <v>34</v>
      </c>
      <c r="B18" s="6" t="s">
        <v>35</v>
      </c>
      <c r="C18" s="6" t="s">
        <v>139</v>
      </c>
      <c r="D18" s="6">
        <v>107139</v>
      </c>
      <c r="E18" s="6">
        <v>485.46</v>
      </c>
      <c r="F18" s="7">
        <f t="shared" si="0"/>
        <v>220.6958348782598</v>
      </c>
      <c r="G18" s="4"/>
    </row>
    <row r="19" spans="1:7">
      <c r="A19" s="6" t="s">
        <v>36</v>
      </c>
      <c r="B19" s="6" t="s">
        <v>37</v>
      </c>
      <c r="C19" s="6" t="s">
        <v>140</v>
      </c>
      <c r="D19" s="6">
        <v>11736</v>
      </c>
      <c r="E19" s="6">
        <v>534.72</v>
      </c>
      <c r="F19" s="7">
        <f t="shared" si="0"/>
        <v>21.947935368043087</v>
      </c>
      <c r="G19" s="4"/>
    </row>
    <row r="20" spans="1:7">
      <c r="A20" s="6" t="s">
        <v>38</v>
      </c>
      <c r="B20" s="8">
        <v>80.2</v>
      </c>
      <c r="C20" s="6" t="s">
        <v>133</v>
      </c>
      <c r="D20" s="6">
        <v>46017</v>
      </c>
      <c r="E20" s="6">
        <v>516.33000000000004</v>
      </c>
      <c r="F20" s="7">
        <f t="shared" si="0"/>
        <v>89.123235140317234</v>
      </c>
      <c r="G20" s="4"/>
    </row>
    <row r="21" spans="1:7">
      <c r="A21" s="6" t="s">
        <v>39</v>
      </c>
      <c r="B21" s="6" t="s">
        <v>40</v>
      </c>
      <c r="C21" s="6" t="s">
        <v>141</v>
      </c>
      <c r="D21" s="6">
        <v>17615</v>
      </c>
      <c r="E21" s="6">
        <v>349.68</v>
      </c>
      <c r="F21" s="7">
        <f t="shared" si="0"/>
        <v>50.374628231525968</v>
      </c>
      <c r="G21" s="4"/>
    </row>
    <row r="22" spans="1:7">
      <c r="A22" s="6" t="s">
        <v>41</v>
      </c>
      <c r="B22" s="6" t="s">
        <v>42</v>
      </c>
      <c r="C22" s="6" t="s">
        <v>134</v>
      </c>
      <c r="D22" s="6">
        <v>13363</v>
      </c>
      <c r="E22" s="6">
        <v>806.01</v>
      </c>
      <c r="F22" s="7">
        <f t="shared" si="0"/>
        <v>16.579198769246041</v>
      </c>
      <c r="G22" s="4"/>
    </row>
    <row r="23" spans="1:7">
      <c r="A23" s="6" t="s">
        <v>43</v>
      </c>
      <c r="B23" s="6" t="s">
        <v>44</v>
      </c>
      <c r="C23" s="6" t="s">
        <v>131</v>
      </c>
      <c r="D23" s="6">
        <v>16055</v>
      </c>
      <c r="E23" s="6">
        <v>564.01</v>
      </c>
      <c r="F23" s="7">
        <f t="shared" si="0"/>
        <v>28.465807343841423</v>
      </c>
      <c r="G23" s="4"/>
    </row>
    <row r="24" spans="1:7">
      <c r="A24" s="6" t="s">
        <v>45</v>
      </c>
      <c r="B24" s="6" t="s">
        <v>46</v>
      </c>
      <c r="C24" s="6" t="s">
        <v>142</v>
      </c>
      <c r="D24" s="6">
        <v>14269</v>
      </c>
      <c r="E24" s="6">
        <v>513.79</v>
      </c>
      <c r="F24" s="7">
        <f t="shared" si="0"/>
        <v>27.772046945250008</v>
      </c>
      <c r="G24" s="4"/>
    </row>
    <row r="25" spans="1:7">
      <c r="A25" s="6" t="s">
        <v>47</v>
      </c>
      <c r="B25" s="6" t="s">
        <v>48</v>
      </c>
      <c r="C25" s="6" t="s">
        <v>132</v>
      </c>
      <c r="D25" s="6">
        <v>27228</v>
      </c>
      <c r="E25" s="6">
        <v>637.78</v>
      </c>
      <c r="F25" s="7">
        <f t="shared" si="0"/>
        <v>42.691837310671396</v>
      </c>
      <c r="G25" s="4"/>
    </row>
    <row r="26" spans="1:7">
      <c r="A26" s="6" t="s">
        <v>49</v>
      </c>
      <c r="B26" s="6" t="s">
        <v>50</v>
      </c>
      <c r="C26" s="6" t="s">
        <v>131</v>
      </c>
      <c r="D26" s="6">
        <v>40127</v>
      </c>
      <c r="E26" s="6">
        <v>1152.75</v>
      </c>
      <c r="F26" s="7">
        <f t="shared" si="0"/>
        <v>34.809802645846887</v>
      </c>
      <c r="G26" s="4"/>
    </row>
    <row r="27" spans="1:7">
      <c r="A27" s="6" t="s">
        <v>51</v>
      </c>
      <c r="B27" s="6" t="s">
        <v>52</v>
      </c>
      <c r="C27" s="6" t="s">
        <v>143</v>
      </c>
      <c r="D27" s="6">
        <v>182696</v>
      </c>
      <c r="E27" s="6">
        <v>472.54</v>
      </c>
      <c r="F27" s="7">
        <f t="shared" si="0"/>
        <v>386.62547085960978</v>
      </c>
      <c r="G27" s="4"/>
    </row>
    <row r="28" spans="1:7">
      <c r="A28" s="6" t="s">
        <v>53</v>
      </c>
      <c r="B28" s="6" t="s">
        <v>54</v>
      </c>
      <c r="C28" s="6" t="s">
        <v>126</v>
      </c>
      <c r="D28" s="6">
        <v>102101</v>
      </c>
      <c r="E28" s="6">
        <v>1016.61</v>
      </c>
      <c r="F28" s="7">
        <f t="shared" si="0"/>
        <v>100.43281100913822</v>
      </c>
      <c r="G28" s="4"/>
    </row>
    <row r="29" spans="1:7">
      <c r="A29" s="6" t="s">
        <v>55</v>
      </c>
      <c r="B29" s="6" t="s">
        <v>56</v>
      </c>
      <c r="C29" s="6" t="s">
        <v>126</v>
      </c>
      <c r="D29" s="6">
        <v>1378883</v>
      </c>
      <c r="E29" s="6">
        <v>1020.21</v>
      </c>
      <c r="F29" s="7">
        <f t="shared" si="0"/>
        <v>1351.5678144695698</v>
      </c>
      <c r="G29" s="4"/>
    </row>
    <row r="30" spans="1:7">
      <c r="A30" s="6" t="s">
        <v>57</v>
      </c>
      <c r="B30" s="6" t="s">
        <v>58</v>
      </c>
      <c r="C30" s="6" t="s">
        <v>143</v>
      </c>
      <c r="D30" s="6">
        <v>19430</v>
      </c>
      <c r="E30" s="6">
        <v>478.78</v>
      </c>
      <c r="F30" s="7">
        <f t="shared" si="0"/>
        <v>40.582313379840429</v>
      </c>
      <c r="G30" s="4"/>
    </row>
    <row r="31" spans="1:7">
      <c r="A31" s="6" t="s">
        <v>59</v>
      </c>
      <c r="B31" s="6" t="s">
        <v>60</v>
      </c>
      <c r="C31" s="6" t="s">
        <v>144</v>
      </c>
      <c r="D31" s="6">
        <v>150984</v>
      </c>
      <c r="E31" s="6">
        <v>502.87</v>
      </c>
      <c r="F31" s="7">
        <f t="shared" si="0"/>
        <v>300.24459601885178</v>
      </c>
      <c r="G31" s="4"/>
    </row>
    <row r="32" spans="1:7">
      <c r="A32" s="6" t="s">
        <v>61</v>
      </c>
      <c r="B32" s="6" t="s">
        <v>32</v>
      </c>
      <c r="C32" s="6" t="s">
        <v>129</v>
      </c>
      <c r="D32" s="6">
        <v>48472</v>
      </c>
      <c r="E32" s="6">
        <v>917.76</v>
      </c>
      <c r="F32" s="7">
        <f t="shared" si="0"/>
        <v>52.815550906555089</v>
      </c>
      <c r="G32" s="4"/>
    </row>
    <row r="33" spans="1:7">
      <c r="A33" s="6" t="s">
        <v>62</v>
      </c>
      <c r="B33" s="6" t="s">
        <v>63</v>
      </c>
      <c r="C33" s="6" t="s">
        <v>145</v>
      </c>
      <c r="D33" s="6">
        <v>14105</v>
      </c>
      <c r="E33" s="6">
        <v>598.09</v>
      </c>
      <c r="F33" s="7">
        <f t="shared" si="0"/>
        <v>23.583407179521476</v>
      </c>
      <c r="G33" s="4"/>
    </row>
    <row r="34" spans="1:7">
      <c r="A34" s="6" t="s">
        <v>64</v>
      </c>
      <c r="B34" s="6" t="s">
        <v>65</v>
      </c>
      <c r="C34" s="6" t="s">
        <v>146</v>
      </c>
      <c r="D34" s="6">
        <v>8744</v>
      </c>
      <c r="E34" s="6">
        <v>543.41</v>
      </c>
      <c r="F34" s="7">
        <f t="shared" si="0"/>
        <v>16.090981027217019</v>
      </c>
      <c r="G34" s="4"/>
    </row>
    <row r="35" spans="1:7">
      <c r="A35" s="6" t="s">
        <v>66</v>
      </c>
      <c r="B35" s="6" t="s">
        <v>67</v>
      </c>
      <c r="C35" s="6" t="s">
        <v>136</v>
      </c>
      <c r="D35" s="6">
        <v>335362</v>
      </c>
      <c r="E35" s="6">
        <v>938.38</v>
      </c>
      <c r="F35" s="7">
        <f t="shared" si="0"/>
        <v>357.38400221658605</v>
      </c>
      <c r="G35" s="4"/>
    </row>
    <row r="36" spans="1:7">
      <c r="A36" s="6" t="s">
        <v>68</v>
      </c>
      <c r="B36" s="6" t="s">
        <v>69</v>
      </c>
      <c r="C36" s="6" t="s">
        <v>147</v>
      </c>
      <c r="D36" s="6">
        <v>718679</v>
      </c>
      <c r="E36" s="6">
        <v>784.51</v>
      </c>
      <c r="F36" s="7">
        <f t="shared" si="0"/>
        <v>916.08647435979151</v>
      </c>
      <c r="G36" s="4"/>
    </row>
    <row r="37" spans="1:7">
      <c r="A37" s="6" t="s">
        <v>70</v>
      </c>
      <c r="B37" s="6" t="s">
        <v>71</v>
      </c>
      <c r="C37" s="6" t="s">
        <v>148</v>
      </c>
      <c r="D37" s="6">
        <v>288102</v>
      </c>
      <c r="E37" s="6">
        <v>666.85</v>
      </c>
      <c r="F37" s="7">
        <f t="shared" si="0"/>
        <v>432.03419059758568</v>
      </c>
      <c r="G37" s="4"/>
    </row>
    <row r="38" spans="1:7">
      <c r="A38" s="6" t="s">
        <v>72</v>
      </c>
      <c r="B38" s="6" t="s">
        <v>73</v>
      </c>
      <c r="C38" s="6" t="s">
        <v>149</v>
      </c>
      <c r="D38" s="6">
        <v>39961</v>
      </c>
      <c r="E38" s="6">
        <v>1118.2</v>
      </c>
      <c r="F38" s="7">
        <f t="shared" si="0"/>
        <v>35.736898587014842</v>
      </c>
      <c r="G38" s="4"/>
    </row>
    <row r="39" spans="1:7">
      <c r="A39" s="6" t="s">
        <v>74</v>
      </c>
      <c r="B39" s="6" t="s">
        <v>75</v>
      </c>
      <c r="C39" s="6" t="s">
        <v>146</v>
      </c>
      <c r="D39" s="6">
        <v>8365</v>
      </c>
      <c r="E39" s="6">
        <v>835.56</v>
      </c>
      <c r="F39" s="7">
        <f t="shared" si="0"/>
        <v>10.011249940159894</v>
      </c>
      <c r="G39" s="4"/>
    </row>
    <row r="40" spans="1:7">
      <c r="A40" s="6" t="s">
        <v>76</v>
      </c>
      <c r="B40" s="6" t="s">
        <v>77</v>
      </c>
      <c r="C40" s="6" t="s">
        <v>132</v>
      </c>
      <c r="D40" s="6">
        <v>18474</v>
      </c>
      <c r="E40" s="6">
        <v>695.95</v>
      </c>
      <c r="F40" s="7">
        <f t="shared" si="0"/>
        <v>26.545010417415043</v>
      </c>
      <c r="G40" s="4"/>
    </row>
    <row r="41" spans="1:7">
      <c r="A41" s="6" t="s">
        <v>78</v>
      </c>
      <c r="B41" s="6" t="s">
        <v>18</v>
      </c>
      <c r="C41" s="6" t="s">
        <v>150</v>
      </c>
      <c r="D41" s="6">
        <v>373853</v>
      </c>
      <c r="E41" s="6">
        <v>742.93</v>
      </c>
      <c r="F41" s="7">
        <f t="shared" si="0"/>
        <v>503.21430013594824</v>
      </c>
      <c r="G41" s="4"/>
    </row>
    <row r="42" spans="1:7">
      <c r="A42" s="6" t="s">
        <v>79</v>
      </c>
      <c r="B42" s="6" t="s">
        <v>80</v>
      </c>
      <c r="C42" s="6" t="s">
        <v>151</v>
      </c>
      <c r="D42" s="6">
        <v>348371</v>
      </c>
      <c r="E42" s="6">
        <v>1584.54</v>
      </c>
      <c r="F42" s="7">
        <f t="shared" si="0"/>
        <v>219.85623587918261</v>
      </c>
      <c r="G42" s="4"/>
    </row>
    <row r="43" spans="1:7">
      <c r="A43" s="6" t="s">
        <v>81</v>
      </c>
      <c r="B43" s="6" t="s">
        <v>82</v>
      </c>
      <c r="C43" s="6" t="s">
        <v>152</v>
      </c>
      <c r="D43" s="6">
        <v>157581</v>
      </c>
      <c r="E43" s="6">
        <v>543.46</v>
      </c>
      <c r="F43" s="7">
        <f t="shared" si="0"/>
        <v>289.95878261509586</v>
      </c>
      <c r="G43" s="4"/>
    </row>
    <row r="44" spans="1:7">
      <c r="A44" s="6" t="s">
        <v>25</v>
      </c>
      <c r="B44" s="6" t="s">
        <v>26</v>
      </c>
      <c r="C44" s="6" t="s">
        <v>137</v>
      </c>
      <c r="D44" s="6">
        <v>2715516</v>
      </c>
      <c r="E44" s="6">
        <v>1897.71</v>
      </c>
      <c r="F44" s="7">
        <f t="shared" si="0"/>
        <v>1430.9436109837645</v>
      </c>
      <c r="G44" s="4"/>
    </row>
    <row r="45" spans="1:7">
      <c r="A45" s="6" t="s">
        <v>83</v>
      </c>
      <c r="B45" s="6" t="s">
        <v>84</v>
      </c>
      <c r="C45" s="6" t="s">
        <v>132</v>
      </c>
      <c r="D45" s="6">
        <v>76325</v>
      </c>
      <c r="E45" s="6">
        <v>983.28</v>
      </c>
      <c r="F45" s="7">
        <f t="shared" si="0"/>
        <v>77.622854120901479</v>
      </c>
      <c r="G45" s="4"/>
    </row>
    <row r="46" spans="1:7">
      <c r="A46" s="6" t="s">
        <v>85</v>
      </c>
      <c r="B46" s="6" t="s">
        <v>86</v>
      </c>
      <c r="C46" s="6" t="s">
        <v>151</v>
      </c>
      <c r="D46" s="6">
        <v>80578</v>
      </c>
      <c r="E46" s="6">
        <v>648.64</v>
      </c>
      <c r="F46" s="7">
        <f t="shared" si="0"/>
        <v>124.22607301430686</v>
      </c>
      <c r="G46" s="4"/>
    </row>
    <row r="47" spans="1:7">
      <c r="A47" s="6" t="s">
        <v>87</v>
      </c>
      <c r="B47" s="6" t="s">
        <v>30</v>
      </c>
      <c r="C47" s="6" t="s">
        <v>153</v>
      </c>
      <c r="D47" s="6">
        <v>200737</v>
      </c>
      <c r="E47" s="6">
        <v>930.25</v>
      </c>
      <c r="F47" s="7">
        <f t="shared" si="0"/>
        <v>215.7882289707068</v>
      </c>
      <c r="G47" s="4"/>
    </row>
    <row r="48" spans="1:7">
      <c r="A48" s="6" t="s">
        <v>88</v>
      </c>
      <c r="B48" s="6" t="s">
        <v>80</v>
      </c>
      <c r="C48" s="6" t="s">
        <v>135</v>
      </c>
      <c r="D48" s="6">
        <v>40572</v>
      </c>
      <c r="E48" s="6">
        <v>768.91</v>
      </c>
      <c r="F48" s="7">
        <f t="shared" si="0"/>
        <v>52.765603256557988</v>
      </c>
      <c r="G48" s="4"/>
    </row>
    <row r="49" spans="1:7">
      <c r="A49" s="6" t="s">
        <v>89</v>
      </c>
      <c r="B49" s="6" t="s">
        <v>90</v>
      </c>
      <c r="C49" s="6" t="s">
        <v>128</v>
      </c>
      <c r="D49" s="6">
        <v>1321194</v>
      </c>
      <c r="E49" s="6">
        <v>903.43</v>
      </c>
      <c r="F49" s="7">
        <f t="shared" si="0"/>
        <v>1462.4198886466024</v>
      </c>
      <c r="G49" s="4"/>
    </row>
    <row r="50" spans="1:7">
      <c r="A50" s="6" t="s">
        <v>91</v>
      </c>
      <c r="B50" s="6" t="s">
        <v>92</v>
      </c>
      <c r="C50" s="6" t="s">
        <v>154</v>
      </c>
      <c r="D50" s="6">
        <v>338619</v>
      </c>
      <c r="E50" s="6">
        <v>1327.45</v>
      </c>
      <c r="F50" s="7">
        <f t="shared" si="0"/>
        <v>255.08983389204866</v>
      </c>
      <c r="G50" s="4"/>
    </row>
    <row r="51" spans="1:7">
      <c r="A51" s="6" t="s">
        <v>93</v>
      </c>
      <c r="B51" s="6" t="s">
        <v>94</v>
      </c>
      <c r="C51" s="6" t="s">
        <v>127</v>
      </c>
      <c r="D51" s="6">
        <v>1446277</v>
      </c>
      <c r="E51" s="6">
        <v>1969.76</v>
      </c>
      <c r="F51" s="7">
        <f t="shared" si="0"/>
        <v>734.24021200552352</v>
      </c>
      <c r="G51" s="4"/>
    </row>
    <row r="52" spans="1:7">
      <c r="A52" s="6" t="s">
        <v>95</v>
      </c>
      <c r="B52" s="6" t="s">
        <v>96</v>
      </c>
      <c r="C52" s="6" t="s">
        <v>155</v>
      </c>
      <c r="D52" s="6">
        <v>510593</v>
      </c>
      <c r="E52" s="6">
        <v>746.89</v>
      </c>
      <c r="F52" s="7">
        <f t="shared" si="0"/>
        <v>683.6254334640978</v>
      </c>
      <c r="G52" s="4"/>
    </row>
    <row r="53" spans="1:7">
      <c r="A53" s="6" t="s">
        <v>97</v>
      </c>
      <c r="B53" s="6" t="s">
        <v>26</v>
      </c>
      <c r="C53" s="6" t="s">
        <v>148</v>
      </c>
      <c r="D53" s="6">
        <v>957875</v>
      </c>
      <c r="E53" s="6">
        <v>273.8</v>
      </c>
      <c r="F53" s="7">
        <f t="shared" si="0"/>
        <v>3498.4477720964205</v>
      </c>
      <c r="G53" s="4"/>
    </row>
    <row r="54" spans="1:7">
      <c r="A54" s="6" t="s">
        <v>98</v>
      </c>
      <c r="B54" s="6" t="s">
        <v>58</v>
      </c>
      <c r="C54" s="6" t="s">
        <v>138</v>
      </c>
      <c r="D54" s="6">
        <v>668671</v>
      </c>
      <c r="E54" s="6">
        <v>1797.84</v>
      </c>
      <c r="F54" s="7">
        <f t="shared" si="0"/>
        <v>371.93020513505098</v>
      </c>
      <c r="G54" s="4"/>
    </row>
    <row r="55" spans="1:7">
      <c r="A55" s="6" t="s">
        <v>99</v>
      </c>
      <c r="B55" s="6" t="s">
        <v>100</v>
      </c>
      <c r="C55" s="6" t="s">
        <v>126</v>
      </c>
      <c r="D55" s="6">
        <v>72766</v>
      </c>
      <c r="E55" s="6">
        <v>727.62</v>
      </c>
      <c r="F55" s="7">
        <f t="shared" si="0"/>
        <v>100.00549737500343</v>
      </c>
      <c r="G55" s="4"/>
    </row>
    <row r="56" spans="1:7">
      <c r="A56" s="6" t="s">
        <v>104</v>
      </c>
      <c r="B56" s="6" t="s">
        <v>105</v>
      </c>
      <c r="C56" s="6" t="s">
        <v>144</v>
      </c>
      <c r="D56" s="6">
        <v>170442</v>
      </c>
      <c r="E56" s="6">
        <v>600.65</v>
      </c>
      <c r="F56" s="7">
        <f t="shared" si="0"/>
        <v>283.76259052692916</v>
      </c>
      <c r="G56" s="4"/>
    </row>
    <row r="57" spans="1:7">
      <c r="A57" s="6" t="s">
        <v>106</v>
      </c>
      <c r="B57" s="6" t="s">
        <v>107</v>
      </c>
      <c r="C57" s="6" t="s">
        <v>144</v>
      </c>
      <c r="D57" s="6">
        <v>412144</v>
      </c>
      <c r="E57" s="6">
        <v>571.92999999999995</v>
      </c>
      <c r="F57" s="7">
        <f t="shared" si="0"/>
        <v>720.6196562516393</v>
      </c>
      <c r="G57" s="4"/>
    </row>
    <row r="58" spans="1:7">
      <c r="A58" s="6" t="s">
        <v>108</v>
      </c>
      <c r="B58" s="6" t="s">
        <v>109</v>
      </c>
      <c r="C58" s="6" t="s">
        <v>144</v>
      </c>
      <c r="D58" s="6">
        <v>455086</v>
      </c>
      <c r="E58" s="6">
        <v>1011.6</v>
      </c>
      <c r="F58" s="7">
        <f t="shared" si="0"/>
        <v>449.8675365757216</v>
      </c>
      <c r="G58" s="4"/>
    </row>
    <row r="59" spans="1:7">
      <c r="A59" s="6" t="s">
        <v>160</v>
      </c>
      <c r="B59" s="6" t="s">
        <v>101</v>
      </c>
      <c r="C59" s="6" t="s">
        <v>145</v>
      </c>
      <c r="D59" s="6">
        <v>235503</v>
      </c>
      <c r="E59" s="6">
        <v>555.87</v>
      </c>
      <c r="F59" s="7">
        <f t="shared" si="0"/>
        <v>423.66560526741864</v>
      </c>
      <c r="G59" s="4"/>
    </row>
    <row r="60" spans="1:7">
      <c r="A60" s="6" t="s">
        <v>102</v>
      </c>
      <c r="B60" s="6" t="s">
        <v>103</v>
      </c>
      <c r="C60" s="6" t="s">
        <v>156</v>
      </c>
      <c r="D60" s="6">
        <v>305591</v>
      </c>
      <c r="E60" s="6">
        <v>309.22000000000003</v>
      </c>
      <c r="F60" s="7">
        <f t="shared" si="0"/>
        <v>988.26401914494522</v>
      </c>
      <c r="G60" s="4"/>
    </row>
    <row r="61" spans="1:7">
      <c r="A61" s="6" t="s">
        <v>110</v>
      </c>
      <c r="B61" s="6" t="s">
        <v>111</v>
      </c>
      <c r="C61" s="6" t="s">
        <v>157</v>
      </c>
      <c r="D61" s="6">
        <v>120999</v>
      </c>
      <c r="E61" s="6">
        <v>546.92999999999995</v>
      </c>
      <c r="F61" s="7">
        <f t="shared" si="0"/>
        <v>221.23306456036423</v>
      </c>
      <c r="G61" s="4"/>
    </row>
    <row r="62" spans="1:7">
      <c r="A62" s="6" t="s">
        <v>112</v>
      </c>
      <c r="B62" s="6" t="s">
        <v>113</v>
      </c>
      <c r="C62" s="6" t="s">
        <v>131</v>
      </c>
      <c r="D62" s="6">
        <v>43924</v>
      </c>
      <c r="E62" s="6">
        <v>688.55</v>
      </c>
      <c r="F62" s="7">
        <f t="shared" si="0"/>
        <v>63.79202672282333</v>
      </c>
      <c r="G62" s="4"/>
    </row>
    <row r="63" spans="1:7">
      <c r="A63" s="6" t="s">
        <v>114</v>
      </c>
      <c r="B63" s="6" t="s">
        <v>115</v>
      </c>
      <c r="C63" s="6" t="s">
        <v>158</v>
      </c>
      <c r="D63" s="6">
        <v>22098</v>
      </c>
      <c r="E63" s="6">
        <v>1043.3</v>
      </c>
      <c r="F63" s="7">
        <f t="shared" si="0"/>
        <v>21.180868398351386</v>
      </c>
      <c r="G63" s="4"/>
    </row>
    <row r="64" spans="1:7">
      <c r="A64" s="6" t="s">
        <v>116</v>
      </c>
      <c r="B64" s="6" t="s">
        <v>117</v>
      </c>
      <c r="C64" s="6" t="s">
        <v>131</v>
      </c>
      <c r="D64" s="6">
        <v>15239</v>
      </c>
      <c r="E64" s="6">
        <v>243.56</v>
      </c>
      <c r="F64" s="7">
        <f t="shared" si="0"/>
        <v>62.567745114140251</v>
      </c>
      <c r="G64" s="4"/>
    </row>
    <row r="65" spans="1:7">
      <c r="A65" s="6" t="s">
        <v>118</v>
      </c>
      <c r="B65" s="6" t="s">
        <v>119</v>
      </c>
      <c r="C65" s="6" t="s">
        <v>159</v>
      </c>
      <c r="D65" s="6">
        <v>527634</v>
      </c>
      <c r="E65" s="6">
        <v>1101.03</v>
      </c>
      <c r="F65" s="7">
        <f t="shared" si="0"/>
        <v>479.21854990327239</v>
      </c>
      <c r="G65" s="4"/>
    </row>
    <row r="66" spans="1:7">
      <c r="A66" s="6" t="s">
        <v>120</v>
      </c>
      <c r="B66" s="6" t="s">
        <v>121</v>
      </c>
      <c r="C66" s="6" t="s">
        <v>148</v>
      </c>
      <c r="D66" s="6">
        <v>31877</v>
      </c>
      <c r="E66" s="6">
        <v>606.41999999999996</v>
      </c>
      <c r="F66" s="7">
        <f t="shared" si="0"/>
        <v>52.565878434088589</v>
      </c>
      <c r="G66" s="4"/>
    </row>
    <row r="67" spans="1:7">
      <c r="A67" s="6" t="s">
        <v>122</v>
      </c>
      <c r="B67" s="6" t="s">
        <v>123</v>
      </c>
      <c r="C67" s="6" t="s">
        <v>132</v>
      </c>
      <c r="D67" s="6">
        <v>65858</v>
      </c>
      <c r="E67" s="6">
        <v>1037.6199999999999</v>
      </c>
      <c r="F67" s="7">
        <f t="shared" ref="F67:F68" si="1">D67/E67</f>
        <v>63.470249224186126</v>
      </c>
      <c r="G67" s="4"/>
    </row>
    <row r="68" spans="1:7">
      <c r="A68" s="6" t="s">
        <v>124</v>
      </c>
      <c r="B68" s="6" t="s">
        <v>125</v>
      </c>
      <c r="C68" s="6" t="s">
        <v>145</v>
      </c>
      <c r="D68" s="6">
        <v>24566</v>
      </c>
      <c r="E68" s="6">
        <v>582.79999999999995</v>
      </c>
      <c r="F68" s="7">
        <f t="shared" si="1"/>
        <v>42.151681537405629</v>
      </c>
      <c r="G68" s="4"/>
    </row>
    <row r="69" spans="1:7">
      <c r="A69" s="5"/>
      <c r="B69" s="6"/>
      <c r="C69" s="5"/>
      <c r="D69" s="5"/>
      <c r="E69" s="5"/>
    </row>
    <row r="70" spans="1:7">
      <c r="A70" s="4"/>
      <c r="B70" s="6"/>
      <c r="C70" s="4"/>
      <c r="D70" s="4"/>
      <c r="E70" s="4"/>
    </row>
    <row r="71" spans="1:7">
      <c r="A71" s="4"/>
      <c r="B71" s="6"/>
      <c r="C71" s="4"/>
      <c r="D71" s="4"/>
      <c r="E71" s="4"/>
    </row>
    <row r="72" spans="1:7">
      <c r="A72" s="4"/>
      <c r="B72" s="6"/>
      <c r="C72" s="4"/>
      <c r="D72" s="4"/>
      <c r="E72" s="4"/>
    </row>
    <row r="73" spans="1:7">
      <c r="A73" s="4"/>
      <c r="B73" s="6"/>
      <c r="C73" s="4"/>
      <c r="D73" s="4"/>
      <c r="E73" s="4"/>
    </row>
    <row r="74" spans="1:7">
      <c r="A74" s="4"/>
      <c r="B74" s="6"/>
      <c r="C74" s="4"/>
      <c r="D74" s="4"/>
      <c r="E74" s="4"/>
    </row>
    <row r="75" spans="1:7">
      <c r="A75" s="4"/>
      <c r="B75" s="4"/>
      <c r="C75" s="4"/>
      <c r="D75" s="4"/>
      <c r="E75" s="4"/>
    </row>
    <row r="76" spans="1:7">
      <c r="A76" s="4"/>
      <c r="B76" s="4"/>
      <c r="C76" s="4"/>
      <c r="D76" s="4"/>
      <c r="E76" s="4"/>
    </row>
    <row r="77" spans="1:7">
      <c r="A77" s="4"/>
      <c r="B77" s="4"/>
      <c r="C77" s="4"/>
      <c r="D77" s="4"/>
      <c r="E77" s="4"/>
    </row>
    <row r="78" spans="1:7">
      <c r="A78" s="4"/>
      <c r="B78" s="4"/>
      <c r="C78" s="4"/>
      <c r="D78" s="4"/>
      <c r="E78" s="4"/>
    </row>
    <row r="79" spans="1:7">
      <c r="A79" s="4"/>
      <c r="B79" s="4"/>
      <c r="C79" s="4"/>
      <c r="D79" s="4"/>
      <c r="E79" s="4"/>
    </row>
    <row r="80" spans="1:7">
      <c r="A80" s="4"/>
      <c r="B80" s="4"/>
      <c r="C80" s="4"/>
      <c r="D80" s="4"/>
      <c r="E80" s="4"/>
    </row>
    <row r="81" spans="1:5">
      <c r="A81" s="4"/>
      <c r="B81" s="4"/>
      <c r="C81" s="4"/>
      <c r="D81" s="4"/>
      <c r="E81" s="4"/>
    </row>
    <row r="82" spans="1:5">
      <c r="A82" s="4"/>
      <c r="B82" s="4"/>
      <c r="C82" s="4"/>
      <c r="D82" s="4"/>
      <c r="E82" s="4"/>
    </row>
    <row r="83" spans="1:5">
      <c r="A83" s="4"/>
      <c r="B83" s="4"/>
      <c r="C83" s="4"/>
      <c r="D83" s="4"/>
      <c r="E83" s="4"/>
    </row>
    <row r="84" spans="1:5">
      <c r="A84" s="4"/>
      <c r="B84" s="4"/>
      <c r="C84" s="4"/>
      <c r="D84" s="4"/>
      <c r="E84" s="4"/>
    </row>
    <row r="85" spans="1:5">
      <c r="A85" s="4"/>
      <c r="B85" s="4"/>
      <c r="C85" s="4"/>
      <c r="D85" s="4"/>
      <c r="E85" s="4"/>
    </row>
    <row r="86" spans="1:5">
      <c r="A86" s="4"/>
      <c r="B86" s="4"/>
      <c r="C86" s="4"/>
      <c r="D86" s="4"/>
      <c r="E86" s="4"/>
    </row>
    <row r="87" spans="1:5">
      <c r="A87" s="4"/>
      <c r="B87" s="4"/>
      <c r="C87" s="4"/>
      <c r="D87" s="4"/>
      <c r="E87" s="4"/>
    </row>
    <row r="88" spans="1:5">
      <c r="A88" s="4"/>
      <c r="B88" s="4"/>
      <c r="C88" s="4"/>
      <c r="D88" s="4"/>
      <c r="E88" s="4"/>
    </row>
    <row r="89" spans="1:5">
      <c r="A89" s="4"/>
      <c r="B89" s="4"/>
      <c r="C89" s="4"/>
      <c r="D89" s="4"/>
      <c r="E89" s="4"/>
    </row>
    <row r="90" spans="1:5">
      <c r="A90" s="4"/>
      <c r="B90" s="4"/>
      <c r="C90" s="4"/>
      <c r="D90" s="4"/>
      <c r="E90" s="4"/>
    </row>
    <row r="91" spans="1:5">
      <c r="A91" s="4"/>
      <c r="B91" s="4"/>
      <c r="C91" s="4"/>
      <c r="D91" s="4"/>
      <c r="E91" s="4"/>
    </row>
    <row r="92" spans="1:5">
      <c r="A92" s="4"/>
      <c r="B92" s="4"/>
      <c r="C92" s="4"/>
      <c r="D92" s="4"/>
      <c r="E92" s="4"/>
    </row>
    <row r="93" spans="1:5">
      <c r="A93" s="4"/>
      <c r="B93" s="4"/>
      <c r="C93" s="4"/>
      <c r="D93" s="4"/>
      <c r="E93" s="4"/>
    </row>
    <row r="94" spans="1:5">
      <c r="A94" s="4"/>
      <c r="B94" s="4"/>
      <c r="C94" s="4"/>
      <c r="D94" s="4"/>
      <c r="E94" s="4"/>
    </row>
    <row r="95" spans="1:5">
      <c r="A95" s="4"/>
      <c r="B95" s="4"/>
      <c r="C95" s="4"/>
      <c r="D95" s="4"/>
      <c r="E95" s="4"/>
    </row>
    <row r="96" spans="1:5">
      <c r="A96" s="4"/>
      <c r="B96" s="4"/>
      <c r="C96" s="4"/>
      <c r="D96" s="4"/>
      <c r="E96" s="4"/>
    </row>
    <row r="97" spans="1:5">
      <c r="A97" s="4"/>
      <c r="B97" s="4"/>
      <c r="C97" s="4"/>
      <c r="D97" s="4"/>
      <c r="E97" s="4"/>
    </row>
    <row r="98" spans="1:5">
      <c r="A98" s="4"/>
      <c r="B98" s="4"/>
      <c r="C98" s="4"/>
      <c r="D98" s="4"/>
      <c r="E98" s="4"/>
    </row>
    <row r="99" spans="1:5">
      <c r="A99" s="4"/>
      <c r="B99" s="4"/>
      <c r="C99" s="4"/>
      <c r="D99" s="4"/>
      <c r="E99" s="4"/>
    </row>
    <row r="100" spans="1:5">
      <c r="A100" s="4"/>
      <c r="B100" s="4"/>
      <c r="C100" s="4"/>
      <c r="D100" s="4"/>
      <c r="E100" s="4"/>
    </row>
    <row r="101" spans="1:5">
      <c r="A101" s="4"/>
      <c r="B101" s="4"/>
      <c r="C101" s="4"/>
      <c r="D101" s="4"/>
      <c r="E101" s="4"/>
    </row>
    <row r="102" spans="1:5">
      <c r="A102" s="4"/>
      <c r="B102" s="4"/>
      <c r="C102" s="4"/>
      <c r="D102" s="4"/>
      <c r="E102" s="4"/>
    </row>
    <row r="103" spans="1:5">
      <c r="A103" s="4"/>
      <c r="B103" s="4"/>
      <c r="C103" s="4"/>
      <c r="D103" s="4"/>
      <c r="E103" s="4"/>
    </row>
    <row r="104" spans="1:5">
      <c r="A104" s="4"/>
      <c r="B104" s="4"/>
      <c r="C104" s="4"/>
      <c r="D104" s="4"/>
      <c r="E104" s="4"/>
    </row>
    <row r="105" spans="1:5">
      <c r="A105" s="4"/>
      <c r="B105" s="4"/>
      <c r="C105" s="4"/>
      <c r="D105" s="4"/>
      <c r="E105" s="4"/>
    </row>
    <row r="106" spans="1:5">
      <c r="A106" s="4"/>
      <c r="B106" s="4"/>
      <c r="C106" s="4"/>
      <c r="D106" s="4"/>
      <c r="E106" s="4"/>
    </row>
    <row r="107" spans="1:5">
      <c r="A107" s="4"/>
      <c r="B107" s="4"/>
      <c r="C107" s="4"/>
      <c r="D107" s="4"/>
      <c r="E107" s="4"/>
    </row>
    <row r="108" spans="1:5">
      <c r="A108" s="4"/>
      <c r="B108" s="4"/>
      <c r="C108" s="4"/>
      <c r="D108" s="4"/>
      <c r="E108" s="4"/>
    </row>
    <row r="109" spans="1:5">
      <c r="A109" s="4"/>
      <c r="B109" s="4"/>
      <c r="C109" s="4"/>
      <c r="D109" s="4"/>
      <c r="E109" s="4"/>
    </row>
    <row r="110" spans="1:5">
      <c r="A110" s="4"/>
      <c r="B110" s="4"/>
      <c r="C110" s="4"/>
      <c r="D110" s="4"/>
      <c r="E110" s="4"/>
    </row>
    <row r="111" spans="1:5">
      <c r="A111" s="4"/>
      <c r="B111" s="4"/>
      <c r="C111" s="4"/>
      <c r="D111" s="4"/>
      <c r="E111" s="4"/>
    </row>
    <row r="112" spans="1:5">
      <c r="A112" s="4"/>
      <c r="B112" s="4"/>
      <c r="C112" s="4"/>
      <c r="D112" s="4"/>
      <c r="E112" s="4"/>
    </row>
    <row r="113" spans="1:5">
      <c r="A113" s="4"/>
      <c r="B113" s="4"/>
      <c r="C113" s="4"/>
      <c r="D113" s="4"/>
      <c r="E113" s="4"/>
    </row>
    <row r="114" spans="1:5">
      <c r="A114" s="4"/>
      <c r="B114" s="4"/>
      <c r="C114" s="4"/>
      <c r="D114" s="4"/>
      <c r="E114" s="4"/>
    </row>
    <row r="115" spans="1:5">
      <c r="A115" s="4"/>
      <c r="B115" s="4"/>
      <c r="C115" s="4"/>
      <c r="D115" s="4"/>
      <c r="E115" s="4"/>
    </row>
    <row r="116" spans="1:5">
      <c r="A116" s="4"/>
      <c r="B116" s="4"/>
      <c r="C116" s="4"/>
      <c r="D116" s="4"/>
      <c r="E116" s="4"/>
    </row>
    <row r="117" spans="1:5">
      <c r="A117" s="4"/>
      <c r="B117" s="4"/>
      <c r="C117" s="4"/>
      <c r="D117" s="4"/>
      <c r="E117" s="4"/>
    </row>
    <row r="118" spans="1:5">
      <c r="A118" s="4"/>
      <c r="B118" s="4"/>
      <c r="C118" s="4"/>
      <c r="D118" s="4"/>
      <c r="E118" s="4"/>
    </row>
    <row r="119" spans="1:5">
      <c r="A119" s="4"/>
      <c r="B119" s="4"/>
      <c r="C119" s="4"/>
      <c r="D119" s="4"/>
      <c r="E119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B4930-CF91-8948-BD9A-A10A96EE1804}">
  <dimension ref="A1:T120"/>
  <sheetViews>
    <sheetView zoomScale="84" workbookViewId="0">
      <selection activeCell="F32" sqref="F32"/>
    </sheetView>
  </sheetViews>
  <sheetFormatPr baseColWidth="10" defaultRowHeight="15"/>
  <cols>
    <col min="4" max="4" width="13.1640625" customWidth="1"/>
    <col min="12" max="14" width="12.1640625" customWidth="1"/>
    <col min="15" max="15" width="12.33203125" customWidth="1"/>
    <col min="18" max="18" width="13.1640625" customWidth="1"/>
    <col min="19" max="19" width="12.1640625" customWidth="1"/>
  </cols>
  <sheetData>
    <row r="1" spans="1:20" ht="32">
      <c r="A1" s="11" t="s">
        <v>199</v>
      </c>
      <c r="B1" s="11" t="s">
        <v>200</v>
      </c>
      <c r="C1" s="11" t="s">
        <v>201</v>
      </c>
      <c r="D1" s="11" t="s">
        <v>202</v>
      </c>
      <c r="E1" s="11" t="s">
        <v>203</v>
      </c>
      <c r="F1" s="11" t="s">
        <v>204</v>
      </c>
      <c r="G1" s="11" t="s">
        <v>205</v>
      </c>
      <c r="H1" s="11" t="s">
        <v>162</v>
      </c>
      <c r="I1" s="2" t="s">
        <v>161</v>
      </c>
      <c r="J1" s="2" t="s">
        <v>234</v>
      </c>
      <c r="K1" s="2" t="s">
        <v>235</v>
      </c>
      <c r="L1" s="2" t="s">
        <v>236</v>
      </c>
      <c r="M1" s="2" t="s">
        <v>237</v>
      </c>
      <c r="O1" s="11" t="s">
        <v>199</v>
      </c>
    </row>
    <row r="2" spans="1:20">
      <c r="A2" s="6">
        <v>439</v>
      </c>
      <c r="B2" s="6">
        <v>240</v>
      </c>
      <c r="C2" s="6">
        <v>214</v>
      </c>
      <c r="D2" s="6">
        <v>326</v>
      </c>
      <c r="E2" s="7">
        <v>224</v>
      </c>
      <c r="F2" s="6">
        <v>651</v>
      </c>
      <c r="G2" s="6">
        <v>344</v>
      </c>
      <c r="H2" s="6">
        <v>263148</v>
      </c>
      <c r="I2" s="6">
        <v>1197</v>
      </c>
      <c r="J2" s="6">
        <f>A2/I2</f>
        <v>0.36675020885547199</v>
      </c>
      <c r="K2" s="6">
        <f>B2/I2</f>
        <v>0.20050125313283207</v>
      </c>
      <c r="L2">
        <f>C2/I2</f>
        <v>0.17878028404344193</v>
      </c>
      <c r="M2">
        <f>D2/I2</f>
        <v>0.27234753550543023</v>
      </c>
      <c r="O2" s="9" t="s">
        <v>167</v>
      </c>
      <c r="P2" s="9">
        <f>COUNT(A2:A68)</f>
        <v>67</v>
      </c>
      <c r="R2" s="9" t="s">
        <v>176</v>
      </c>
      <c r="S2" s="9" t="s">
        <v>172</v>
      </c>
      <c r="T2" s="9" t="s">
        <v>177</v>
      </c>
    </row>
    <row r="3" spans="1:20">
      <c r="A3" s="6">
        <v>54</v>
      </c>
      <c r="B3" s="6">
        <v>14</v>
      </c>
      <c r="C3" s="6">
        <v>2</v>
      </c>
      <c r="D3" s="6">
        <v>2</v>
      </c>
      <c r="E3" s="7">
        <v>1</v>
      </c>
      <c r="F3" s="6">
        <v>67</v>
      </c>
      <c r="G3" s="6">
        <v>4</v>
      </c>
      <c r="H3" s="6">
        <v>27785</v>
      </c>
      <c r="I3" s="6">
        <v>63</v>
      </c>
      <c r="J3" s="6">
        <f t="shared" ref="J3:J66" si="0">A3/I3</f>
        <v>0.8571428571428571</v>
      </c>
      <c r="K3" s="6">
        <f t="shared" ref="K3:K66" si="1">B3/I3</f>
        <v>0.22222222222222221</v>
      </c>
      <c r="L3">
        <f t="shared" ref="L3:L66" si="2">C3/I3</f>
        <v>3.1746031746031744E-2</v>
      </c>
      <c r="M3">
        <f t="shared" ref="M3:M66" si="3">D3/I3</f>
        <v>3.1746031746031744E-2</v>
      </c>
      <c r="O3" s="9" t="s">
        <v>168</v>
      </c>
      <c r="P3" s="7">
        <f>MAX(A2:A68)</f>
        <v>17325</v>
      </c>
      <c r="R3" s="7">
        <v>1999</v>
      </c>
      <c r="S3" s="9" t="s">
        <v>206</v>
      </c>
      <c r="T3" s="7" cm="1">
        <f t="array" ref="T3:T12">FREQUENCY(A2:A68,R3:R11)</f>
        <v>59</v>
      </c>
    </row>
    <row r="4" spans="1:20">
      <c r="A4" s="6">
        <v>286</v>
      </c>
      <c r="B4" s="6">
        <v>44</v>
      </c>
      <c r="C4" s="6">
        <v>23</v>
      </c>
      <c r="D4" s="6">
        <v>37</v>
      </c>
      <c r="E4" s="7">
        <v>97</v>
      </c>
      <c r="F4" s="6">
        <v>243</v>
      </c>
      <c r="G4" s="6">
        <v>50</v>
      </c>
      <c r="H4" s="6">
        <v>182482</v>
      </c>
      <c r="I4" s="6">
        <v>384</v>
      </c>
      <c r="J4" s="6">
        <f t="shared" si="0"/>
        <v>0.74479166666666663</v>
      </c>
      <c r="K4" s="6">
        <f t="shared" si="1"/>
        <v>0.11458333333333333</v>
      </c>
      <c r="L4">
        <f t="shared" si="2"/>
        <v>5.9895833333333336E-2</v>
      </c>
      <c r="M4">
        <f t="shared" si="3"/>
        <v>9.6354166666666671E-2</v>
      </c>
      <c r="O4" s="9" t="s">
        <v>169</v>
      </c>
      <c r="P4" s="7">
        <f>MIN(A2:A68)</f>
        <v>5</v>
      </c>
      <c r="R4" s="7">
        <v>3999</v>
      </c>
      <c r="S4" s="9" t="s">
        <v>207</v>
      </c>
      <c r="T4" s="7">
        <v>5</v>
      </c>
    </row>
    <row r="5" spans="1:20">
      <c r="A5" s="6">
        <v>64</v>
      </c>
      <c r="B5" s="6">
        <v>17</v>
      </c>
      <c r="C5" s="6">
        <v>3</v>
      </c>
      <c r="D5" s="6">
        <v>0</v>
      </c>
      <c r="E5" s="7">
        <v>6</v>
      </c>
      <c r="F5" s="6">
        <v>76</v>
      </c>
      <c r="G5" s="6">
        <v>2</v>
      </c>
      <c r="H5" s="6">
        <v>26979</v>
      </c>
      <c r="I5" s="6">
        <v>83</v>
      </c>
      <c r="J5" s="6">
        <f t="shared" si="0"/>
        <v>0.77108433734939763</v>
      </c>
      <c r="K5" s="6">
        <f t="shared" si="1"/>
        <v>0.20481927710843373</v>
      </c>
      <c r="L5">
        <f t="shared" si="2"/>
        <v>3.614457831325301E-2</v>
      </c>
      <c r="M5">
        <f t="shared" si="3"/>
        <v>0</v>
      </c>
      <c r="O5" s="9" t="s">
        <v>170</v>
      </c>
      <c r="P5" s="12">
        <f>AVERAGE(A2:A68)</f>
        <v>1028.7462686567164</v>
      </c>
      <c r="R5" s="7">
        <v>5999</v>
      </c>
      <c r="S5" s="9" t="s">
        <v>208</v>
      </c>
      <c r="T5" s="7">
        <v>1</v>
      </c>
    </row>
    <row r="6" spans="1:20">
      <c r="A6" s="6">
        <v>1159</v>
      </c>
      <c r="B6" s="6">
        <v>129</v>
      </c>
      <c r="C6" s="6">
        <v>127</v>
      </c>
      <c r="D6" s="6">
        <v>531</v>
      </c>
      <c r="E6" s="7">
        <v>349</v>
      </c>
      <c r="F6" s="6">
        <v>1064</v>
      </c>
      <c r="G6" s="6">
        <v>533</v>
      </c>
      <c r="H6" s="6">
        <v>576808</v>
      </c>
      <c r="I6" s="6">
        <v>1793</v>
      </c>
      <c r="J6" s="6">
        <f t="shared" si="0"/>
        <v>0.64640267707752375</v>
      </c>
      <c r="K6" s="6">
        <f t="shared" si="1"/>
        <v>7.1946458449525935E-2</v>
      </c>
      <c r="L6">
        <f t="shared" si="2"/>
        <v>7.0831009481316223E-2</v>
      </c>
      <c r="M6">
        <f t="shared" si="3"/>
        <v>0.29615170105967653</v>
      </c>
      <c r="O6" s="9" t="s">
        <v>171</v>
      </c>
      <c r="P6" s="7">
        <f>P3-P4</f>
        <v>17320</v>
      </c>
      <c r="R6" s="7">
        <v>7999</v>
      </c>
      <c r="S6" s="9" t="s">
        <v>209</v>
      </c>
      <c r="T6" s="7">
        <v>1</v>
      </c>
    </row>
    <row r="7" spans="1:20">
      <c r="A7" s="6">
        <v>7331</v>
      </c>
      <c r="B7" s="6">
        <v>4960</v>
      </c>
      <c r="C7" s="6">
        <v>1337</v>
      </c>
      <c r="D7" s="6">
        <v>2205</v>
      </c>
      <c r="E7" s="7">
        <v>5724</v>
      </c>
      <c r="F7" s="6">
        <v>8196</v>
      </c>
      <c r="G7" s="6">
        <v>1913</v>
      </c>
      <c r="H7" s="6">
        <v>1909151</v>
      </c>
      <c r="I7" s="6">
        <v>15624</v>
      </c>
      <c r="J7" s="6">
        <f t="shared" si="0"/>
        <v>0.46921402969790066</v>
      </c>
      <c r="K7" s="6">
        <f t="shared" si="1"/>
        <v>0.31746031746031744</v>
      </c>
      <c r="L7">
        <f t="shared" si="2"/>
        <v>8.5573476702508963E-2</v>
      </c>
      <c r="M7">
        <f t="shared" si="3"/>
        <v>0.14112903225806453</v>
      </c>
      <c r="R7" s="7">
        <v>9999</v>
      </c>
      <c r="S7" s="9" t="s">
        <v>210</v>
      </c>
      <c r="T7" s="7">
        <v>0</v>
      </c>
    </row>
    <row r="8" spans="1:20">
      <c r="A8" s="6">
        <v>54</v>
      </c>
      <c r="B8" s="6">
        <v>10</v>
      </c>
      <c r="C8" s="6">
        <v>2</v>
      </c>
      <c r="D8" s="6">
        <v>11</v>
      </c>
      <c r="E8" s="7">
        <v>1</v>
      </c>
      <c r="F8" s="6">
        <v>60</v>
      </c>
      <c r="G8" s="6">
        <v>16</v>
      </c>
      <c r="H8" s="6">
        <v>14444</v>
      </c>
      <c r="I8" s="6">
        <v>76</v>
      </c>
      <c r="J8" s="6">
        <f t="shared" si="0"/>
        <v>0.71052631578947367</v>
      </c>
      <c r="K8" s="6">
        <f t="shared" si="1"/>
        <v>0.13157894736842105</v>
      </c>
      <c r="L8">
        <f t="shared" si="2"/>
        <v>2.6315789473684209E-2</v>
      </c>
      <c r="M8">
        <f t="shared" si="3"/>
        <v>0.14473684210526316</v>
      </c>
      <c r="R8" s="7">
        <v>11999</v>
      </c>
      <c r="S8" s="9" t="s">
        <v>211</v>
      </c>
      <c r="T8" s="7">
        <v>0</v>
      </c>
    </row>
    <row r="9" spans="1:20">
      <c r="A9" s="6">
        <v>625</v>
      </c>
      <c r="B9" s="6">
        <v>62</v>
      </c>
      <c r="C9" s="6">
        <v>16</v>
      </c>
      <c r="D9" s="6">
        <v>87</v>
      </c>
      <c r="E9" s="7">
        <v>55</v>
      </c>
      <c r="F9" s="6">
        <v>620</v>
      </c>
      <c r="G9" s="6">
        <v>115</v>
      </c>
      <c r="H9" s="6">
        <v>176954</v>
      </c>
      <c r="I9" s="6">
        <v>775</v>
      </c>
      <c r="J9" s="6">
        <f t="shared" si="0"/>
        <v>0.80645161290322576</v>
      </c>
      <c r="K9" s="6">
        <f t="shared" si="1"/>
        <v>0.08</v>
      </c>
      <c r="L9">
        <f t="shared" si="2"/>
        <v>2.0645161290322581E-2</v>
      </c>
      <c r="M9">
        <f t="shared" si="3"/>
        <v>0.11225806451612903</v>
      </c>
      <c r="R9" s="7">
        <v>13999</v>
      </c>
      <c r="S9" s="9" t="s">
        <v>212</v>
      </c>
      <c r="T9" s="7">
        <v>0</v>
      </c>
    </row>
    <row r="10" spans="1:20">
      <c r="A10" s="6">
        <v>249</v>
      </c>
      <c r="B10" s="6">
        <v>15</v>
      </c>
      <c r="C10" s="6">
        <v>17</v>
      </c>
      <c r="D10" s="6">
        <v>42</v>
      </c>
      <c r="E10" s="7">
        <v>28</v>
      </c>
      <c r="F10" s="6">
        <v>248</v>
      </c>
      <c r="G10" s="6">
        <v>47</v>
      </c>
      <c r="H10" s="6">
        <v>143087</v>
      </c>
      <c r="I10" s="6">
        <v>291</v>
      </c>
      <c r="J10" s="6">
        <f t="shared" si="0"/>
        <v>0.85567010309278346</v>
      </c>
      <c r="K10" s="6">
        <f t="shared" si="1"/>
        <v>5.1546391752577317E-2</v>
      </c>
      <c r="L10">
        <f t="shared" si="2"/>
        <v>5.8419243986254296E-2</v>
      </c>
      <c r="M10">
        <f t="shared" si="3"/>
        <v>0.14432989690721648</v>
      </c>
      <c r="R10" s="7">
        <v>15999</v>
      </c>
      <c r="S10" s="9" t="s">
        <v>213</v>
      </c>
      <c r="T10" s="7">
        <v>0</v>
      </c>
    </row>
    <row r="11" spans="1:20">
      <c r="A11" s="6">
        <v>367</v>
      </c>
      <c r="B11" s="6">
        <v>142</v>
      </c>
      <c r="C11" s="6">
        <v>67</v>
      </c>
      <c r="D11" s="6">
        <v>150</v>
      </c>
      <c r="E11" s="7">
        <v>69</v>
      </c>
      <c r="F11" s="6">
        <v>487</v>
      </c>
      <c r="G11" s="6">
        <v>170</v>
      </c>
      <c r="H11" s="6">
        <v>207291</v>
      </c>
      <c r="I11" s="6">
        <v>713</v>
      </c>
      <c r="J11" s="6">
        <f t="shared" si="0"/>
        <v>0.51472650771388495</v>
      </c>
      <c r="K11" s="6">
        <f t="shared" si="1"/>
        <v>0.19915848527349228</v>
      </c>
      <c r="L11">
        <f t="shared" si="2"/>
        <v>9.3969144460028048E-2</v>
      </c>
      <c r="M11">
        <f t="shared" si="3"/>
        <v>0.21037868162692847</v>
      </c>
      <c r="R11" s="7">
        <v>17999</v>
      </c>
      <c r="S11" s="9" t="s">
        <v>214</v>
      </c>
      <c r="T11" s="7">
        <v>1</v>
      </c>
    </row>
    <row r="12" spans="1:20">
      <c r="A12" s="6">
        <v>2203</v>
      </c>
      <c r="B12" s="6">
        <v>197</v>
      </c>
      <c r="C12" s="6">
        <v>355</v>
      </c>
      <c r="D12" s="6">
        <v>1535</v>
      </c>
      <c r="E12" s="7">
        <v>2034</v>
      </c>
      <c r="F12" s="6">
        <v>901</v>
      </c>
      <c r="G12" s="6">
        <v>1355</v>
      </c>
      <c r="H12" s="6">
        <v>363922</v>
      </c>
      <c r="I12" s="6">
        <v>4225</v>
      </c>
      <c r="J12" s="6">
        <f t="shared" si="0"/>
        <v>0.52142011834319524</v>
      </c>
      <c r="K12" s="6">
        <f t="shared" si="1"/>
        <v>4.6627218934911244E-2</v>
      </c>
      <c r="L12">
        <f t="shared" si="2"/>
        <v>8.4023668639053251E-2</v>
      </c>
      <c r="M12">
        <f t="shared" si="3"/>
        <v>0.36331360946745561</v>
      </c>
      <c r="T12" s="13">
        <v>0</v>
      </c>
    </row>
    <row r="13" spans="1:20">
      <c r="A13" s="6">
        <v>136</v>
      </c>
      <c r="B13" s="6">
        <v>112</v>
      </c>
      <c r="C13" s="6">
        <v>38</v>
      </c>
      <c r="D13" s="6">
        <v>8</v>
      </c>
      <c r="E13" s="7">
        <v>41</v>
      </c>
      <c r="F13" s="6">
        <v>241</v>
      </c>
      <c r="G13" s="6">
        <v>12</v>
      </c>
      <c r="H13" s="6">
        <v>69105</v>
      </c>
      <c r="I13" s="6">
        <v>287</v>
      </c>
      <c r="J13" s="6">
        <f t="shared" si="0"/>
        <v>0.47386759581881532</v>
      </c>
      <c r="K13" s="6">
        <f t="shared" si="1"/>
        <v>0.3902439024390244</v>
      </c>
      <c r="L13">
        <f t="shared" si="2"/>
        <v>0.13240418118466898</v>
      </c>
      <c r="M13">
        <f t="shared" si="3"/>
        <v>2.7874564459930314E-2</v>
      </c>
    </row>
    <row r="14" spans="1:20">
      <c r="A14" s="6">
        <v>17325</v>
      </c>
      <c r="B14" s="6">
        <v>5009</v>
      </c>
      <c r="C14" s="6">
        <v>1537</v>
      </c>
      <c r="D14" s="6">
        <v>13547</v>
      </c>
      <c r="E14" s="7">
        <v>17592</v>
      </c>
      <c r="F14" s="6">
        <v>6413</v>
      </c>
      <c r="G14" s="6">
        <v>13413</v>
      </c>
      <c r="H14" s="6">
        <v>36399</v>
      </c>
      <c r="I14" s="6">
        <v>604</v>
      </c>
      <c r="J14" s="6">
        <f t="shared" si="0"/>
        <v>28.683774834437084</v>
      </c>
      <c r="K14" s="6">
        <f t="shared" si="1"/>
        <v>8.2930463576158946</v>
      </c>
      <c r="L14">
        <f t="shared" si="2"/>
        <v>2.5447019867549669</v>
      </c>
      <c r="M14">
        <f t="shared" si="3"/>
        <v>22.428807947019866</v>
      </c>
    </row>
    <row r="15" spans="1:20">
      <c r="A15" s="6">
        <v>471</v>
      </c>
      <c r="B15" s="6">
        <v>63</v>
      </c>
      <c r="C15" s="6">
        <v>24</v>
      </c>
      <c r="D15" s="6">
        <v>76</v>
      </c>
      <c r="E15" s="7">
        <v>399</v>
      </c>
      <c r="F15" s="6">
        <v>148</v>
      </c>
      <c r="G15" s="6">
        <v>87</v>
      </c>
      <c r="H15" s="6">
        <v>16437</v>
      </c>
      <c r="I15" s="6">
        <v>68</v>
      </c>
      <c r="J15" s="6">
        <f t="shared" si="0"/>
        <v>6.9264705882352944</v>
      </c>
      <c r="K15" s="6">
        <f t="shared" si="1"/>
        <v>0.92647058823529416</v>
      </c>
      <c r="L15">
        <f t="shared" si="2"/>
        <v>0.35294117647058826</v>
      </c>
      <c r="M15">
        <f t="shared" si="3"/>
        <v>1.1176470588235294</v>
      </c>
    </row>
    <row r="16" spans="1:20">
      <c r="A16" s="6">
        <v>53</v>
      </c>
      <c r="B16" s="6">
        <v>15</v>
      </c>
      <c r="C16" s="6">
        <v>0</v>
      </c>
      <c r="D16" s="6">
        <v>1</v>
      </c>
      <c r="E16" s="7">
        <v>0</v>
      </c>
      <c r="F16" s="6">
        <v>67</v>
      </c>
      <c r="G16" s="6">
        <v>2</v>
      </c>
      <c r="H16" s="6">
        <v>924229</v>
      </c>
      <c r="I16" s="6">
        <v>6207</v>
      </c>
      <c r="J16" s="6">
        <f t="shared" si="0"/>
        <v>8.5387465764459481E-3</v>
      </c>
      <c r="K16" s="6">
        <f t="shared" si="1"/>
        <v>2.4166263895601739E-3</v>
      </c>
      <c r="L16">
        <f t="shared" si="2"/>
        <v>0</v>
      </c>
      <c r="M16">
        <f t="shared" si="3"/>
        <v>1.6110842597067828E-4</v>
      </c>
    </row>
    <row r="17" spans="1:20">
      <c r="A17" s="6">
        <v>1908</v>
      </c>
      <c r="B17" s="6">
        <v>1667</v>
      </c>
      <c r="C17" s="6">
        <v>624</v>
      </c>
      <c r="D17" s="6">
        <v>2170</v>
      </c>
      <c r="E17" s="7">
        <v>652</v>
      </c>
      <c r="F17" s="6">
        <v>3308</v>
      </c>
      <c r="G17" s="6">
        <v>2409</v>
      </c>
      <c r="H17" s="6">
        <v>311522</v>
      </c>
      <c r="I17" s="6">
        <v>1952</v>
      </c>
      <c r="J17" s="6">
        <f t="shared" si="0"/>
        <v>0.97745901639344257</v>
      </c>
      <c r="K17" s="6">
        <f t="shared" si="1"/>
        <v>0.85399590163934425</v>
      </c>
      <c r="L17">
        <f t="shared" si="2"/>
        <v>0.31967213114754101</v>
      </c>
      <c r="M17">
        <f t="shared" si="3"/>
        <v>1.1116803278688525</v>
      </c>
    </row>
    <row r="18" spans="1:20">
      <c r="A18" s="6">
        <v>845</v>
      </c>
      <c r="B18" s="6">
        <v>473</v>
      </c>
      <c r="C18" s="6">
        <v>54</v>
      </c>
      <c r="D18" s="6">
        <v>320</v>
      </c>
      <c r="E18" s="7">
        <v>67</v>
      </c>
      <c r="F18" s="6">
        <v>1169</v>
      </c>
      <c r="G18" s="6">
        <v>456</v>
      </c>
      <c r="H18" s="6">
        <v>107139</v>
      </c>
      <c r="I18" s="6">
        <v>310</v>
      </c>
      <c r="J18" s="6">
        <f t="shared" si="0"/>
        <v>2.725806451612903</v>
      </c>
      <c r="K18" s="6">
        <f t="shared" si="1"/>
        <v>1.5258064516129033</v>
      </c>
      <c r="L18">
        <f t="shared" si="2"/>
        <v>0.17419354838709677</v>
      </c>
      <c r="M18">
        <f t="shared" si="3"/>
        <v>1.032258064516129</v>
      </c>
    </row>
    <row r="19" spans="1:20">
      <c r="A19" s="6">
        <v>200</v>
      </c>
      <c r="B19" s="6">
        <v>48</v>
      </c>
      <c r="C19" s="6">
        <v>56</v>
      </c>
      <c r="D19" s="6">
        <v>11</v>
      </c>
      <c r="E19" s="7">
        <v>46</v>
      </c>
      <c r="F19" s="6">
        <v>254</v>
      </c>
      <c r="G19" s="6">
        <v>15</v>
      </c>
      <c r="H19" s="6">
        <v>11736</v>
      </c>
      <c r="I19" s="6">
        <v>6</v>
      </c>
      <c r="J19" s="6">
        <f t="shared" si="0"/>
        <v>33.333333333333336</v>
      </c>
      <c r="K19" s="6">
        <f t="shared" si="1"/>
        <v>8</v>
      </c>
      <c r="L19">
        <f t="shared" si="2"/>
        <v>9.3333333333333339</v>
      </c>
      <c r="M19">
        <f t="shared" si="3"/>
        <v>1.8333333333333333</v>
      </c>
    </row>
    <row r="20" spans="1:20" ht="16">
      <c r="A20" s="6">
        <v>5</v>
      </c>
      <c r="B20" s="6">
        <v>0</v>
      </c>
      <c r="C20" s="6">
        <v>0</v>
      </c>
      <c r="D20" s="6">
        <v>0</v>
      </c>
      <c r="E20" s="7">
        <v>0</v>
      </c>
      <c r="F20" s="6">
        <v>5</v>
      </c>
      <c r="G20" s="6">
        <v>0</v>
      </c>
      <c r="H20" s="6">
        <v>46017</v>
      </c>
      <c r="I20" s="6">
        <v>378</v>
      </c>
      <c r="J20" s="6">
        <f t="shared" si="0"/>
        <v>1.3227513227513227E-2</v>
      </c>
      <c r="K20" s="6">
        <f t="shared" si="1"/>
        <v>0</v>
      </c>
      <c r="L20">
        <f t="shared" si="2"/>
        <v>0</v>
      </c>
      <c r="M20">
        <f t="shared" si="3"/>
        <v>0</v>
      </c>
      <c r="O20" s="11" t="s">
        <v>200</v>
      </c>
    </row>
    <row r="21" spans="1:20">
      <c r="A21" s="6">
        <v>148</v>
      </c>
      <c r="B21" s="6">
        <v>155</v>
      </c>
      <c r="C21" s="6">
        <v>19</v>
      </c>
      <c r="D21" s="6">
        <v>63</v>
      </c>
      <c r="E21" s="7">
        <v>45</v>
      </c>
      <c r="F21" s="6">
        <v>262</v>
      </c>
      <c r="G21" s="6">
        <v>78</v>
      </c>
      <c r="H21" s="6">
        <v>17615</v>
      </c>
      <c r="I21" s="6">
        <v>97</v>
      </c>
      <c r="J21" s="6">
        <f t="shared" si="0"/>
        <v>1.5257731958762886</v>
      </c>
      <c r="K21" s="6">
        <f t="shared" si="1"/>
        <v>1.597938144329897</v>
      </c>
      <c r="L21">
        <f t="shared" si="2"/>
        <v>0.19587628865979381</v>
      </c>
      <c r="M21">
        <f t="shared" si="3"/>
        <v>0.64948453608247425</v>
      </c>
      <c r="O21" s="9" t="s">
        <v>167</v>
      </c>
      <c r="P21" s="9">
        <f>COUNT(B2:B68)</f>
        <v>67</v>
      </c>
      <c r="R21" s="9" t="s">
        <v>176</v>
      </c>
      <c r="S21" s="9" t="s">
        <v>172</v>
      </c>
      <c r="T21" s="9" t="s">
        <v>177</v>
      </c>
    </row>
    <row r="22" spans="1:20">
      <c r="A22" s="6">
        <v>74</v>
      </c>
      <c r="B22" s="6">
        <v>10</v>
      </c>
      <c r="C22" s="6">
        <v>15</v>
      </c>
      <c r="D22" s="6">
        <v>3</v>
      </c>
      <c r="E22" s="7">
        <v>29</v>
      </c>
      <c r="F22" s="6">
        <v>67</v>
      </c>
      <c r="G22" s="6">
        <v>6</v>
      </c>
      <c r="H22" s="6">
        <v>13363</v>
      </c>
      <c r="I22" s="6">
        <v>175</v>
      </c>
      <c r="J22" s="6">
        <f t="shared" si="0"/>
        <v>0.42285714285714288</v>
      </c>
      <c r="K22" s="6">
        <f t="shared" si="1"/>
        <v>5.7142857142857141E-2</v>
      </c>
      <c r="L22">
        <f t="shared" si="2"/>
        <v>8.5714285714285715E-2</v>
      </c>
      <c r="M22">
        <f t="shared" si="3"/>
        <v>1.7142857142857144E-2</v>
      </c>
      <c r="O22" s="9" t="s">
        <v>168</v>
      </c>
      <c r="P22" s="7">
        <f>MAX(B2:B68)</f>
        <v>5009</v>
      </c>
      <c r="R22" s="7">
        <v>499</v>
      </c>
      <c r="S22" s="9" t="s">
        <v>215</v>
      </c>
      <c r="T22" s="7" cm="1">
        <f t="array" ref="T22:T32">FREQUENCY(B2:B68,R22:R31)</f>
        <v>58</v>
      </c>
    </row>
    <row r="23" spans="1:20">
      <c r="A23" s="6">
        <v>112</v>
      </c>
      <c r="B23" s="6">
        <v>18</v>
      </c>
      <c r="C23" s="6">
        <v>6</v>
      </c>
      <c r="D23" s="6">
        <v>28</v>
      </c>
      <c r="E23" s="7">
        <v>87</v>
      </c>
      <c r="F23" s="6">
        <v>48</v>
      </c>
      <c r="G23" s="6">
        <v>29</v>
      </c>
      <c r="H23" s="6">
        <v>16055</v>
      </c>
      <c r="I23" s="6">
        <v>23</v>
      </c>
      <c r="J23" s="6">
        <f t="shared" si="0"/>
        <v>4.8695652173913047</v>
      </c>
      <c r="K23" s="6">
        <f t="shared" si="1"/>
        <v>0.78260869565217395</v>
      </c>
      <c r="L23">
        <f t="shared" si="2"/>
        <v>0.2608695652173913</v>
      </c>
      <c r="M23">
        <f t="shared" si="3"/>
        <v>1.2173913043478262</v>
      </c>
      <c r="O23" s="9" t="s">
        <v>169</v>
      </c>
      <c r="P23" s="7">
        <f>MIN(B2:B68)</f>
        <v>0</v>
      </c>
      <c r="R23" s="7">
        <v>1499</v>
      </c>
      <c r="S23" s="9" t="s">
        <v>216</v>
      </c>
      <c r="T23" s="7">
        <v>4</v>
      </c>
    </row>
    <row r="24" spans="1:20">
      <c r="A24" s="6">
        <v>13</v>
      </c>
      <c r="B24" s="6">
        <v>4</v>
      </c>
      <c r="C24" s="6">
        <v>2</v>
      </c>
      <c r="D24" s="6">
        <v>1</v>
      </c>
      <c r="E24" s="7">
        <v>2</v>
      </c>
      <c r="F24" s="6">
        <v>17</v>
      </c>
      <c r="G24" s="6">
        <v>1</v>
      </c>
      <c r="H24" s="6">
        <v>14269</v>
      </c>
      <c r="I24" s="6">
        <v>334</v>
      </c>
      <c r="J24" s="6">
        <f t="shared" si="0"/>
        <v>3.8922155688622756E-2</v>
      </c>
      <c r="K24" s="6">
        <f t="shared" si="1"/>
        <v>1.1976047904191617E-2</v>
      </c>
      <c r="L24">
        <f t="shared" si="2"/>
        <v>5.9880239520958087E-3</v>
      </c>
      <c r="M24">
        <f t="shared" si="3"/>
        <v>2.9940119760479044E-3</v>
      </c>
      <c r="O24" s="9" t="s">
        <v>170</v>
      </c>
      <c r="P24" s="12">
        <f>AVERAGE(B2:B68)</f>
        <v>377.07462686567163</v>
      </c>
      <c r="R24" s="7">
        <v>1999</v>
      </c>
      <c r="S24" s="9" t="s">
        <v>217</v>
      </c>
      <c r="T24" s="7">
        <v>2</v>
      </c>
    </row>
    <row r="25" spans="1:20">
      <c r="A25" s="6">
        <v>144</v>
      </c>
      <c r="B25" s="6">
        <v>158</v>
      </c>
      <c r="C25" s="6">
        <v>34</v>
      </c>
      <c r="D25" s="6">
        <v>6</v>
      </c>
      <c r="E25" s="7">
        <v>58</v>
      </c>
      <c r="F25" s="6">
        <v>134</v>
      </c>
      <c r="G25" s="6">
        <v>150</v>
      </c>
      <c r="H25" s="6">
        <v>27228</v>
      </c>
      <c r="I25" s="6">
        <v>430</v>
      </c>
      <c r="J25" s="6">
        <f t="shared" si="0"/>
        <v>0.33488372093023255</v>
      </c>
      <c r="K25" s="6">
        <f t="shared" si="1"/>
        <v>0.36744186046511629</v>
      </c>
      <c r="L25">
        <f t="shared" si="2"/>
        <v>7.9069767441860464E-2</v>
      </c>
      <c r="M25">
        <f t="shared" si="3"/>
        <v>1.3953488372093023E-2</v>
      </c>
      <c r="O25" s="9" t="s">
        <v>171</v>
      </c>
      <c r="P25" s="7">
        <f>P22-P23</f>
        <v>5009</v>
      </c>
      <c r="R25" s="7">
        <v>2499</v>
      </c>
      <c r="S25" s="9" t="s">
        <v>218</v>
      </c>
      <c r="T25" s="7">
        <v>1</v>
      </c>
    </row>
    <row r="26" spans="1:20">
      <c r="A26" s="6">
        <v>316</v>
      </c>
      <c r="B26" s="6">
        <v>59</v>
      </c>
      <c r="C26" s="6">
        <v>42</v>
      </c>
      <c r="D26" s="6">
        <v>18</v>
      </c>
      <c r="E26" s="7">
        <v>307</v>
      </c>
      <c r="F26" s="6">
        <v>113</v>
      </c>
      <c r="G26" s="6">
        <v>15</v>
      </c>
      <c r="H26" s="6">
        <v>40127</v>
      </c>
      <c r="I26" s="6">
        <v>953</v>
      </c>
      <c r="J26" s="6">
        <f t="shared" si="0"/>
        <v>0.33158447009443859</v>
      </c>
      <c r="K26" s="6">
        <f t="shared" si="1"/>
        <v>6.190975865687303E-2</v>
      </c>
      <c r="L26">
        <f t="shared" si="2"/>
        <v>4.4071353620146907E-2</v>
      </c>
      <c r="M26">
        <f t="shared" si="3"/>
        <v>1.888772298006296E-2</v>
      </c>
      <c r="R26" s="7">
        <v>2999</v>
      </c>
      <c r="S26" s="9" t="s">
        <v>219</v>
      </c>
      <c r="T26" s="7">
        <v>0</v>
      </c>
    </row>
    <row r="27" spans="1:20">
      <c r="A27" s="6">
        <v>781</v>
      </c>
      <c r="B27" s="6">
        <v>99</v>
      </c>
      <c r="C27" s="6">
        <v>33</v>
      </c>
      <c r="D27" s="6">
        <v>67</v>
      </c>
      <c r="E27" s="7">
        <v>707</v>
      </c>
      <c r="F27" s="6">
        <v>221</v>
      </c>
      <c r="G27" s="6">
        <v>52</v>
      </c>
      <c r="H27" s="6">
        <v>182696</v>
      </c>
      <c r="I27" s="6">
        <v>373</v>
      </c>
      <c r="J27" s="6">
        <f t="shared" si="0"/>
        <v>2.0938337801608577</v>
      </c>
      <c r="K27" s="6">
        <f t="shared" si="1"/>
        <v>0.26541554959785524</v>
      </c>
      <c r="L27">
        <f t="shared" si="2"/>
        <v>8.8471849865951746E-2</v>
      </c>
      <c r="M27">
        <f t="shared" si="3"/>
        <v>0.17962466487935658</v>
      </c>
      <c r="R27" s="7">
        <v>3499</v>
      </c>
      <c r="S27" s="9" t="s">
        <v>220</v>
      </c>
      <c r="T27" s="7">
        <v>0</v>
      </c>
    </row>
    <row r="28" spans="1:20">
      <c r="A28" s="6">
        <v>244</v>
      </c>
      <c r="B28" s="6">
        <v>32</v>
      </c>
      <c r="C28" s="6">
        <v>19</v>
      </c>
      <c r="D28" s="6">
        <v>106</v>
      </c>
      <c r="E28" s="7">
        <v>50</v>
      </c>
      <c r="F28" s="6">
        <v>190</v>
      </c>
      <c r="G28" s="6">
        <v>161</v>
      </c>
      <c r="H28" s="6">
        <v>102101</v>
      </c>
      <c r="I28" s="6">
        <v>350</v>
      </c>
      <c r="J28" s="6">
        <f t="shared" si="0"/>
        <v>0.69714285714285718</v>
      </c>
      <c r="K28" s="6">
        <f t="shared" si="1"/>
        <v>9.1428571428571428E-2</v>
      </c>
      <c r="L28">
        <f t="shared" si="2"/>
        <v>5.4285714285714284E-2</v>
      </c>
      <c r="M28">
        <f t="shared" si="3"/>
        <v>0.30285714285714288</v>
      </c>
      <c r="R28" s="7">
        <v>3999</v>
      </c>
      <c r="S28" s="9" t="s">
        <v>221</v>
      </c>
      <c r="T28" s="7">
        <v>0</v>
      </c>
    </row>
    <row r="29" spans="1:20">
      <c r="A29" s="6">
        <v>215</v>
      </c>
      <c r="B29" s="6">
        <v>65</v>
      </c>
      <c r="C29" s="6">
        <v>52</v>
      </c>
      <c r="D29" s="6">
        <v>30</v>
      </c>
      <c r="E29" s="7">
        <v>119</v>
      </c>
      <c r="F29" s="6">
        <v>200</v>
      </c>
      <c r="G29" s="6">
        <v>43</v>
      </c>
      <c r="H29" s="6">
        <v>1378883</v>
      </c>
      <c r="I29" s="6">
        <v>10752</v>
      </c>
      <c r="J29" s="6">
        <f t="shared" si="0"/>
        <v>1.999627976190476E-2</v>
      </c>
      <c r="K29" s="6">
        <f t="shared" si="1"/>
        <v>6.045386904761905E-3</v>
      </c>
      <c r="L29">
        <f t="shared" si="2"/>
        <v>4.836309523809524E-3</v>
      </c>
      <c r="M29">
        <f t="shared" si="3"/>
        <v>2.7901785714285715E-3</v>
      </c>
      <c r="R29" s="7">
        <v>4499</v>
      </c>
      <c r="S29" s="9" t="s">
        <v>222</v>
      </c>
      <c r="T29" s="7">
        <v>0</v>
      </c>
    </row>
    <row r="30" spans="1:20">
      <c r="A30" s="6">
        <v>3376</v>
      </c>
      <c r="B30" s="6">
        <v>1568</v>
      </c>
      <c r="C30" s="6">
        <v>1417</v>
      </c>
      <c r="D30" s="6">
        <v>5015</v>
      </c>
      <c r="E30" s="7">
        <v>2262</v>
      </c>
      <c r="F30" s="6">
        <v>3406</v>
      </c>
      <c r="G30" s="6">
        <v>5708</v>
      </c>
      <c r="H30" s="6">
        <v>19430</v>
      </c>
      <c r="I30" s="6">
        <v>177</v>
      </c>
      <c r="J30" s="6">
        <f t="shared" si="0"/>
        <v>19.073446327683616</v>
      </c>
      <c r="K30" s="6">
        <f t="shared" si="1"/>
        <v>8.8587570621468927</v>
      </c>
      <c r="L30">
        <f t="shared" si="2"/>
        <v>8.0056497175141246</v>
      </c>
      <c r="M30">
        <f t="shared" si="3"/>
        <v>28.333333333333332</v>
      </c>
      <c r="R30" s="7">
        <v>4999</v>
      </c>
      <c r="S30" s="9" t="s">
        <v>223</v>
      </c>
      <c r="T30" s="7">
        <v>1</v>
      </c>
    </row>
    <row r="31" spans="1:20">
      <c r="A31" s="6">
        <v>101</v>
      </c>
      <c r="B31" s="6">
        <v>64</v>
      </c>
      <c r="C31" s="6">
        <v>9</v>
      </c>
      <c r="D31" s="6">
        <v>5</v>
      </c>
      <c r="E31" s="7">
        <v>16</v>
      </c>
      <c r="F31" s="6">
        <v>138</v>
      </c>
      <c r="G31" s="6">
        <v>25</v>
      </c>
      <c r="H31" s="6">
        <v>150984</v>
      </c>
      <c r="I31" s="6">
        <v>697</v>
      </c>
      <c r="J31" s="6">
        <f t="shared" si="0"/>
        <v>0.1449067431850789</v>
      </c>
      <c r="K31" s="6">
        <f t="shared" si="1"/>
        <v>9.1822094691535155E-2</v>
      </c>
      <c r="L31">
        <f t="shared" si="2"/>
        <v>1.2912482065997131E-2</v>
      </c>
      <c r="M31">
        <f t="shared" si="3"/>
        <v>7.1736011477761836E-3</v>
      </c>
      <c r="R31" s="7">
        <v>5499</v>
      </c>
      <c r="S31" s="9" t="s">
        <v>224</v>
      </c>
      <c r="T31" s="7">
        <v>1</v>
      </c>
    </row>
    <row r="32" spans="1:20">
      <c r="A32" s="6">
        <v>308</v>
      </c>
      <c r="B32" s="6">
        <v>46</v>
      </c>
      <c r="C32" s="6">
        <v>69</v>
      </c>
      <c r="D32" s="6">
        <v>304</v>
      </c>
      <c r="E32" s="7">
        <v>145</v>
      </c>
      <c r="F32" s="6">
        <v>245</v>
      </c>
      <c r="G32" s="6">
        <v>337</v>
      </c>
      <c r="H32" s="6">
        <v>48472</v>
      </c>
      <c r="I32" s="6">
        <v>363</v>
      </c>
      <c r="J32" s="6">
        <f t="shared" si="0"/>
        <v>0.84848484848484851</v>
      </c>
      <c r="K32" s="6">
        <f t="shared" si="1"/>
        <v>0.12672176308539945</v>
      </c>
      <c r="L32">
        <f t="shared" si="2"/>
        <v>0.19008264462809918</v>
      </c>
      <c r="M32">
        <f t="shared" si="3"/>
        <v>0.83746556473829203</v>
      </c>
      <c r="R32" s="7"/>
      <c r="S32" s="7"/>
      <c r="T32" s="7">
        <v>0</v>
      </c>
    </row>
    <row r="33" spans="1:20">
      <c r="A33" s="6">
        <v>159</v>
      </c>
      <c r="B33" s="6">
        <v>140</v>
      </c>
      <c r="C33" s="6">
        <v>20</v>
      </c>
      <c r="D33" s="6">
        <v>37</v>
      </c>
      <c r="E33" s="7">
        <v>29</v>
      </c>
      <c r="F33" s="6">
        <v>216</v>
      </c>
      <c r="G33" s="6">
        <v>111</v>
      </c>
      <c r="H33" s="6">
        <v>14105</v>
      </c>
      <c r="I33" s="6">
        <v>49</v>
      </c>
      <c r="J33" s="6">
        <f t="shared" si="0"/>
        <v>3.2448979591836733</v>
      </c>
      <c r="K33" s="6">
        <f t="shared" si="1"/>
        <v>2.8571428571428572</v>
      </c>
      <c r="L33">
        <f t="shared" si="2"/>
        <v>0.40816326530612246</v>
      </c>
      <c r="M33">
        <f t="shared" si="3"/>
        <v>0.75510204081632648</v>
      </c>
    </row>
    <row r="34" spans="1:20">
      <c r="A34" s="6">
        <v>17</v>
      </c>
      <c r="B34" s="6">
        <v>23</v>
      </c>
      <c r="C34" s="6">
        <v>7</v>
      </c>
      <c r="D34" s="6">
        <v>2</v>
      </c>
      <c r="E34" s="7">
        <v>8</v>
      </c>
      <c r="F34" s="6">
        <v>37</v>
      </c>
      <c r="G34" s="6">
        <v>4</v>
      </c>
      <c r="H34" s="6">
        <v>8744</v>
      </c>
      <c r="I34" s="6">
        <v>32</v>
      </c>
      <c r="J34" s="6">
        <f t="shared" si="0"/>
        <v>0.53125</v>
      </c>
      <c r="K34" s="6">
        <f t="shared" si="1"/>
        <v>0.71875</v>
      </c>
      <c r="L34">
        <f t="shared" si="2"/>
        <v>0.21875</v>
      </c>
      <c r="M34">
        <f t="shared" si="3"/>
        <v>6.25E-2</v>
      </c>
    </row>
    <row r="35" spans="1:20">
      <c r="A35" s="6">
        <v>23</v>
      </c>
      <c r="B35" s="6">
        <v>6</v>
      </c>
      <c r="C35" s="6">
        <v>2</v>
      </c>
      <c r="D35" s="6">
        <v>1</v>
      </c>
      <c r="E35" s="7">
        <v>7</v>
      </c>
      <c r="F35" s="6">
        <v>25</v>
      </c>
      <c r="G35" s="6">
        <v>0</v>
      </c>
      <c r="H35" s="6">
        <v>335362</v>
      </c>
      <c r="I35" s="6">
        <v>1302</v>
      </c>
      <c r="J35" s="6">
        <f t="shared" si="0"/>
        <v>1.7665130568356373E-2</v>
      </c>
      <c r="K35" s="6">
        <f t="shared" si="1"/>
        <v>4.608294930875576E-3</v>
      </c>
      <c r="L35">
        <f t="shared" si="2"/>
        <v>1.5360983102918587E-3</v>
      </c>
      <c r="M35">
        <f t="shared" si="3"/>
        <v>7.6804915514592934E-4</v>
      </c>
    </row>
    <row r="36" spans="1:20">
      <c r="A36" s="6">
        <v>548</v>
      </c>
      <c r="B36" s="6">
        <v>168</v>
      </c>
      <c r="C36" s="6">
        <v>232</v>
      </c>
      <c r="D36" s="6">
        <v>443</v>
      </c>
      <c r="E36" s="7">
        <v>212</v>
      </c>
      <c r="F36" s="6">
        <v>669</v>
      </c>
      <c r="G36" s="6">
        <v>510</v>
      </c>
      <c r="H36" s="6">
        <v>718679</v>
      </c>
      <c r="I36" s="6">
        <v>5587</v>
      </c>
      <c r="J36" s="6">
        <f t="shared" si="0"/>
        <v>9.8084839806694107E-2</v>
      </c>
      <c r="K36" s="6">
        <f t="shared" si="1"/>
        <v>3.0069804904241989E-2</v>
      </c>
      <c r="L36">
        <f t="shared" si="2"/>
        <v>4.1524968677286556E-2</v>
      </c>
      <c r="M36">
        <f t="shared" si="3"/>
        <v>7.9291211741542869E-2</v>
      </c>
    </row>
    <row r="37" spans="1:20">
      <c r="A37" s="6">
        <v>3091</v>
      </c>
      <c r="B37" s="6">
        <v>762</v>
      </c>
      <c r="C37" s="6">
        <v>158</v>
      </c>
      <c r="D37" s="6">
        <v>1740</v>
      </c>
      <c r="E37" s="7">
        <v>1768</v>
      </c>
      <c r="F37" s="6">
        <v>2166</v>
      </c>
      <c r="G37" s="6">
        <v>1817</v>
      </c>
      <c r="H37" s="6">
        <v>288102</v>
      </c>
      <c r="I37" s="6">
        <v>1113</v>
      </c>
      <c r="J37" s="6">
        <f t="shared" si="0"/>
        <v>2.7771787960467207</v>
      </c>
      <c r="K37" s="6">
        <f t="shared" si="1"/>
        <v>0.6846361185983828</v>
      </c>
      <c r="L37">
        <f t="shared" si="2"/>
        <v>0.14195867026055706</v>
      </c>
      <c r="M37">
        <f t="shared" si="3"/>
        <v>1.5633423180592991</v>
      </c>
    </row>
    <row r="38" spans="1:20">
      <c r="A38" s="6">
        <v>323</v>
      </c>
      <c r="B38" s="6">
        <v>359</v>
      </c>
      <c r="C38" s="6">
        <v>43</v>
      </c>
      <c r="D38" s="6">
        <v>386</v>
      </c>
      <c r="E38" s="7">
        <v>61</v>
      </c>
      <c r="F38" s="6">
        <v>636</v>
      </c>
      <c r="G38" s="6">
        <v>414</v>
      </c>
      <c r="H38" s="6">
        <v>39961</v>
      </c>
      <c r="I38" s="6">
        <v>174</v>
      </c>
      <c r="J38" s="6">
        <f t="shared" si="0"/>
        <v>1.8563218390804597</v>
      </c>
      <c r="K38" s="6">
        <f t="shared" si="1"/>
        <v>2.0632183908045976</v>
      </c>
      <c r="L38">
        <f t="shared" si="2"/>
        <v>0.2471264367816092</v>
      </c>
      <c r="M38">
        <f t="shared" si="3"/>
        <v>2.2183908045977012</v>
      </c>
    </row>
    <row r="39" spans="1:20" ht="16">
      <c r="A39" s="6">
        <v>74</v>
      </c>
      <c r="B39" s="6">
        <v>9</v>
      </c>
      <c r="C39" s="6">
        <v>86</v>
      </c>
      <c r="D39" s="6">
        <v>9</v>
      </c>
      <c r="E39" s="7">
        <v>94</v>
      </c>
      <c r="F39" s="6">
        <v>74</v>
      </c>
      <c r="G39" s="6">
        <v>10</v>
      </c>
      <c r="H39" s="6">
        <v>8365</v>
      </c>
      <c r="I39" s="6">
        <v>222</v>
      </c>
      <c r="J39" s="6">
        <f t="shared" si="0"/>
        <v>0.33333333333333331</v>
      </c>
      <c r="K39" s="6">
        <f t="shared" si="1"/>
        <v>4.0540540540540543E-2</v>
      </c>
      <c r="L39">
        <f t="shared" si="2"/>
        <v>0.38738738738738737</v>
      </c>
      <c r="M39">
        <f t="shared" si="3"/>
        <v>4.0540540540540543E-2</v>
      </c>
      <c r="O39" s="11" t="s">
        <v>201</v>
      </c>
      <c r="R39" s="9" t="s">
        <v>176</v>
      </c>
      <c r="S39" s="9" t="s">
        <v>172</v>
      </c>
      <c r="T39" s="9" t="s">
        <v>177</v>
      </c>
    </row>
    <row r="40" spans="1:20">
      <c r="A40" s="6">
        <v>116</v>
      </c>
      <c r="B40" s="6">
        <v>97</v>
      </c>
      <c r="C40" s="6">
        <v>5</v>
      </c>
      <c r="D40" s="6">
        <v>4</v>
      </c>
      <c r="E40" s="7">
        <v>7</v>
      </c>
      <c r="F40" s="6">
        <v>133</v>
      </c>
      <c r="G40" s="6">
        <v>82</v>
      </c>
      <c r="H40" s="6">
        <v>18474</v>
      </c>
      <c r="I40" s="6">
        <v>195</v>
      </c>
      <c r="J40" s="6">
        <f t="shared" si="0"/>
        <v>0.59487179487179487</v>
      </c>
      <c r="K40" s="6">
        <f t="shared" si="1"/>
        <v>0.49743589743589745</v>
      </c>
      <c r="L40">
        <f t="shared" si="2"/>
        <v>2.564102564102564E-2</v>
      </c>
      <c r="M40">
        <f t="shared" si="3"/>
        <v>2.0512820512820513E-2</v>
      </c>
      <c r="O40" s="9" t="s">
        <v>167</v>
      </c>
      <c r="P40" s="9">
        <f>COUNT(C2:C68)</f>
        <v>67</v>
      </c>
      <c r="R40" s="7">
        <v>499</v>
      </c>
      <c r="S40" s="9" t="s">
        <v>215</v>
      </c>
      <c r="T40" s="7" cm="1">
        <f t="array" ref="T40:T45">FREQUENCY(C2:C68,R40:R44)</f>
        <v>59</v>
      </c>
    </row>
    <row r="41" spans="1:20">
      <c r="A41" s="6">
        <v>44</v>
      </c>
      <c r="B41" s="6">
        <v>130</v>
      </c>
      <c r="C41" s="6">
        <v>15</v>
      </c>
      <c r="D41" s="6">
        <v>6</v>
      </c>
      <c r="E41" s="7">
        <v>15</v>
      </c>
      <c r="F41" s="6">
        <v>160</v>
      </c>
      <c r="G41" s="6">
        <v>20</v>
      </c>
      <c r="H41" s="6">
        <v>373853</v>
      </c>
      <c r="I41" s="6">
        <v>2856</v>
      </c>
      <c r="J41" s="6">
        <f t="shared" si="0"/>
        <v>1.5406162464985995E-2</v>
      </c>
      <c r="K41" s="6">
        <f t="shared" si="1"/>
        <v>4.5518207282913163E-2</v>
      </c>
      <c r="L41">
        <f t="shared" si="2"/>
        <v>5.2521008403361349E-3</v>
      </c>
      <c r="M41">
        <f t="shared" si="3"/>
        <v>2.1008403361344537E-3</v>
      </c>
      <c r="O41" s="9" t="s">
        <v>168</v>
      </c>
      <c r="P41" s="7">
        <f>MAX(C2:C68)</f>
        <v>2263</v>
      </c>
      <c r="R41" s="7">
        <v>999</v>
      </c>
      <c r="S41" s="9" t="s">
        <v>225</v>
      </c>
      <c r="T41" s="7">
        <v>3</v>
      </c>
    </row>
    <row r="42" spans="1:20">
      <c r="A42" s="6">
        <v>1555</v>
      </c>
      <c r="B42" s="6">
        <v>291</v>
      </c>
      <c r="C42" s="6">
        <v>278</v>
      </c>
      <c r="D42" s="6">
        <v>872</v>
      </c>
      <c r="E42" s="7">
        <v>898</v>
      </c>
      <c r="F42" s="6">
        <v>1133</v>
      </c>
      <c r="G42" s="6">
        <v>965</v>
      </c>
      <c r="H42" s="6">
        <v>348371</v>
      </c>
      <c r="I42" s="6">
        <v>672</v>
      </c>
      <c r="J42" s="6">
        <f t="shared" si="0"/>
        <v>2.3139880952380953</v>
      </c>
      <c r="K42" s="6">
        <f t="shared" si="1"/>
        <v>0.4330357142857143</v>
      </c>
      <c r="L42">
        <f t="shared" si="2"/>
        <v>0.41369047619047616</v>
      </c>
      <c r="M42">
        <f t="shared" si="3"/>
        <v>1.2976190476190477</v>
      </c>
      <c r="O42" s="9" t="s">
        <v>169</v>
      </c>
      <c r="P42" s="7">
        <f>MIN(C2:C68)</f>
        <v>0</v>
      </c>
      <c r="R42" s="7">
        <v>1499</v>
      </c>
      <c r="S42" s="9" t="s">
        <v>226</v>
      </c>
      <c r="T42" s="7">
        <v>2</v>
      </c>
    </row>
    <row r="43" spans="1:20">
      <c r="A43" s="6">
        <v>474</v>
      </c>
      <c r="B43" s="6">
        <v>118</v>
      </c>
      <c r="C43" s="6">
        <v>44</v>
      </c>
      <c r="D43" s="6">
        <v>86</v>
      </c>
      <c r="E43" s="7">
        <v>129</v>
      </c>
      <c r="F43" s="6">
        <v>500</v>
      </c>
      <c r="G43" s="6">
        <v>93</v>
      </c>
      <c r="H43" s="6">
        <v>157581</v>
      </c>
      <c r="I43" s="6">
        <v>2055</v>
      </c>
      <c r="J43" s="6">
        <f t="shared" si="0"/>
        <v>0.23065693430656933</v>
      </c>
      <c r="K43" s="6">
        <f t="shared" si="1"/>
        <v>5.7420924574209248E-2</v>
      </c>
      <c r="L43">
        <f t="shared" si="2"/>
        <v>2.1411192214111922E-2</v>
      </c>
      <c r="M43">
        <f t="shared" si="3"/>
        <v>4.1849148418491487E-2</v>
      </c>
      <c r="O43" s="9" t="s">
        <v>170</v>
      </c>
      <c r="P43" s="12">
        <f>AVERAGE(C2:C68)</f>
        <v>221.37313432835822</v>
      </c>
      <c r="R43" s="7">
        <v>1999</v>
      </c>
      <c r="S43" s="9" t="s">
        <v>217</v>
      </c>
      <c r="T43" s="7">
        <v>2</v>
      </c>
    </row>
    <row r="44" spans="1:20">
      <c r="A44" s="6">
        <v>734</v>
      </c>
      <c r="B44" s="6">
        <v>88</v>
      </c>
      <c r="C44" s="6">
        <v>688</v>
      </c>
      <c r="D44" s="6">
        <v>586</v>
      </c>
      <c r="E44" s="7">
        <v>1172</v>
      </c>
      <c r="F44" s="6">
        <v>471</v>
      </c>
      <c r="G44" s="6">
        <v>453</v>
      </c>
      <c r="H44" s="6">
        <v>2715516</v>
      </c>
      <c r="I44" s="6">
        <v>36819</v>
      </c>
      <c r="J44" s="6">
        <f t="shared" si="0"/>
        <v>1.9935359461147776E-2</v>
      </c>
      <c r="K44" s="6">
        <f t="shared" si="1"/>
        <v>2.3900703441158098E-3</v>
      </c>
      <c r="L44">
        <f t="shared" si="2"/>
        <v>1.8686004508541784E-2</v>
      </c>
      <c r="M44">
        <f t="shared" si="3"/>
        <v>1.5915695700589368E-2</v>
      </c>
      <c r="O44" s="9" t="s">
        <v>171</v>
      </c>
      <c r="P44" s="7">
        <f>P41-P42</f>
        <v>2263</v>
      </c>
      <c r="R44" s="7">
        <v>2499</v>
      </c>
      <c r="S44" s="9" t="s">
        <v>218</v>
      </c>
      <c r="T44" s="7">
        <v>1</v>
      </c>
    </row>
    <row r="45" spans="1:20">
      <c r="A45" s="6">
        <v>180</v>
      </c>
      <c r="B45" s="6">
        <v>9</v>
      </c>
      <c r="C45" s="6">
        <v>5</v>
      </c>
      <c r="D45" s="6">
        <v>60</v>
      </c>
      <c r="E45" s="7">
        <v>71</v>
      </c>
      <c r="F45" s="6">
        <v>116</v>
      </c>
      <c r="G45" s="6">
        <v>67</v>
      </c>
      <c r="H45" s="6">
        <v>76325</v>
      </c>
      <c r="I45" s="6">
        <v>259</v>
      </c>
      <c r="J45" s="6">
        <f t="shared" si="0"/>
        <v>0.69498069498069504</v>
      </c>
      <c r="K45" s="6">
        <f t="shared" si="1"/>
        <v>3.4749034749034749E-2</v>
      </c>
      <c r="L45">
        <f t="shared" si="2"/>
        <v>1.9305019305019305E-2</v>
      </c>
      <c r="M45">
        <f t="shared" si="3"/>
        <v>0.23166023166023167</v>
      </c>
      <c r="R45" s="7"/>
      <c r="S45" s="7"/>
      <c r="T45" s="7">
        <v>0</v>
      </c>
    </row>
    <row r="46" spans="1:20">
      <c r="A46" s="6">
        <v>123</v>
      </c>
      <c r="B46" s="6">
        <v>23</v>
      </c>
      <c r="C46" s="6">
        <v>4</v>
      </c>
      <c r="D46" s="6">
        <v>38</v>
      </c>
      <c r="E46" s="7">
        <v>4</v>
      </c>
      <c r="F46" s="6">
        <v>143</v>
      </c>
      <c r="G46" s="6">
        <v>41</v>
      </c>
      <c r="H46" s="6">
        <v>80578</v>
      </c>
      <c r="I46" s="6">
        <v>182</v>
      </c>
      <c r="J46" s="6">
        <f t="shared" si="0"/>
        <v>0.67582417582417587</v>
      </c>
      <c r="K46" s="6">
        <f t="shared" si="1"/>
        <v>0.12637362637362637</v>
      </c>
      <c r="L46">
        <f t="shared" si="2"/>
        <v>2.197802197802198E-2</v>
      </c>
      <c r="M46">
        <f t="shared" si="3"/>
        <v>0.2087912087912088</v>
      </c>
    </row>
    <row r="47" spans="1:20">
      <c r="A47" s="6">
        <v>479</v>
      </c>
      <c r="B47" s="6">
        <v>61</v>
      </c>
      <c r="C47" s="6">
        <v>63</v>
      </c>
      <c r="D47" s="6">
        <v>87</v>
      </c>
      <c r="E47" s="7">
        <v>172</v>
      </c>
      <c r="F47" s="6">
        <v>406</v>
      </c>
      <c r="G47" s="6">
        <v>112</v>
      </c>
      <c r="H47" s="6">
        <v>200737</v>
      </c>
      <c r="I47" s="6">
        <v>665</v>
      </c>
      <c r="J47" s="6">
        <f t="shared" si="0"/>
        <v>0.72030075187969922</v>
      </c>
      <c r="K47" s="6">
        <f t="shared" si="1"/>
        <v>9.1729323308270674E-2</v>
      </c>
      <c r="L47">
        <f t="shared" si="2"/>
        <v>9.4736842105263161E-2</v>
      </c>
      <c r="M47">
        <f t="shared" si="3"/>
        <v>0.13082706766917293</v>
      </c>
    </row>
    <row r="48" spans="1:20">
      <c r="A48" s="6">
        <v>258</v>
      </c>
      <c r="B48" s="6">
        <v>31</v>
      </c>
      <c r="C48" s="6">
        <v>36</v>
      </c>
      <c r="D48" s="6">
        <v>56</v>
      </c>
      <c r="E48" s="7">
        <v>197</v>
      </c>
      <c r="F48" s="6">
        <v>124</v>
      </c>
      <c r="G48" s="6">
        <v>60</v>
      </c>
      <c r="H48" s="6">
        <v>40572</v>
      </c>
      <c r="I48" s="6">
        <v>377</v>
      </c>
      <c r="J48" s="6">
        <f t="shared" si="0"/>
        <v>0.68435013262599464</v>
      </c>
      <c r="K48" s="6">
        <f t="shared" si="1"/>
        <v>8.2228116710875335E-2</v>
      </c>
      <c r="L48">
        <f t="shared" si="2"/>
        <v>9.5490716180371346E-2</v>
      </c>
      <c r="M48">
        <f t="shared" si="3"/>
        <v>0.14854111405835543</v>
      </c>
    </row>
    <row r="49" spans="1:20">
      <c r="A49" s="6">
        <v>2651</v>
      </c>
      <c r="B49" s="6">
        <v>1416</v>
      </c>
      <c r="C49" s="6">
        <v>1841</v>
      </c>
      <c r="D49" s="6">
        <v>4752</v>
      </c>
      <c r="E49" s="7">
        <v>1640</v>
      </c>
      <c r="F49" s="6">
        <v>2356</v>
      </c>
      <c r="G49" s="6">
        <v>6664</v>
      </c>
      <c r="H49" s="6">
        <v>1321194</v>
      </c>
      <c r="I49" s="6">
        <v>10313</v>
      </c>
      <c r="J49" s="6">
        <f t="shared" si="0"/>
        <v>0.25705420343256086</v>
      </c>
      <c r="K49" s="6">
        <f t="shared" si="1"/>
        <v>0.13730243382139048</v>
      </c>
      <c r="L49">
        <f t="shared" si="2"/>
        <v>0.17851255696693494</v>
      </c>
      <c r="M49">
        <f t="shared" si="3"/>
        <v>0.46077765926500536</v>
      </c>
    </row>
    <row r="50" spans="1:20">
      <c r="A50" s="6">
        <v>814</v>
      </c>
      <c r="B50" s="6">
        <v>151</v>
      </c>
      <c r="C50" s="6">
        <v>771</v>
      </c>
      <c r="D50" s="6">
        <v>371</v>
      </c>
      <c r="E50" s="7">
        <v>1060</v>
      </c>
      <c r="F50" s="6">
        <v>495</v>
      </c>
      <c r="G50" s="6">
        <v>552</v>
      </c>
      <c r="H50" s="6">
        <v>338619</v>
      </c>
      <c r="I50" s="6">
        <v>2026</v>
      </c>
      <c r="J50" s="6">
        <f t="shared" si="0"/>
        <v>0.40177690029615004</v>
      </c>
      <c r="K50" s="6">
        <f t="shared" si="1"/>
        <v>7.453109575518263E-2</v>
      </c>
      <c r="L50">
        <f t="shared" si="2"/>
        <v>0.38055281342546893</v>
      </c>
      <c r="M50">
        <f t="shared" si="3"/>
        <v>0.18311944718657452</v>
      </c>
    </row>
    <row r="51" spans="1:20">
      <c r="A51" s="6">
        <v>5864</v>
      </c>
      <c r="B51" s="6">
        <v>2435</v>
      </c>
      <c r="C51" s="6">
        <v>2263</v>
      </c>
      <c r="D51" s="6">
        <v>3738</v>
      </c>
      <c r="E51" s="7">
        <v>4757</v>
      </c>
      <c r="F51" s="6">
        <v>5560</v>
      </c>
      <c r="G51" s="6">
        <v>3983</v>
      </c>
      <c r="H51" s="6">
        <v>1446277</v>
      </c>
      <c r="I51" s="6">
        <v>14148</v>
      </c>
      <c r="J51" s="6">
        <f t="shared" si="0"/>
        <v>0.4144755442465366</v>
      </c>
      <c r="K51" s="6">
        <f t="shared" si="1"/>
        <v>0.17210913203279615</v>
      </c>
      <c r="L51">
        <f t="shared" si="2"/>
        <v>0.15995193666949392</v>
      </c>
      <c r="M51">
        <f t="shared" si="3"/>
        <v>0.26420695504664971</v>
      </c>
    </row>
    <row r="52" spans="1:20">
      <c r="A52" s="6">
        <v>1102</v>
      </c>
      <c r="B52" s="6">
        <v>153</v>
      </c>
      <c r="C52" s="6">
        <v>213</v>
      </c>
      <c r="D52" s="6">
        <v>651</v>
      </c>
      <c r="E52" s="7">
        <v>364</v>
      </c>
      <c r="F52" s="6">
        <v>1005</v>
      </c>
      <c r="G52" s="6">
        <v>750</v>
      </c>
      <c r="H52" s="6">
        <v>510593</v>
      </c>
      <c r="I52" s="6">
        <v>1992</v>
      </c>
      <c r="J52" s="6">
        <f t="shared" si="0"/>
        <v>0.55321285140562249</v>
      </c>
      <c r="K52" s="6">
        <f t="shared" si="1"/>
        <v>7.6807228915662648E-2</v>
      </c>
      <c r="L52">
        <f t="shared" si="2"/>
        <v>0.10692771084337349</v>
      </c>
      <c r="M52">
        <f t="shared" si="3"/>
        <v>0.32680722891566266</v>
      </c>
    </row>
    <row r="53" spans="1:20">
      <c r="A53" s="6">
        <v>2819</v>
      </c>
      <c r="B53" s="6">
        <v>1342</v>
      </c>
      <c r="C53" s="6">
        <v>308</v>
      </c>
      <c r="D53" s="6">
        <v>2319</v>
      </c>
      <c r="E53" s="7">
        <v>459</v>
      </c>
      <c r="F53" s="6">
        <v>3611</v>
      </c>
      <c r="G53" s="6">
        <v>2718</v>
      </c>
      <c r="H53" s="6">
        <v>957875</v>
      </c>
      <c r="I53" s="6">
        <v>6487</v>
      </c>
      <c r="J53" s="6">
        <f t="shared" si="0"/>
        <v>0.43456143055341451</v>
      </c>
      <c r="K53" s="6">
        <f t="shared" si="1"/>
        <v>0.20687528903961769</v>
      </c>
      <c r="L53">
        <f t="shared" si="2"/>
        <v>4.7479574533682747E-2</v>
      </c>
      <c r="M53">
        <f t="shared" si="3"/>
        <v>0.35748419916756591</v>
      </c>
    </row>
    <row r="54" spans="1:20">
      <c r="A54" s="6">
        <v>1912</v>
      </c>
      <c r="B54" s="6">
        <v>563</v>
      </c>
      <c r="C54" s="6">
        <v>393</v>
      </c>
      <c r="D54" s="6">
        <v>1161</v>
      </c>
      <c r="E54" s="7">
        <v>1008</v>
      </c>
      <c r="F54" s="6">
        <v>1676</v>
      </c>
      <c r="G54" s="6">
        <v>1345</v>
      </c>
      <c r="H54" s="6">
        <v>668671</v>
      </c>
      <c r="I54" s="6">
        <v>3836</v>
      </c>
      <c r="J54" s="6">
        <f t="shared" si="0"/>
        <v>0.49843587069864442</v>
      </c>
      <c r="K54" s="6">
        <f t="shared" si="1"/>
        <v>0.14676746611053179</v>
      </c>
      <c r="L54">
        <f t="shared" si="2"/>
        <v>0.10245046923879041</v>
      </c>
      <c r="M54">
        <f t="shared" si="3"/>
        <v>0.30265901981230448</v>
      </c>
    </row>
    <row r="55" spans="1:20">
      <c r="A55" s="6">
        <v>173</v>
      </c>
      <c r="B55" s="6">
        <v>152</v>
      </c>
      <c r="C55" s="6">
        <v>21</v>
      </c>
      <c r="D55" s="6">
        <v>35</v>
      </c>
      <c r="E55" s="7">
        <v>47</v>
      </c>
      <c r="F55" s="6">
        <v>287</v>
      </c>
      <c r="G55" s="6">
        <v>47</v>
      </c>
      <c r="H55" s="6">
        <v>72766</v>
      </c>
      <c r="I55" s="6">
        <v>339</v>
      </c>
      <c r="J55" s="6">
        <f t="shared" si="0"/>
        <v>0.51032448377581119</v>
      </c>
      <c r="K55" s="6">
        <f t="shared" si="1"/>
        <v>0.44837758112094395</v>
      </c>
      <c r="L55">
        <f t="shared" si="2"/>
        <v>6.1946902654867256E-2</v>
      </c>
      <c r="M55">
        <f t="shared" si="3"/>
        <v>0.10324483775811209</v>
      </c>
    </row>
    <row r="56" spans="1:20" s="14" customFormat="1" ht="16">
      <c r="A56" s="6">
        <v>472</v>
      </c>
      <c r="B56" s="6">
        <v>52</v>
      </c>
      <c r="C56" s="6">
        <v>17</v>
      </c>
      <c r="D56" s="6">
        <v>69</v>
      </c>
      <c r="E56" s="7">
        <v>27</v>
      </c>
      <c r="F56" s="6">
        <v>489</v>
      </c>
      <c r="G56" s="6">
        <v>94</v>
      </c>
      <c r="H56" s="6">
        <v>170442</v>
      </c>
      <c r="I56" s="6">
        <v>593</v>
      </c>
      <c r="J56" s="6">
        <f t="shared" si="0"/>
        <v>0.79595278246205736</v>
      </c>
      <c r="K56" s="6">
        <f t="shared" si="1"/>
        <v>8.7689713322091065E-2</v>
      </c>
      <c r="L56">
        <f t="shared" si="2"/>
        <v>2.866779089376054E-2</v>
      </c>
      <c r="M56">
        <f t="shared" si="3"/>
        <v>0.1163575042158516</v>
      </c>
      <c r="N56"/>
      <c r="O56" s="11" t="s">
        <v>202</v>
      </c>
    </row>
    <row r="57" spans="1:20">
      <c r="A57" s="6">
        <v>995</v>
      </c>
      <c r="B57" s="6">
        <v>85</v>
      </c>
      <c r="C57" s="6">
        <v>127</v>
      </c>
      <c r="D57" s="6">
        <v>361</v>
      </c>
      <c r="E57" s="7">
        <v>205</v>
      </c>
      <c r="F57" s="6">
        <v>913</v>
      </c>
      <c r="G57" s="6">
        <v>450</v>
      </c>
      <c r="H57" s="6">
        <v>412144</v>
      </c>
      <c r="I57" s="6">
        <v>1482</v>
      </c>
      <c r="J57" s="6">
        <f t="shared" si="0"/>
        <v>0.67139001349527661</v>
      </c>
      <c r="K57" s="6">
        <f t="shared" si="1"/>
        <v>5.7354925775978408E-2</v>
      </c>
      <c r="L57">
        <f t="shared" si="2"/>
        <v>8.569500674763833E-2</v>
      </c>
      <c r="M57">
        <f t="shared" si="3"/>
        <v>0.24358974358974358</v>
      </c>
      <c r="O57" s="9" t="s">
        <v>167</v>
      </c>
      <c r="P57" s="9">
        <f>COUNT(D2:D68)</f>
        <v>67</v>
      </c>
      <c r="R57" s="9" t="s">
        <v>176</v>
      </c>
      <c r="S57" s="9" t="s">
        <v>172</v>
      </c>
      <c r="T57" s="9" t="s">
        <v>177</v>
      </c>
    </row>
    <row r="58" spans="1:20">
      <c r="A58" s="6">
        <v>1242</v>
      </c>
      <c r="B58" s="6">
        <v>241</v>
      </c>
      <c r="C58" s="6">
        <v>233</v>
      </c>
      <c r="D58" s="6">
        <v>953</v>
      </c>
      <c r="E58" s="7">
        <v>394</v>
      </c>
      <c r="F58" s="6">
        <v>858</v>
      </c>
      <c r="G58" s="6">
        <v>1417</v>
      </c>
      <c r="H58" s="6">
        <v>455086</v>
      </c>
      <c r="I58" s="6">
        <v>2566</v>
      </c>
      <c r="J58" s="6">
        <f t="shared" si="0"/>
        <v>0.48402182385035075</v>
      </c>
      <c r="K58" s="6">
        <f t="shared" si="1"/>
        <v>9.3920498830865159E-2</v>
      </c>
      <c r="L58">
        <f t="shared" si="2"/>
        <v>9.0802805923616517E-2</v>
      </c>
      <c r="M58">
        <f t="shared" si="3"/>
        <v>0.37139516757599378</v>
      </c>
      <c r="O58" s="9" t="s">
        <v>168</v>
      </c>
      <c r="P58" s="7">
        <f>MAX(D2:D68)</f>
        <v>13547</v>
      </c>
      <c r="R58" s="7">
        <v>1999</v>
      </c>
      <c r="S58" s="9" t="s">
        <v>227</v>
      </c>
      <c r="T58" s="7" cm="1">
        <f t="array" ref="T58:T65">FREQUENCY(D2:D68,R58:R64)</f>
        <v>60</v>
      </c>
    </row>
    <row r="59" spans="1:20">
      <c r="A59" s="6">
        <v>541</v>
      </c>
      <c r="B59" s="6">
        <v>49</v>
      </c>
      <c r="C59" s="6">
        <v>40</v>
      </c>
      <c r="D59" s="6">
        <v>342</v>
      </c>
      <c r="E59" s="7">
        <v>46</v>
      </c>
      <c r="F59" s="6">
        <v>556</v>
      </c>
      <c r="G59" s="6">
        <v>370</v>
      </c>
      <c r="H59" s="6">
        <v>235503</v>
      </c>
      <c r="I59" s="6">
        <v>948</v>
      </c>
      <c r="J59" s="6">
        <f t="shared" si="0"/>
        <v>0.57067510548523204</v>
      </c>
      <c r="K59" s="6">
        <f t="shared" si="1"/>
        <v>5.1687763713080169E-2</v>
      </c>
      <c r="L59">
        <f t="shared" si="2"/>
        <v>4.2194092827004218E-2</v>
      </c>
      <c r="M59">
        <f t="shared" si="3"/>
        <v>0.36075949367088606</v>
      </c>
      <c r="O59" s="9" t="s">
        <v>169</v>
      </c>
      <c r="P59" s="7">
        <f>MIN(D2:D68)</f>
        <v>0</v>
      </c>
      <c r="R59" s="7">
        <v>3999</v>
      </c>
      <c r="S59" s="9" t="s">
        <v>228</v>
      </c>
      <c r="T59" s="7">
        <v>4</v>
      </c>
    </row>
    <row r="60" spans="1:20">
      <c r="A60" s="6">
        <v>632</v>
      </c>
      <c r="B60" s="6">
        <v>292</v>
      </c>
      <c r="C60" s="6">
        <v>162</v>
      </c>
      <c r="D60" s="6">
        <v>715</v>
      </c>
      <c r="E60" s="7">
        <v>344</v>
      </c>
      <c r="F60" s="6">
        <v>622</v>
      </c>
      <c r="G60" s="6">
        <v>835</v>
      </c>
      <c r="H60" s="6">
        <v>305591</v>
      </c>
      <c r="I60" s="6">
        <v>1724</v>
      </c>
      <c r="J60" s="6">
        <f t="shared" si="0"/>
        <v>0.36658932714617171</v>
      </c>
      <c r="K60" s="6">
        <f t="shared" si="1"/>
        <v>0.16937354988399073</v>
      </c>
      <c r="L60">
        <f t="shared" si="2"/>
        <v>9.3967517401392114E-2</v>
      </c>
      <c r="M60">
        <f t="shared" si="3"/>
        <v>0.41473317865429232</v>
      </c>
      <c r="O60" s="9" t="s">
        <v>170</v>
      </c>
      <c r="P60" s="12">
        <f>AVERAGE(D2:D68)</f>
        <v>705</v>
      </c>
      <c r="R60" s="7">
        <v>5999</v>
      </c>
      <c r="S60" s="9" t="s">
        <v>229</v>
      </c>
      <c r="T60" s="7">
        <v>2</v>
      </c>
    </row>
    <row r="61" spans="1:20">
      <c r="A61" s="6">
        <v>261</v>
      </c>
      <c r="B61" s="6">
        <v>45</v>
      </c>
      <c r="C61" s="6">
        <v>13</v>
      </c>
      <c r="D61" s="6">
        <v>46</v>
      </c>
      <c r="E61" s="7">
        <v>27</v>
      </c>
      <c r="F61" s="6">
        <v>287</v>
      </c>
      <c r="G61" s="6">
        <v>51</v>
      </c>
      <c r="H61" s="6">
        <v>120999</v>
      </c>
      <c r="I61" s="6">
        <v>345</v>
      </c>
      <c r="J61" s="6">
        <f t="shared" si="0"/>
        <v>0.75652173913043474</v>
      </c>
      <c r="K61" s="6">
        <f t="shared" si="1"/>
        <v>0.13043478260869565</v>
      </c>
      <c r="L61">
        <f t="shared" si="2"/>
        <v>3.7681159420289857E-2</v>
      </c>
      <c r="M61">
        <f t="shared" si="3"/>
        <v>0.13333333333333333</v>
      </c>
      <c r="O61" s="9" t="s">
        <v>171</v>
      </c>
      <c r="P61" s="7">
        <f>P58-P59</f>
        <v>13547</v>
      </c>
      <c r="R61" s="7">
        <v>7999</v>
      </c>
      <c r="S61" s="9" t="s">
        <v>230</v>
      </c>
      <c r="T61" s="7">
        <v>0</v>
      </c>
    </row>
    <row r="62" spans="1:20">
      <c r="A62" s="6">
        <v>257</v>
      </c>
      <c r="B62" s="6">
        <v>69</v>
      </c>
      <c r="C62" s="6">
        <v>98</v>
      </c>
      <c r="D62" s="6">
        <v>93</v>
      </c>
      <c r="E62" s="7">
        <v>189</v>
      </c>
      <c r="F62" s="6">
        <v>230</v>
      </c>
      <c r="G62" s="6">
        <v>98</v>
      </c>
      <c r="H62" s="6">
        <v>43924</v>
      </c>
      <c r="I62" s="6">
        <v>499</v>
      </c>
      <c r="J62" s="6">
        <f t="shared" si="0"/>
        <v>0.51503006012024044</v>
      </c>
      <c r="K62" s="6">
        <f t="shared" si="1"/>
        <v>0.13827655310621242</v>
      </c>
      <c r="L62">
        <f t="shared" si="2"/>
        <v>0.19639278557114229</v>
      </c>
      <c r="M62">
        <f t="shared" si="3"/>
        <v>0.18637274549098196</v>
      </c>
      <c r="R62" s="7">
        <v>9999</v>
      </c>
      <c r="S62" s="9" t="s">
        <v>231</v>
      </c>
      <c r="T62" s="7">
        <v>0</v>
      </c>
    </row>
    <row r="63" spans="1:20">
      <c r="A63" s="6">
        <v>49</v>
      </c>
      <c r="B63" s="6">
        <v>7</v>
      </c>
      <c r="C63" s="6">
        <v>18</v>
      </c>
      <c r="D63" s="6">
        <v>5</v>
      </c>
      <c r="E63" s="7">
        <v>26</v>
      </c>
      <c r="F63" s="6">
        <v>46</v>
      </c>
      <c r="G63" s="6">
        <v>7</v>
      </c>
      <c r="H63" s="6">
        <v>22098</v>
      </c>
      <c r="I63" s="6">
        <v>79</v>
      </c>
      <c r="J63" s="6">
        <f t="shared" si="0"/>
        <v>0.620253164556962</v>
      </c>
      <c r="K63" s="6">
        <f t="shared" si="1"/>
        <v>8.8607594936708861E-2</v>
      </c>
      <c r="L63">
        <f t="shared" si="2"/>
        <v>0.22784810126582278</v>
      </c>
      <c r="M63">
        <f t="shared" si="3"/>
        <v>6.3291139240506333E-2</v>
      </c>
      <c r="R63" s="7">
        <v>11999</v>
      </c>
      <c r="S63" s="9" t="s">
        <v>232</v>
      </c>
      <c r="T63" s="7">
        <v>0</v>
      </c>
    </row>
    <row r="64" spans="1:20">
      <c r="A64" s="6">
        <v>38</v>
      </c>
      <c r="B64" s="6">
        <v>21</v>
      </c>
      <c r="C64" s="6">
        <v>2</v>
      </c>
      <c r="D64" s="6">
        <v>1</v>
      </c>
      <c r="E64" s="7">
        <v>3</v>
      </c>
      <c r="F64" s="6">
        <v>57</v>
      </c>
      <c r="G64" s="6">
        <v>2</v>
      </c>
      <c r="H64" s="6">
        <v>15239</v>
      </c>
      <c r="I64" s="6">
        <v>62</v>
      </c>
      <c r="J64" s="6">
        <f t="shared" si="0"/>
        <v>0.61290322580645162</v>
      </c>
      <c r="K64" s="6">
        <f t="shared" si="1"/>
        <v>0.33870967741935482</v>
      </c>
      <c r="L64">
        <f t="shared" si="2"/>
        <v>3.2258064516129031E-2</v>
      </c>
      <c r="M64">
        <f t="shared" si="3"/>
        <v>1.6129032258064516E-2</v>
      </c>
      <c r="R64" s="7">
        <v>13999</v>
      </c>
      <c r="S64" s="9" t="s">
        <v>233</v>
      </c>
      <c r="T64" s="7">
        <v>1</v>
      </c>
    </row>
    <row r="65" spans="1:20">
      <c r="A65" s="6">
        <v>986</v>
      </c>
      <c r="B65" s="6">
        <v>329</v>
      </c>
      <c r="C65" s="6">
        <v>404</v>
      </c>
      <c r="D65" s="6">
        <v>483</v>
      </c>
      <c r="E65" s="7">
        <v>262</v>
      </c>
      <c r="F65" s="6">
        <v>1264</v>
      </c>
      <c r="G65" s="6">
        <v>676</v>
      </c>
      <c r="H65" s="6">
        <v>527634</v>
      </c>
      <c r="I65" s="6">
        <v>2105</v>
      </c>
      <c r="J65" s="6">
        <f t="shared" si="0"/>
        <v>0.46840855106888363</v>
      </c>
      <c r="K65" s="6">
        <f t="shared" si="1"/>
        <v>0.15629453681710215</v>
      </c>
      <c r="L65">
        <f t="shared" si="2"/>
        <v>0.19192399049881234</v>
      </c>
      <c r="M65">
        <f t="shared" si="3"/>
        <v>0.22945368171021377</v>
      </c>
      <c r="R65" s="7"/>
      <c r="S65" s="9"/>
      <c r="T65" s="7">
        <v>0</v>
      </c>
    </row>
    <row r="66" spans="1:20">
      <c r="A66" s="6">
        <v>38</v>
      </c>
      <c r="B66" s="6">
        <v>17</v>
      </c>
      <c r="C66" s="6">
        <v>3</v>
      </c>
      <c r="D66" s="6">
        <v>5</v>
      </c>
      <c r="E66" s="7">
        <v>5</v>
      </c>
      <c r="F66" s="6">
        <v>53</v>
      </c>
      <c r="G66" s="6">
        <v>5</v>
      </c>
      <c r="H66" s="6">
        <v>31877</v>
      </c>
      <c r="I66" s="6">
        <v>60</v>
      </c>
      <c r="J66" s="6">
        <f t="shared" si="0"/>
        <v>0.6333333333333333</v>
      </c>
      <c r="K66" s="6">
        <f t="shared" si="1"/>
        <v>0.28333333333333333</v>
      </c>
      <c r="L66">
        <f t="shared" si="2"/>
        <v>0.05</v>
      </c>
      <c r="M66">
        <f t="shared" si="3"/>
        <v>8.3333333333333329E-2</v>
      </c>
    </row>
    <row r="67" spans="1:20">
      <c r="A67" s="6">
        <v>197</v>
      </c>
      <c r="B67" s="6">
        <v>12</v>
      </c>
      <c r="C67" s="6">
        <v>5</v>
      </c>
      <c r="D67" s="6">
        <v>10</v>
      </c>
      <c r="E67" s="7">
        <v>63</v>
      </c>
      <c r="F67" s="6">
        <v>150</v>
      </c>
      <c r="G67" s="6">
        <v>11</v>
      </c>
      <c r="H67" s="6">
        <v>65858</v>
      </c>
      <c r="I67" s="6">
        <v>245</v>
      </c>
      <c r="J67" s="6">
        <f t="shared" ref="J67:J68" si="4">A67/I67</f>
        <v>0.80408163265306121</v>
      </c>
      <c r="K67" s="6">
        <f t="shared" ref="K67:K68" si="5">B67/I67</f>
        <v>4.8979591836734691E-2</v>
      </c>
      <c r="L67">
        <f t="shared" ref="L67:L68" si="6">C67/I67</f>
        <v>2.0408163265306121E-2</v>
      </c>
      <c r="M67">
        <f t="shared" ref="M67:M68" si="7">D67/I67</f>
        <v>4.0816326530612242E-2</v>
      </c>
    </row>
    <row r="68" spans="1:20">
      <c r="A68" s="6">
        <v>79</v>
      </c>
      <c r="B68" s="6">
        <v>23</v>
      </c>
      <c r="C68" s="6">
        <v>1</v>
      </c>
      <c r="D68" s="6">
        <v>7</v>
      </c>
      <c r="E68" s="7">
        <v>1</v>
      </c>
      <c r="F68" s="6">
        <v>101</v>
      </c>
      <c r="G68" s="6">
        <v>8</v>
      </c>
      <c r="H68" s="6">
        <v>24566</v>
      </c>
      <c r="I68" s="6">
        <v>113</v>
      </c>
      <c r="J68" s="6">
        <f t="shared" si="4"/>
        <v>0.69911504424778759</v>
      </c>
      <c r="K68" s="6">
        <f t="shared" si="5"/>
        <v>0.20353982300884957</v>
      </c>
      <c r="L68">
        <f t="shared" si="6"/>
        <v>8.8495575221238937E-3</v>
      </c>
      <c r="M68">
        <f t="shared" si="7"/>
        <v>6.1946902654867256E-2</v>
      </c>
    </row>
    <row r="75" spans="1:20" ht="16">
      <c r="O75" s="11" t="s">
        <v>203</v>
      </c>
      <c r="R75" s="9" t="s">
        <v>176</v>
      </c>
      <c r="S75" s="9" t="s">
        <v>172</v>
      </c>
      <c r="T75" s="9" t="s">
        <v>177</v>
      </c>
    </row>
    <row r="76" spans="1:20">
      <c r="O76" s="9" t="s">
        <v>167</v>
      </c>
      <c r="P76" s="9">
        <f>COUNT(E2:E68)</f>
        <v>67</v>
      </c>
      <c r="R76" s="7">
        <v>1999</v>
      </c>
      <c r="S76" s="9" t="s">
        <v>227</v>
      </c>
      <c r="T76" s="7" cm="1">
        <f t="array" ref="T76:T85">FREQUENCY(E2:E68,R76:R84)</f>
        <v>62</v>
      </c>
    </row>
    <row r="77" spans="1:20">
      <c r="O77" s="9" t="s">
        <v>168</v>
      </c>
      <c r="P77" s="7">
        <f>MAX(E2:E68)</f>
        <v>17592</v>
      </c>
      <c r="R77" s="7">
        <v>3999</v>
      </c>
      <c r="S77" s="9" t="s">
        <v>228</v>
      </c>
      <c r="T77" s="7">
        <v>2</v>
      </c>
    </row>
    <row r="78" spans="1:20">
      <c r="O78" s="9" t="s">
        <v>169</v>
      </c>
      <c r="P78" s="7">
        <f>MIN(E2:E68)</f>
        <v>0</v>
      </c>
      <c r="R78" s="7">
        <v>5999</v>
      </c>
      <c r="S78" s="9" t="s">
        <v>229</v>
      </c>
      <c r="T78" s="7">
        <v>2</v>
      </c>
    </row>
    <row r="79" spans="1:20">
      <c r="O79" s="9" t="s">
        <v>170</v>
      </c>
      <c r="P79" s="12">
        <f>AVERAGE(E2:E68)</f>
        <v>701.2388059701492</v>
      </c>
      <c r="R79" s="7">
        <v>7999</v>
      </c>
      <c r="S79" s="9" t="s">
        <v>230</v>
      </c>
      <c r="T79" s="7">
        <v>0</v>
      </c>
    </row>
    <row r="80" spans="1:20">
      <c r="O80" s="9" t="s">
        <v>171</v>
      </c>
      <c r="P80" s="7">
        <f>P77-P78</f>
        <v>17592</v>
      </c>
      <c r="R80" s="7">
        <v>9999</v>
      </c>
      <c r="S80" s="9" t="s">
        <v>231</v>
      </c>
      <c r="T80" s="7">
        <v>0</v>
      </c>
    </row>
    <row r="81" spans="15:20">
      <c r="R81" s="7">
        <v>11999</v>
      </c>
      <c r="S81" s="9" t="s">
        <v>232</v>
      </c>
      <c r="T81" s="7">
        <v>0</v>
      </c>
    </row>
    <row r="82" spans="15:20">
      <c r="R82" s="7">
        <v>13999</v>
      </c>
      <c r="S82" s="9" t="s">
        <v>233</v>
      </c>
      <c r="T82" s="7">
        <v>0</v>
      </c>
    </row>
    <row r="83" spans="15:20">
      <c r="R83" s="7">
        <v>15999</v>
      </c>
      <c r="S83" s="9" t="s">
        <v>238</v>
      </c>
      <c r="T83" s="7">
        <v>0</v>
      </c>
    </row>
    <row r="84" spans="15:20">
      <c r="R84" s="7">
        <v>17999</v>
      </c>
      <c r="S84" s="9" t="s">
        <v>239</v>
      </c>
      <c r="T84" s="7">
        <v>1</v>
      </c>
    </row>
    <row r="85" spans="15:20">
      <c r="R85" s="7"/>
      <c r="S85" s="7"/>
      <c r="T85" s="7">
        <v>0</v>
      </c>
    </row>
    <row r="95" spans="15:20" ht="16">
      <c r="O95" s="11" t="s">
        <v>204</v>
      </c>
      <c r="R95" s="9" t="s">
        <v>176</v>
      </c>
      <c r="S95" s="9" t="s">
        <v>172</v>
      </c>
      <c r="T95" s="9" t="s">
        <v>177</v>
      </c>
    </row>
    <row r="96" spans="15:20">
      <c r="O96" s="9" t="s">
        <v>167</v>
      </c>
      <c r="P96" s="9">
        <f>COUNT(F2:F68)</f>
        <v>67</v>
      </c>
      <c r="R96" s="7">
        <v>1999</v>
      </c>
      <c r="S96" s="9" t="s">
        <v>227</v>
      </c>
      <c r="T96" s="7" cm="1">
        <f t="array" ref="T96:T101">FREQUENCY(F2:F68,R96:R100)</f>
        <v>59</v>
      </c>
    </row>
    <row r="97" spans="15:20">
      <c r="O97" s="9" t="s">
        <v>168</v>
      </c>
      <c r="P97" s="7">
        <f>MAX(F2:F68)</f>
        <v>8196</v>
      </c>
      <c r="R97" s="7">
        <v>3999</v>
      </c>
      <c r="S97" s="9" t="s">
        <v>228</v>
      </c>
      <c r="T97" s="7">
        <v>5</v>
      </c>
    </row>
    <row r="98" spans="15:20">
      <c r="O98" s="9" t="s">
        <v>169</v>
      </c>
      <c r="P98" s="7">
        <f>MIN(F2:F68)</f>
        <v>5</v>
      </c>
      <c r="R98" s="7">
        <v>5999</v>
      </c>
      <c r="S98" s="9" t="s">
        <v>229</v>
      </c>
      <c r="T98" s="7">
        <v>1</v>
      </c>
    </row>
    <row r="99" spans="15:20">
      <c r="O99" s="9" t="s">
        <v>170</v>
      </c>
      <c r="P99" s="12">
        <f>AVERAGE(F2:F68)</f>
        <v>849.01492537313436</v>
      </c>
      <c r="R99" s="7">
        <v>7999</v>
      </c>
      <c r="S99" s="9" t="s">
        <v>230</v>
      </c>
      <c r="T99" s="7">
        <v>1</v>
      </c>
    </row>
    <row r="100" spans="15:20">
      <c r="O100" s="9" t="s">
        <v>171</v>
      </c>
      <c r="P100" s="7">
        <f>P97-P98</f>
        <v>8191</v>
      </c>
      <c r="R100" s="7">
        <v>9999</v>
      </c>
      <c r="S100" s="9" t="s">
        <v>231</v>
      </c>
      <c r="T100" s="7">
        <v>1</v>
      </c>
    </row>
    <row r="101" spans="15:20">
      <c r="R101" s="7"/>
      <c r="S101" s="7"/>
      <c r="T101" s="7">
        <v>0</v>
      </c>
    </row>
    <row r="112" spans="15:20" ht="16">
      <c r="O112" s="11" t="s">
        <v>205</v>
      </c>
      <c r="R112" s="9" t="s">
        <v>176</v>
      </c>
      <c r="S112" s="9" t="s">
        <v>172</v>
      </c>
      <c r="T112" s="9" t="s">
        <v>177</v>
      </c>
    </row>
    <row r="113" spans="15:20">
      <c r="O113" s="9" t="s">
        <v>167</v>
      </c>
      <c r="P113" s="9">
        <f>COUNT(G2:G68)</f>
        <v>67</v>
      </c>
      <c r="R113" s="7">
        <v>1999</v>
      </c>
      <c r="S113" s="9" t="s">
        <v>227</v>
      </c>
      <c r="T113" cm="1">
        <f t="array" ref="T113:T120">FREQUENCY(G2:G68,R113:R119)</f>
        <v>61</v>
      </c>
    </row>
    <row r="114" spans="15:20">
      <c r="O114" s="9" t="s">
        <v>168</v>
      </c>
      <c r="P114" s="7">
        <f>MAX(G2:G68)</f>
        <v>13413</v>
      </c>
      <c r="R114" s="7">
        <v>3999</v>
      </c>
      <c r="S114" s="9" t="s">
        <v>228</v>
      </c>
      <c r="T114">
        <v>3</v>
      </c>
    </row>
    <row r="115" spans="15:20">
      <c r="O115" s="9" t="s">
        <v>169</v>
      </c>
      <c r="P115" s="7">
        <f>MIN(G2:G68)</f>
        <v>0</v>
      </c>
      <c r="R115" s="7">
        <v>5999</v>
      </c>
      <c r="S115" s="9" t="s">
        <v>229</v>
      </c>
      <c r="T115">
        <v>1</v>
      </c>
    </row>
    <row r="116" spans="15:20">
      <c r="O116" s="9" t="s">
        <v>170</v>
      </c>
      <c r="P116" s="12">
        <f>AVERAGE(G2:G68)</f>
        <v>781.94029850746267</v>
      </c>
      <c r="R116" s="7">
        <v>7999</v>
      </c>
      <c r="S116" s="9" t="s">
        <v>230</v>
      </c>
      <c r="T116">
        <v>1</v>
      </c>
    </row>
    <row r="117" spans="15:20">
      <c r="O117" s="9" t="s">
        <v>171</v>
      </c>
      <c r="P117" s="7">
        <f>P114-P115</f>
        <v>13413</v>
      </c>
      <c r="R117" s="7">
        <v>9999</v>
      </c>
      <c r="S117" s="9" t="s">
        <v>231</v>
      </c>
      <c r="T117">
        <v>0</v>
      </c>
    </row>
    <row r="118" spans="15:20">
      <c r="R118" s="7">
        <v>11999</v>
      </c>
      <c r="S118" s="9" t="s">
        <v>232</v>
      </c>
      <c r="T118">
        <v>0</v>
      </c>
    </row>
    <row r="119" spans="15:20">
      <c r="R119" s="7">
        <v>13999</v>
      </c>
      <c r="S119" s="9" t="s">
        <v>233</v>
      </c>
      <c r="T119">
        <v>1</v>
      </c>
    </row>
    <row r="120" spans="15:20">
      <c r="T120">
        <v>0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8DC4-D31F-B249-9820-7259271C9571}">
  <dimension ref="A1:J68"/>
  <sheetViews>
    <sheetView workbookViewId="0">
      <selection activeCell="C1" sqref="C1"/>
    </sheetView>
  </sheetViews>
  <sheetFormatPr baseColWidth="10" defaultRowHeight="15"/>
  <cols>
    <col min="1" max="1" width="10.83203125" customWidth="1"/>
    <col min="2" max="2" width="13.5" customWidth="1"/>
    <col min="3" max="3" width="16.83203125" customWidth="1"/>
  </cols>
  <sheetData>
    <row r="1" spans="1:10" ht="16">
      <c r="A1" s="3" t="s">
        <v>162</v>
      </c>
      <c r="B1" s="11" t="s">
        <v>166</v>
      </c>
      <c r="C1" s="11" t="s">
        <v>163</v>
      </c>
    </row>
    <row r="2" spans="1:10">
      <c r="A2" s="6">
        <v>263148</v>
      </c>
      <c r="B2" s="6">
        <v>875.02</v>
      </c>
      <c r="C2" s="6">
        <f>A2/B2</f>
        <v>300.73369751548535</v>
      </c>
    </row>
    <row r="3" spans="1:10">
      <c r="A3" s="6">
        <v>27785</v>
      </c>
      <c r="B3" s="6">
        <v>585.23</v>
      </c>
      <c r="C3" s="6">
        <f t="shared" ref="C3:C66" si="0">A3/B3</f>
        <v>47.477060301078204</v>
      </c>
    </row>
    <row r="4" spans="1:10">
      <c r="A4" s="6">
        <v>182482</v>
      </c>
      <c r="B4" s="6">
        <v>758.46</v>
      </c>
      <c r="C4" s="6">
        <f t="shared" si="0"/>
        <v>240.59541702924346</v>
      </c>
      <c r="E4" s="9" t="s">
        <v>167</v>
      </c>
      <c r="F4" s="9">
        <f>COUNT(C2:C68)</f>
        <v>67</v>
      </c>
      <c r="H4" s="9" t="s">
        <v>176</v>
      </c>
      <c r="I4" s="9" t="s">
        <v>172</v>
      </c>
      <c r="J4" s="9" t="s">
        <v>177</v>
      </c>
    </row>
    <row r="5" spans="1:10">
      <c r="A5" s="6">
        <v>26979</v>
      </c>
      <c r="B5" s="6">
        <v>293.95999999999998</v>
      </c>
      <c r="C5" s="6">
        <f t="shared" si="0"/>
        <v>91.777792896992793</v>
      </c>
      <c r="E5" s="9" t="s">
        <v>168</v>
      </c>
      <c r="F5" s="7">
        <f>MAX(C2:C68)</f>
        <v>3498.4477720964205</v>
      </c>
      <c r="H5" s="7">
        <v>499</v>
      </c>
      <c r="I5" s="9" t="s">
        <v>192</v>
      </c>
      <c r="J5" s="7" cm="1">
        <f t="array" ref="J5:J12">FREQUENCY(C2:C68,H5:H11)</f>
        <v>54</v>
      </c>
    </row>
    <row r="6" spans="1:10">
      <c r="A6" s="6">
        <v>576808</v>
      </c>
      <c r="B6" s="6">
        <v>1015.66</v>
      </c>
      <c r="C6" s="6">
        <f t="shared" si="0"/>
        <v>567.91445956323969</v>
      </c>
      <c r="E6" s="9" t="s">
        <v>169</v>
      </c>
      <c r="F6" s="7">
        <f>MIN(C2:C68)</f>
        <v>10.011249940159894</v>
      </c>
      <c r="H6" s="7">
        <v>999</v>
      </c>
      <c r="I6" s="9" t="s">
        <v>193</v>
      </c>
      <c r="J6" s="7">
        <v>7</v>
      </c>
    </row>
    <row r="7" spans="1:10">
      <c r="A7" s="6">
        <v>1909151</v>
      </c>
      <c r="B7" s="6">
        <v>1209.78</v>
      </c>
      <c r="C7" s="6">
        <f t="shared" si="0"/>
        <v>1578.0976706508623</v>
      </c>
      <c r="E7" s="9" t="s">
        <v>170</v>
      </c>
      <c r="F7" s="12">
        <f>AVERAGE(C2:C68)</f>
        <v>361.37605954305275</v>
      </c>
      <c r="H7" s="7">
        <v>1499</v>
      </c>
      <c r="I7" s="9" t="s">
        <v>194</v>
      </c>
      <c r="J7" s="7">
        <v>4</v>
      </c>
    </row>
    <row r="8" spans="1:10">
      <c r="A8" s="6">
        <v>14444</v>
      </c>
      <c r="B8" s="6">
        <v>567.33000000000004</v>
      </c>
      <c r="C8" s="6">
        <f t="shared" si="0"/>
        <v>25.459609045881585</v>
      </c>
      <c r="E8" s="9" t="s">
        <v>171</v>
      </c>
      <c r="F8" s="7">
        <f>F5-F6</f>
        <v>3488.4365221562607</v>
      </c>
      <c r="H8" s="7">
        <v>1999</v>
      </c>
      <c r="I8" s="9" t="s">
        <v>195</v>
      </c>
      <c r="J8" s="7">
        <v>1</v>
      </c>
    </row>
    <row r="9" spans="1:10">
      <c r="A9" s="6">
        <v>176954</v>
      </c>
      <c r="B9" s="6">
        <v>680.28</v>
      </c>
      <c r="C9" s="6">
        <f t="shared" si="0"/>
        <v>260.1193626153937</v>
      </c>
      <c r="H9" s="7">
        <v>2499</v>
      </c>
      <c r="I9" s="9" t="s">
        <v>196</v>
      </c>
      <c r="J9" s="7">
        <v>0</v>
      </c>
    </row>
    <row r="10" spans="1:10">
      <c r="A10" s="6">
        <v>143087</v>
      </c>
      <c r="B10" s="6">
        <v>581.70000000000005</v>
      </c>
      <c r="C10" s="6">
        <f t="shared" si="0"/>
        <v>245.98074608904932</v>
      </c>
      <c r="H10" s="7">
        <v>2999</v>
      </c>
      <c r="I10" s="9" t="s">
        <v>197</v>
      </c>
      <c r="J10" s="7">
        <v>0</v>
      </c>
    </row>
    <row r="11" spans="1:10">
      <c r="A11" s="6">
        <v>207291</v>
      </c>
      <c r="B11" s="6">
        <v>604.36</v>
      </c>
      <c r="C11" s="6">
        <f t="shared" si="0"/>
        <v>342.9925871996823</v>
      </c>
      <c r="H11" s="7">
        <v>3499</v>
      </c>
      <c r="I11" s="9" t="s">
        <v>198</v>
      </c>
      <c r="J11" s="7">
        <v>1</v>
      </c>
    </row>
    <row r="12" spans="1:10">
      <c r="A12" s="6">
        <v>363922</v>
      </c>
      <c r="B12" s="6">
        <v>1998.32</v>
      </c>
      <c r="C12" s="6">
        <f t="shared" si="0"/>
        <v>182.11397573962128</v>
      </c>
      <c r="I12" s="7"/>
      <c r="J12" s="7">
        <v>0</v>
      </c>
    </row>
    <row r="13" spans="1:10">
      <c r="A13" s="6">
        <v>69105</v>
      </c>
      <c r="B13" s="6">
        <v>797.57</v>
      </c>
      <c r="C13" s="6">
        <f t="shared" si="0"/>
        <v>86.644432463608211</v>
      </c>
    </row>
    <row r="14" spans="1:10">
      <c r="A14" s="6">
        <v>36399</v>
      </c>
      <c r="B14" s="6">
        <v>637.05999999999995</v>
      </c>
      <c r="C14" s="6">
        <f t="shared" si="0"/>
        <v>57.135905566194715</v>
      </c>
    </row>
    <row r="15" spans="1:10">
      <c r="A15" s="6">
        <v>16437</v>
      </c>
      <c r="B15" s="6">
        <v>705.05</v>
      </c>
      <c r="C15" s="6">
        <f t="shared" si="0"/>
        <v>23.313240195730799</v>
      </c>
    </row>
    <row r="16" spans="1:10">
      <c r="A16" s="6">
        <v>924229</v>
      </c>
      <c r="B16" s="6">
        <v>762.19</v>
      </c>
      <c r="C16" s="6">
        <f t="shared" si="0"/>
        <v>1212.5965966491294</v>
      </c>
    </row>
    <row r="17" spans="1:3">
      <c r="A17" s="6">
        <v>311522</v>
      </c>
      <c r="B17" s="6">
        <v>656.46</v>
      </c>
      <c r="C17" s="6">
        <f t="shared" si="0"/>
        <v>474.54833500898758</v>
      </c>
    </row>
    <row r="18" spans="1:3">
      <c r="A18" s="6">
        <v>107139</v>
      </c>
      <c r="B18" s="6">
        <v>485.46</v>
      </c>
      <c r="C18" s="6">
        <f t="shared" si="0"/>
        <v>220.6958348782598</v>
      </c>
    </row>
    <row r="19" spans="1:3">
      <c r="A19" s="6">
        <v>11736</v>
      </c>
      <c r="B19" s="6">
        <v>534.72</v>
      </c>
      <c r="C19" s="6">
        <f t="shared" si="0"/>
        <v>21.947935368043087</v>
      </c>
    </row>
    <row r="20" spans="1:3">
      <c r="A20" s="6">
        <v>46017</v>
      </c>
      <c r="B20" s="6">
        <v>516.33000000000004</v>
      </c>
      <c r="C20" s="6">
        <f t="shared" si="0"/>
        <v>89.123235140317234</v>
      </c>
    </row>
    <row r="21" spans="1:3">
      <c r="A21" s="6">
        <v>17615</v>
      </c>
      <c r="B21" s="6">
        <v>349.68</v>
      </c>
      <c r="C21" s="6">
        <f t="shared" si="0"/>
        <v>50.374628231525968</v>
      </c>
    </row>
    <row r="22" spans="1:3">
      <c r="A22" s="6">
        <v>13363</v>
      </c>
      <c r="B22" s="6">
        <v>806.01</v>
      </c>
      <c r="C22" s="6">
        <f t="shared" si="0"/>
        <v>16.579198769246041</v>
      </c>
    </row>
    <row r="23" spans="1:3">
      <c r="A23" s="6">
        <v>16055</v>
      </c>
      <c r="B23" s="6">
        <v>564.01</v>
      </c>
      <c r="C23" s="6">
        <f t="shared" si="0"/>
        <v>28.465807343841423</v>
      </c>
    </row>
    <row r="24" spans="1:3">
      <c r="A24" s="6">
        <v>14269</v>
      </c>
      <c r="B24" s="6">
        <v>513.79</v>
      </c>
      <c r="C24" s="6">
        <f t="shared" si="0"/>
        <v>27.772046945250008</v>
      </c>
    </row>
    <row r="25" spans="1:3">
      <c r="A25" s="6">
        <v>27228</v>
      </c>
      <c r="B25" s="6">
        <v>637.78</v>
      </c>
      <c r="C25" s="6">
        <f t="shared" si="0"/>
        <v>42.691837310671396</v>
      </c>
    </row>
    <row r="26" spans="1:3">
      <c r="A26" s="6">
        <v>40127</v>
      </c>
      <c r="B26" s="6">
        <v>1152.75</v>
      </c>
      <c r="C26" s="6">
        <f t="shared" si="0"/>
        <v>34.809802645846887</v>
      </c>
    </row>
    <row r="27" spans="1:3">
      <c r="A27" s="6">
        <v>182696</v>
      </c>
      <c r="B27" s="6">
        <v>472.54</v>
      </c>
      <c r="C27" s="6">
        <f t="shared" si="0"/>
        <v>386.62547085960978</v>
      </c>
    </row>
    <row r="28" spans="1:3">
      <c r="A28" s="6">
        <v>102101</v>
      </c>
      <c r="B28" s="6">
        <v>1016.61</v>
      </c>
      <c r="C28" s="6">
        <f t="shared" si="0"/>
        <v>100.43281100913822</v>
      </c>
    </row>
    <row r="29" spans="1:3">
      <c r="A29" s="6">
        <v>1378883</v>
      </c>
      <c r="B29" s="6">
        <v>1020.21</v>
      </c>
      <c r="C29" s="6">
        <f t="shared" si="0"/>
        <v>1351.5678144695698</v>
      </c>
    </row>
    <row r="30" spans="1:3">
      <c r="A30" s="6">
        <v>19430</v>
      </c>
      <c r="B30" s="6">
        <v>478.78</v>
      </c>
      <c r="C30" s="6">
        <f t="shared" si="0"/>
        <v>40.582313379840429</v>
      </c>
    </row>
    <row r="31" spans="1:3">
      <c r="A31" s="6">
        <v>150984</v>
      </c>
      <c r="B31" s="6">
        <v>502.87</v>
      </c>
      <c r="C31" s="6">
        <f t="shared" si="0"/>
        <v>300.24459601885178</v>
      </c>
    </row>
    <row r="32" spans="1:3">
      <c r="A32" s="6">
        <v>48472</v>
      </c>
      <c r="B32" s="6">
        <v>917.76</v>
      </c>
      <c r="C32" s="6">
        <f t="shared" si="0"/>
        <v>52.815550906555089</v>
      </c>
    </row>
    <row r="33" spans="1:3">
      <c r="A33" s="6">
        <v>14105</v>
      </c>
      <c r="B33" s="6">
        <v>598.09</v>
      </c>
      <c r="C33" s="6">
        <f t="shared" si="0"/>
        <v>23.583407179521476</v>
      </c>
    </row>
    <row r="34" spans="1:3">
      <c r="A34" s="6">
        <v>8744</v>
      </c>
      <c r="B34" s="6">
        <v>543.41</v>
      </c>
      <c r="C34" s="6">
        <f t="shared" si="0"/>
        <v>16.090981027217019</v>
      </c>
    </row>
    <row r="35" spans="1:3">
      <c r="A35" s="6">
        <v>335362</v>
      </c>
      <c r="B35" s="6">
        <v>938.38</v>
      </c>
      <c r="C35" s="6">
        <f t="shared" si="0"/>
        <v>357.38400221658605</v>
      </c>
    </row>
    <row r="36" spans="1:3">
      <c r="A36" s="6">
        <v>718679</v>
      </c>
      <c r="B36" s="6">
        <v>784.51</v>
      </c>
      <c r="C36" s="6">
        <f t="shared" si="0"/>
        <v>916.08647435979151</v>
      </c>
    </row>
    <row r="37" spans="1:3">
      <c r="A37" s="6">
        <v>288102</v>
      </c>
      <c r="B37" s="6">
        <v>666.85</v>
      </c>
      <c r="C37" s="6">
        <f t="shared" si="0"/>
        <v>432.03419059758568</v>
      </c>
    </row>
    <row r="38" spans="1:3">
      <c r="A38" s="6">
        <v>39961</v>
      </c>
      <c r="B38" s="6">
        <v>1118.2</v>
      </c>
      <c r="C38" s="6">
        <f t="shared" si="0"/>
        <v>35.736898587014842</v>
      </c>
    </row>
    <row r="39" spans="1:3">
      <c r="A39" s="6">
        <v>8365</v>
      </c>
      <c r="B39" s="6">
        <v>835.56</v>
      </c>
      <c r="C39" s="6">
        <f t="shared" si="0"/>
        <v>10.011249940159894</v>
      </c>
    </row>
    <row r="40" spans="1:3">
      <c r="A40" s="6">
        <v>18474</v>
      </c>
      <c r="B40" s="6">
        <v>695.95</v>
      </c>
      <c r="C40" s="6">
        <f t="shared" si="0"/>
        <v>26.545010417415043</v>
      </c>
    </row>
    <row r="41" spans="1:3">
      <c r="A41" s="6">
        <v>373853</v>
      </c>
      <c r="B41" s="6">
        <v>742.93</v>
      </c>
      <c r="C41" s="6">
        <f t="shared" si="0"/>
        <v>503.21430013594824</v>
      </c>
    </row>
    <row r="42" spans="1:3">
      <c r="A42" s="6">
        <v>348371</v>
      </c>
      <c r="B42" s="6">
        <v>1584.54</v>
      </c>
      <c r="C42" s="6">
        <f t="shared" si="0"/>
        <v>219.85623587918261</v>
      </c>
    </row>
    <row r="43" spans="1:3">
      <c r="A43" s="6">
        <v>157581</v>
      </c>
      <c r="B43" s="6">
        <v>543.46</v>
      </c>
      <c r="C43" s="6">
        <f t="shared" si="0"/>
        <v>289.95878261509586</v>
      </c>
    </row>
    <row r="44" spans="1:3">
      <c r="A44" s="6">
        <v>2715516</v>
      </c>
      <c r="B44" s="6">
        <v>1897.71</v>
      </c>
      <c r="C44" s="6">
        <f t="shared" si="0"/>
        <v>1430.9436109837645</v>
      </c>
    </row>
    <row r="45" spans="1:3">
      <c r="A45" s="6">
        <v>76325</v>
      </c>
      <c r="B45" s="6">
        <v>983.28</v>
      </c>
      <c r="C45" s="6">
        <f t="shared" si="0"/>
        <v>77.622854120901479</v>
      </c>
    </row>
    <row r="46" spans="1:3">
      <c r="A46" s="6">
        <v>80578</v>
      </c>
      <c r="B46" s="6">
        <v>648.64</v>
      </c>
      <c r="C46" s="6">
        <f t="shared" si="0"/>
        <v>124.22607301430686</v>
      </c>
    </row>
    <row r="47" spans="1:3">
      <c r="A47" s="6">
        <v>200737</v>
      </c>
      <c r="B47" s="6">
        <v>930.25</v>
      </c>
      <c r="C47" s="6">
        <f t="shared" si="0"/>
        <v>215.7882289707068</v>
      </c>
    </row>
    <row r="48" spans="1:3">
      <c r="A48" s="6">
        <v>40572</v>
      </c>
      <c r="B48" s="6">
        <v>768.91</v>
      </c>
      <c r="C48" s="6">
        <f t="shared" si="0"/>
        <v>52.765603256557988</v>
      </c>
    </row>
    <row r="49" spans="1:3">
      <c r="A49" s="6">
        <v>1321194</v>
      </c>
      <c r="B49" s="6">
        <v>903.43</v>
      </c>
      <c r="C49" s="6">
        <f t="shared" si="0"/>
        <v>1462.4198886466024</v>
      </c>
    </row>
    <row r="50" spans="1:3">
      <c r="A50" s="6">
        <v>338619</v>
      </c>
      <c r="B50" s="6">
        <v>1327.45</v>
      </c>
      <c r="C50" s="6">
        <f t="shared" si="0"/>
        <v>255.08983389204866</v>
      </c>
    </row>
    <row r="51" spans="1:3">
      <c r="A51" s="6">
        <v>1446277</v>
      </c>
      <c r="B51" s="6">
        <v>1969.76</v>
      </c>
      <c r="C51" s="6">
        <f t="shared" si="0"/>
        <v>734.24021200552352</v>
      </c>
    </row>
    <row r="52" spans="1:3">
      <c r="A52" s="6">
        <v>510593</v>
      </c>
      <c r="B52" s="6">
        <v>746.89</v>
      </c>
      <c r="C52" s="6">
        <f t="shared" si="0"/>
        <v>683.6254334640978</v>
      </c>
    </row>
    <row r="53" spans="1:3">
      <c r="A53" s="6">
        <v>957875</v>
      </c>
      <c r="B53" s="6">
        <v>273.8</v>
      </c>
      <c r="C53" s="6">
        <f t="shared" si="0"/>
        <v>3498.4477720964205</v>
      </c>
    </row>
    <row r="54" spans="1:3">
      <c r="A54" s="6">
        <v>668671</v>
      </c>
      <c r="B54" s="6">
        <v>1797.84</v>
      </c>
      <c r="C54" s="6">
        <f t="shared" si="0"/>
        <v>371.93020513505098</v>
      </c>
    </row>
    <row r="55" spans="1:3">
      <c r="A55" s="6">
        <v>72766</v>
      </c>
      <c r="B55" s="6">
        <v>727.62</v>
      </c>
      <c r="C55" s="6">
        <f t="shared" si="0"/>
        <v>100.00549737500343</v>
      </c>
    </row>
    <row r="56" spans="1:3">
      <c r="A56" s="6">
        <v>170442</v>
      </c>
      <c r="B56" s="6">
        <v>600.65</v>
      </c>
      <c r="C56" s="6">
        <f t="shared" si="0"/>
        <v>283.76259052692916</v>
      </c>
    </row>
    <row r="57" spans="1:3">
      <c r="A57" s="6">
        <v>412144</v>
      </c>
      <c r="B57" s="6">
        <v>571.92999999999995</v>
      </c>
      <c r="C57" s="6">
        <f t="shared" si="0"/>
        <v>720.6196562516393</v>
      </c>
    </row>
    <row r="58" spans="1:3">
      <c r="A58" s="6">
        <v>455086</v>
      </c>
      <c r="B58" s="6">
        <v>1011.6</v>
      </c>
      <c r="C58" s="6">
        <f t="shared" si="0"/>
        <v>449.8675365757216</v>
      </c>
    </row>
    <row r="59" spans="1:3">
      <c r="A59" s="6">
        <v>235503</v>
      </c>
      <c r="B59" s="6">
        <v>555.87</v>
      </c>
      <c r="C59" s="6">
        <f t="shared" si="0"/>
        <v>423.66560526741864</v>
      </c>
    </row>
    <row r="60" spans="1:3">
      <c r="A60" s="6">
        <v>305591</v>
      </c>
      <c r="B60" s="6">
        <v>309.22000000000003</v>
      </c>
      <c r="C60" s="6">
        <f t="shared" si="0"/>
        <v>988.26401914494522</v>
      </c>
    </row>
    <row r="61" spans="1:3">
      <c r="A61" s="6">
        <v>120999</v>
      </c>
      <c r="B61" s="6">
        <v>546.92999999999995</v>
      </c>
      <c r="C61" s="6">
        <f t="shared" si="0"/>
        <v>221.23306456036423</v>
      </c>
    </row>
    <row r="62" spans="1:3">
      <c r="A62" s="6">
        <v>43924</v>
      </c>
      <c r="B62" s="6">
        <v>688.55</v>
      </c>
      <c r="C62" s="6">
        <f t="shared" si="0"/>
        <v>63.79202672282333</v>
      </c>
    </row>
    <row r="63" spans="1:3">
      <c r="A63" s="6">
        <v>22098</v>
      </c>
      <c r="B63" s="6">
        <v>1043.3</v>
      </c>
      <c r="C63" s="6">
        <f t="shared" si="0"/>
        <v>21.180868398351386</v>
      </c>
    </row>
    <row r="64" spans="1:3">
      <c r="A64" s="6">
        <v>15239</v>
      </c>
      <c r="B64" s="6">
        <v>243.56</v>
      </c>
      <c r="C64" s="6">
        <f t="shared" si="0"/>
        <v>62.567745114140251</v>
      </c>
    </row>
    <row r="65" spans="1:3">
      <c r="A65" s="6">
        <v>527634</v>
      </c>
      <c r="B65" s="6">
        <v>1101.03</v>
      </c>
      <c r="C65" s="6">
        <f t="shared" si="0"/>
        <v>479.21854990327239</v>
      </c>
    </row>
    <row r="66" spans="1:3">
      <c r="A66" s="6">
        <v>31877</v>
      </c>
      <c r="B66" s="6">
        <v>606.41999999999996</v>
      </c>
      <c r="C66" s="6">
        <f t="shared" si="0"/>
        <v>52.565878434088589</v>
      </c>
    </row>
    <row r="67" spans="1:3">
      <c r="A67" s="6">
        <v>65858</v>
      </c>
      <c r="B67" s="6">
        <v>1037.6199999999999</v>
      </c>
      <c r="C67" s="6">
        <f t="shared" ref="C67:C68" si="1">A67/B67</f>
        <v>63.470249224186126</v>
      </c>
    </row>
    <row r="68" spans="1:3">
      <c r="A68" s="6">
        <v>24566</v>
      </c>
      <c r="B68" s="6">
        <v>582.79999999999995</v>
      </c>
      <c r="C68" s="6">
        <f t="shared" si="1"/>
        <v>42.151681537405629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E33C-0F05-E94E-B564-890389780B86}">
  <dimension ref="A1:H68"/>
  <sheetViews>
    <sheetView workbookViewId="0"/>
  </sheetViews>
  <sheetFormatPr baseColWidth="10" defaultRowHeight="15"/>
  <cols>
    <col min="7" max="7" width="18" customWidth="1"/>
  </cols>
  <sheetData>
    <row r="1" spans="1:8" ht="16">
      <c r="A1" s="3" t="s">
        <v>162</v>
      </c>
    </row>
    <row r="2" spans="1:8">
      <c r="A2" s="6">
        <v>263148</v>
      </c>
    </row>
    <row r="3" spans="1:8">
      <c r="A3" s="6">
        <v>27785</v>
      </c>
    </row>
    <row r="4" spans="1:8">
      <c r="A4" s="6">
        <v>182482</v>
      </c>
      <c r="C4" s="9" t="s">
        <v>167</v>
      </c>
      <c r="D4" s="9">
        <f>COUNT(A2:A68)</f>
        <v>67</v>
      </c>
      <c r="E4" s="7"/>
      <c r="F4" s="9" t="s">
        <v>176</v>
      </c>
      <c r="G4" s="9" t="s">
        <v>172</v>
      </c>
      <c r="H4" s="9" t="s">
        <v>177</v>
      </c>
    </row>
    <row r="5" spans="1:8">
      <c r="A5" s="6">
        <v>26979</v>
      </c>
      <c r="C5" s="9" t="s">
        <v>168</v>
      </c>
      <c r="D5" s="7">
        <f>MAX(A2:A68)</f>
        <v>2715516</v>
      </c>
      <c r="E5" s="7"/>
      <c r="F5" s="7">
        <v>499999</v>
      </c>
      <c r="G5" s="9" t="s">
        <v>191</v>
      </c>
      <c r="H5" s="7" cm="1">
        <f t="array" ref="H5:H11">FREQUENCY(A2:A68,F5:F10)</f>
        <v>55</v>
      </c>
    </row>
    <row r="6" spans="1:8">
      <c r="A6" s="6">
        <v>576808</v>
      </c>
      <c r="C6" s="9" t="s">
        <v>169</v>
      </c>
      <c r="D6" s="7">
        <f>MIN(A2:A68)</f>
        <v>8365</v>
      </c>
      <c r="E6" s="7"/>
      <c r="F6" s="7">
        <v>999999</v>
      </c>
      <c r="G6" s="9" t="s">
        <v>187</v>
      </c>
      <c r="H6" s="7">
        <v>7</v>
      </c>
    </row>
    <row r="7" spans="1:8">
      <c r="A7" s="6">
        <v>1909151</v>
      </c>
      <c r="C7" s="9" t="s">
        <v>170</v>
      </c>
      <c r="D7" s="12">
        <f>AVERAGE(A2:A68)</f>
        <v>307434.91044776118</v>
      </c>
      <c r="E7" s="7"/>
      <c r="F7" s="7">
        <v>1499999</v>
      </c>
      <c r="G7" s="9" t="s">
        <v>189</v>
      </c>
      <c r="H7" s="7">
        <v>3</v>
      </c>
    </row>
    <row r="8" spans="1:8">
      <c r="A8" s="6">
        <v>14444</v>
      </c>
      <c r="C8" s="9" t="s">
        <v>171</v>
      </c>
      <c r="D8" s="7">
        <f>D5-D6</f>
        <v>2707151</v>
      </c>
      <c r="E8" s="7"/>
      <c r="F8" s="7">
        <v>1999999</v>
      </c>
      <c r="G8" s="9" t="s">
        <v>186</v>
      </c>
      <c r="H8" s="7">
        <v>1</v>
      </c>
    </row>
    <row r="9" spans="1:8">
      <c r="A9" s="6">
        <v>176954</v>
      </c>
      <c r="C9" s="7"/>
      <c r="D9" s="7"/>
      <c r="E9" s="7"/>
      <c r="F9" s="7">
        <v>2499999</v>
      </c>
      <c r="G9" s="9" t="s">
        <v>188</v>
      </c>
      <c r="H9" s="7">
        <v>0</v>
      </c>
    </row>
    <row r="10" spans="1:8">
      <c r="A10" s="6">
        <v>143087</v>
      </c>
      <c r="C10" s="7"/>
      <c r="D10" s="7"/>
      <c r="E10" s="7"/>
      <c r="F10" s="7">
        <v>2999999</v>
      </c>
      <c r="G10" s="9" t="s">
        <v>190</v>
      </c>
      <c r="H10" s="7">
        <v>1</v>
      </c>
    </row>
    <row r="11" spans="1:8">
      <c r="A11" s="6">
        <v>207291</v>
      </c>
      <c r="H11" s="7">
        <v>0</v>
      </c>
    </row>
    <row r="12" spans="1:8">
      <c r="A12" s="6">
        <v>363922</v>
      </c>
    </row>
    <row r="13" spans="1:8">
      <c r="A13" s="6">
        <v>69105</v>
      </c>
    </row>
    <row r="14" spans="1:8">
      <c r="A14" s="6">
        <v>36399</v>
      </c>
    </row>
    <row r="15" spans="1:8">
      <c r="A15" s="6">
        <v>16437</v>
      </c>
    </row>
    <row r="16" spans="1:8">
      <c r="A16" s="6">
        <v>924229</v>
      </c>
    </row>
    <row r="17" spans="1:1">
      <c r="A17" s="6">
        <v>311522</v>
      </c>
    </row>
    <row r="18" spans="1:1">
      <c r="A18" s="6">
        <v>107139</v>
      </c>
    </row>
    <row r="19" spans="1:1">
      <c r="A19" s="6">
        <v>11736</v>
      </c>
    </row>
    <row r="20" spans="1:1">
      <c r="A20" s="6">
        <v>46017</v>
      </c>
    </row>
    <row r="21" spans="1:1">
      <c r="A21" s="6">
        <v>17615</v>
      </c>
    </row>
    <row r="22" spans="1:1">
      <c r="A22" s="6">
        <v>13363</v>
      </c>
    </row>
    <row r="23" spans="1:1">
      <c r="A23" s="6">
        <v>16055</v>
      </c>
    </row>
    <row r="24" spans="1:1">
      <c r="A24" s="6">
        <v>14269</v>
      </c>
    </row>
    <row r="25" spans="1:1">
      <c r="A25" s="6">
        <v>27228</v>
      </c>
    </row>
    <row r="26" spans="1:1">
      <c r="A26" s="6">
        <v>40127</v>
      </c>
    </row>
    <row r="27" spans="1:1">
      <c r="A27" s="6">
        <v>182696</v>
      </c>
    </row>
    <row r="28" spans="1:1">
      <c r="A28" s="6">
        <v>102101</v>
      </c>
    </row>
    <row r="29" spans="1:1">
      <c r="A29" s="6">
        <v>1378883</v>
      </c>
    </row>
    <row r="30" spans="1:1">
      <c r="A30" s="6">
        <v>19430</v>
      </c>
    </row>
    <row r="31" spans="1:1">
      <c r="A31" s="6">
        <v>150984</v>
      </c>
    </row>
    <row r="32" spans="1:1">
      <c r="A32" s="6">
        <v>48472</v>
      </c>
    </row>
    <row r="33" spans="1:1">
      <c r="A33" s="6">
        <v>14105</v>
      </c>
    </row>
    <row r="34" spans="1:1">
      <c r="A34" s="6">
        <v>8744</v>
      </c>
    </row>
    <row r="35" spans="1:1">
      <c r="A35" s="6">
        <v>335362</v>
      </c>
    </row>
    <row r="36" spans="1:1">
      <c r="A36" s="6">
        <v>718679</v>
      </c>
    </row>
    <row r="37" spans="1:1">
      <c r="A37" s="6">
        <v>288102</v>
      </c>
    </row>
    <row r="38" spans="1:1">
      <c r="A38" s="6">
        <v>39961</v>
      </c>
    </row>
    <row r="39" spans="1:1">
      <c r="A39" s="6">
        <v>8365</v>
      </c>
    </row>
    <row r="40" spans="1:1">
      <c r="A40" s="6">
        <v>18474</v>
      </c>
    </row>
    <row r="41" spans="1:1">
      <c r="A41" s="6">
        <v>373853</v>
      </c>
    </row>
    <row r="42" spans="1:1">
      <c r="A42" s="6">
        <v>348371</v>
      </c>
    </row>
    <row r="43" spans="1:1">
      <c r="A43" s="6">
        <v>157581</v>
      </c>
    </row>
    <row r="44" spans="1:1">
      <c r="A44" s="6">
        <v>2715516</v>
      </c>
    </row>
    <row r="45" spans="1:1">
      <c r="A45" s="6">
        <v>76325</v>
      </c>
    </row>
    <row r="46" spans="1:1">
      <c r="A46" s="6">
        <v>80578</v>
      </c>
    </row>
    <row r="47" spans="1:1">
      <c r="A47" s="6">
        <v>200737</v>
      </c>
    </row>
    <row r="48" spans="1:1">
      <c r="A48" s="6">
        <v>40572</v>
      </c>
    </row>
    <row r="49" spans="1:1">
      <c r="A49" s="6">
        <v>1321194</v>
      </c>
    </row>
    <row r="50" spans="1:1">
      <c r="A50" s="6">
        <v>338619</v>
      </c>
    </row>
    <row r="51" spans="1:1">
      <c r="A51" s="6">
        <v>1446277</v>
      </c>
    </row>
    <row r="52" spans="1:1">
      <c r="A52" s="6">
        <v>510593</v>
      </c>
    </row>
    <row r="53" spans="1:1">
      <c r="A53" s="6">
        <v>957875</v>
      </c>
    </row>
    <row r="54" spans="1:1">
      <c r="A54" s="6">
        <v>668671</v>
      </c>
    </row>
    <row r="55" spans="1:1">
      <c r="A55" s="6">
        <v>72766</v>
      </c>
    </row>
    <row r="56" spans="1:1">
      <c r="A56" s="6">
        <v>170442</v>
      </c>
    </row>
    <row r="57" spans="1:1">
      <c r="A57" s="6">
        <v>412144</v>
      </c>
    </row>
    <row r="58" spans="1:1">
      <c r="A58" s="6">
        <v>455086</v>
      </c>
    </row>
    <row r="59" spans="1:1">
      <c r="A59" s="6">
        <v>235503</v>
      </c>
    </row>
    <row r="60" spans="1:1">
      <c r="A60" s="6">
        <v>305591</v>
      </c>
    </row>
    <row r="61" spans="1:1">
      <c r="A61" s="6">
        <v>120999</v>
      </c>
    </row>
    <row r="62" spans="1:1">
      <c r="A62" s="6">
        <v>43924</v>
      </c>
    </row>
    <row r="63" spans="1:1">
      <c r="A63" s="6">
        <v>22098</v>
      </c>
    </row>
    <row r="64" spans="1:1">
      <c r="A64" s="6">
        <v>15239</v>
      </c>
    </row>
    <row r="65" spans="1:1">
      <c r="A65" s="6">
        <v>527634</v>
      </c>
    </row>
    <row r="66" spans="1:1">
      <c r="A66" s="6">
        <v>31877</v>
      </c>
    </row>
    <row r="67" spans="1:1">
      <c r="A67" s="6">
        <v>65858</v>
      </c>
    </row>
    <row r="68" spans="1:1">
      <c r="A68" s="6">
        <v>24566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DC0A-EA03-CA4F-A407-D176B7E9FE73}">
  <dimension ref="A1:H68"/>
  <sheetViews>
    <sheetView workbookViewId="0"/>
  </sheetViews>
  <sheetFormatPr baseColWidth="10" defaultRowHeight="15"/>
  <cols>
    <col min="1" max="1" width="13.6640625" customWidth="1"/>
  </cols>
  <sheetData>
    <row r="1" spans="1:8" ht="16">
      <c r="A1" s="10" t="s">
        <v>165</v>
      </c>
    </row>
    <row r="2" spans="1:8">
      <c r="A2" s="9">
        <v>2</v>
      </c>
    </row>
    <row r="3" spans="1:8">
      <c r="A3" s="9">
        <v>1.4</v>
      </c>
    </row>
    <row r="4" spans="1:8">
      <c r="A4" s="9">
        <v>2.2999999999999998</v>
      </c>
      <c r="C4" s="9" t="s">
        <v>167</v>
      </c>
      <c r="D4" s="9">
        <f>COUNT(A2:A68)</f>
        <v>67</v>
      </c>
      <c r="E4" s="7"/>
      <c r="F4" s="9" t="s">
        <v>176</v>
      </c>
      <c r="G4" s="9" t="s">
        <v>172</v>
      </c>
      <c r="H4" s="9" t="s">
        <v>177</v>
      </c>
    </row>
    <row r="5" spans="1:8">
      <c r="A5" s="9">
        <v>2.7</v>
      </c>
      <c r="C5" s="9" t="s">
        <v>168</v>
      </c>
      <c r="D5" s="7">
        <f>MAX(A2:A68)</f>
        <v>3.9</v>
      </c>
      <c r="E5" s="7"/>
      <c r="F5" s="7">
        <v>0.45</v>
      </c>
      <c r="G5" s="9" t="s">
        <v>178</v>
      </c>
      <c r="H5" s="7" cm="1">
        <f t="array" ref="H5:H13">FREQUENCY(A2:A68,F5:F12)</f>
        <v>1</v>
      </c>
    </row>
    <row r="6" spans="1:8">
      <c r="A6" s="9">
        <v>3.7</v>
      </c>
      <c r="C6" s="9" t="s">
        <v>169</v>
      </c>
      <c r="D6" s="7">
        <f>MIN(A2:A68)</f>
        <v>0.2</v>
      </c>
      <c r="E6" s="7"/>
      <c r="F6" s="7">
        <v>0.99</v>
      </c>
      <c r="G6" s="9" t="s">
        <v>179</v>
      </c>
      <c r="H6" s="7">
        <v>5</v>
      </c>
    </row>
    <row r="7" spans="1:8">
      <c r="A7" s="9">
        <v>1.6</v>
      </c>
      <c r="C7" s="9" t="s">
        <v>170</v>
      </c>
      <c r="D7" s="12">
        <f>AVERAGE(A2:A68)</f>
        <v>2.0567164179104478</v>
      </c>
      <c r="E7" s="7"/>
      <c r="F7" s="7">
        <v>1.45</v>
      </c>
      <c r="G7" s="9" t="s">
        <v>180</v>
      </c>
      <c r="H7" s="7">
        <v>10</v>
      </c>
    </row>
    <row r="8" spans="1:8">
      <c r="A8" s="9">
        <v>2.1</v>
      </c>
      <c r="C8" s="9" t="s">
        <v>171</v>
      </c>
      <c r="D8" s="7">
        <f>D5-D6</f>
        <v>3.6999999999999997</v>
      </c>
      <c r="E8" s="7"/>
      <c r="F8" s="7">
        <v>1.99</v>
      </c>
      <c r="G8" s="9" t="s">
        <v>181</v>
      </c>
      <c r="H8" s="7">
        <v>14</v>
      </c>
    </row>
    <row r="9" spans="1:8">
      <c r="A9" s="9">
        <v>0.8</v>
      </c>
      <c r="C9" s="7"/>
      <c r="D9" s="7"/>
      <c r="E9" s="7"/>
      <c r="F9" s="7">
        <v>2.4500000000000002</v>
      </c>
      <c r="G9" s="9" t="s">
        <v>182</v>
      </c>
      <c r="H9" s="7">
        <v>15</v>
      </c>
    </row>
    <row r="10" spans="1:8">
      <c r="A10" s="9">
        <v>1.2</v>
      </c>
      <c r="C10" s="7"/>
      <c r="D10" s="7"/>
      <c r="E10" s="7"/>
      <c r="F10" s="7">
        <v>2.99</v>
      </c>
      <c r="G10" s="9" t="s">
        <v>183</v>
      </c>
      <c r="H10" s="7">
        <v>13</v>
      </c>
    </row>
    <row r="11" spans="1:8">
      <c r="A11" s="9">
        <v>2.1</v>
      </c>
      <c r="C11" s="7"/>
      <c r="D11" s="7"/>
      <c r="E11" s="7"/>
      <c r="F11" s="7">
        <v>3.45</v>
      </c>
      <c r="G11" s="9" t="s">
        <v>184</v>
      </c>
      <c r="H11" s="7">
        <v>5</v>
      </c>
    </row>
    <row r="12" spans="1:8">
      <c r="A12" s="9">
        <v>2.5</v>
      </c>
      <c r="C12" s="7"/>
      <c r="D12" s="7"/>
      <c r="E12" s="7"/>
      <c r="F12" s="7">
        <v>3.99</v>
      </c>
      <c r="G12" s="9" t="s">
        <v>185</v>
      </c>
      <c r="H12" s="7">
        <v>4</v>
      </c>
    </row>
    <row r="13" spans="1:8">
      <c r="A13" s="9">
        <v>2.6</v>
      </c>
      <c r="G13" s="7"/>
      <c r="H13" s="7">
        <v>0</v>
      </c>
    </row>
    <row r="14" spans="1:8">
      <c r="A14" s="9">
        <v>1.6</v>
      </c>
    </row>
    <row r="15" spans="1:8">
      <c r="A15" s="9">
        <v>1.9</v>
      </c>
    </row>
    <row r="16" spans="1:8">
      <c r="A16" s="9">
        <v>2</v>
      </c>
    </row>
    <row r="17" spans="1:1">
      <c r="A17" s="9">
        <v>1.6</v>
      </c>
    </row>
    <row r="18" spans="1:1">
      <c r="A18" s="9">
        <v>0.7</v>
      </c>
    </row>
    <row r="19" spans="1:1">
      <c r="A19" s="9">
        <v>3.9</v>
      </c>
    </row>
    <row r="20" spans="1:1">
      <c r="A20" s="9">
        <v>0.8</v>
      </c>
    </row>
    <row r="21" spans="1:1">
      <c r="A21" s="9">
        <v>0.2</v>
      </c>
    </row>
    <row r="22" spans="1:1">
      <c r="A22" s="9">
        <v>1.2</v>
      </c>
    </row>
    <row r="23" spans="1:1">
      <c r="A23" s="9">
        <v>1.6</v>
      </c>
    </row>
    <row r="24" spans="1:1">
      <c r="A24" s="9">
        <v>0.9</v>
      </c>
    </row>
    <row r="25" spans="1:1">
      <c r="A25" s="9">
        <v>2.1</v>
      </c>
    </row>
    <row r="26" spans="1:1">
      <c r="A26" s="9">
        <v>1.6</v>
      </c>
    </row>
    <row r="27" spans="1:1">
      <c r="A27" s="9">
        <v>1.7</v>
      </c>
    </row>
    <row r="28" spans="1:1">
      <c r="A28" s="9">
        <v>2</v>
      </c>
    </row>
    <row r="29" spans="1:1">
      <c r="A29" s="9">
        <v>2</v>
      </c>
    </row>
    <row r="30" spans="1:1">
      <c r="A30" s="9">
        <v>1.7</v>
      </c>
    </row>
    <row r="31" spans="1:1">
      <c r="A31" s="9">
        <v>2.9</v>
      </c>
    </row>
    <row r="32" spans="1:1">
      <c r="A32" s="9">
        <v>2.7</v>
      </c>
    </row>
    <row r="33" spans="1:1">
      <c r="A33" s="9">
        <v>2.8</v>
      </c>
    </row>
    <row r="34" spans="1:1">
      <c r="A34" s="9">
        <v>1.1000000000000001</v>
      </c>
    </row>
    <row r="35" spans="1:1">
      <c r="A35" s="9">
        <v>2.6</v>
      </c>
    </row>
    <row r="36" spans="1:1">
      <c r="A36" s="9">
        <v>3.3</v>
      </c>
    </row>
    <row r="37" spans="1:1">
      <c r="A37" s="9">
        <v>1.3</v>
      </c>
    </row>
    <row r="38" spans="1:1">
      <c r="A38" s="9">
        <v>3</v>
      </c>
    </row>
    <row r="39" spans="1:1">
      <c r="A39" s="9">
        <v>1.1000000000000001</v>
      </c>
    </row>
    <row r="40" spans="1:1">
      <c r="A40" s="9">
        <v>2.1</v>
      </c>
    </row>
    <row r="41" spans="1:1">
      <c r="A41" s="9">
        <v>2.2000000000000002</v>
      </c>
    </row>
    <row r="42" spans="1:1">
      <c r="A42" s="9">
        <v>1.8</v>
      </c>
    </row>
    <row r="43" spans="1:1">
      <c r="A43" s="9">
        <v>0.5</v>
      </c>
    </row>
    <row r="44" spans="1:1">
      <c r="A44" s="9">
        <v>3.6</v>
      </c>
    </row>
    <row r="45" spans="1:1">
      <c r="A45" s="9">
        <v>2.1</v>
      </c>
    </row>
    <row r="46" spans="1:1">
      <c r="A46" s="9">
        <v>1.8</v>
      </c>
    </row>
    <row r="47" spans="1:1">
      <c r="A47" s="9">
        <v>2.4</v>
      </c>
    </row>
    <row r="48" spans="1:1">
      <c r="A48" s="9">
        <v>2.5</v>
      </c>
    </row>
    <row r="49" spans="1:1">
      <c r="A49" s="9">
        <v>2.2999999999999998</v>
      </c>
    </row>
    <row r="50" spans="1:1">
      <c r="A50" s="9">
        <v>3.1</v>
      </c>
    </row>
    <row r="51" spans="1:1">
      <c r="A51" s="9">
        <v>1.4</v>
      </c>
    </row>
    <row r="52" spans="1:1">
      <c r="A52" s="9">
        <v>3.2</v>
      </c>
    </row>
    <row r="53" spans="1:1">
      <c r="A53" s="9">
        <v>1.3</v>
      </c>
    </row>
    <row r="54" spans="1:1">
      <c r="A54" s="9">
        <v>1.9</v>
      </c>
    </row>
    <row r="55" spans="1:1">
      <c r="A55" s="9">
        <v>2</v>
      </c>
    </row>
    <row r="56" spans="1:1">
      <c r="A56" s="9">
        <v>2.9</v>
      </c>
    </row>
    <row r="57" spans="1:1">
      <c r="A57" s="9">
        <v>2.9</v>
      </c>
    </row>
    <row r="58" spans="1:1">
      <c r="A58" s="9">
        <v>2.9</v>
      </c>
    </row>
    <row r="59" spans="1:1">
      <c r="A59" s="9">
        <v>2.8</v>
      </c>
    </row>
    <row r="60" spans="1:1">
      <c r="A60" s="9">
        <v>1</v>
      </c>
    </row>
    <row r="61" spans="1:1">
      <c r="A61" s="9">
        <v>1.5</v>
      </c>
    </row>
    <row r="62" spans="1:1">
      <c r="A62" s="9">
        <v>1.6</v>
      </c>
    </row>
    <row r="63" spans="1:1">
      <c r="A63" s="9">
        <v>3.4</v>
      </c>
    </row>
    <row r="64" spans="1:1">
      <c r="A64" s="9">
        <v>1.6</v>
      </c>
    </row>
    <row r="65" spans="1:1">
      <c r="A65" s="9">
        <v>3.5</v>
      </c>
    </row>
    <row r="66" spans="1:1">
      <c r="A66" s="9">
        <v>1.3</v>
      </c>
    </row>
    <row r="67" spans="1:1">
      <c r="A67" s="9">
        <v>2.1</v>
      </c>
    </row>
    <row r="68" spans="1:1">
      <c r="A68" s="9">
        <v>2.8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06D4-1895-8D4A-8D3A-00BD5A2EB450}">
  <dimension ref="A1:H68"/>
  <sheetViews>
    <sheetView zoomScale="94" workbookViewId="0"/>
  </sheetViews>
  <sheetFormatPr baseColWidth="10" defaultRowHeight="15"/>
  <cols>
    <col min="1" max="1" width="20.33203125" customWidth="1"/>
    <col min="4" max="4" width="10.83203125" customWidth="1"/>
  </cols>
  <sheetData>
    <row r="1" spans="1:8" ht="16">
      <c r="A1" s="2" t="s">
        <v>164</v>
      </c>
    </row>
    <row r="2" spans="1:8">
      <c r="A2" s="8">
        <v>56.9</v>
      </c>
    </row>
    <row r="3" spans="1:8">
      <c r="A3" s="8">
        <v>72.5</v>
      </c>
    </row>
    <row r="4" spans="1:8">
      <c r="A4" s="8">
        <v>66.3</v>
      </c>
      <c r="C4" s="9" t="s">
        <v>167</v>
      </c>
      <c r="D4" s="9">
        <f>COUNT(A2:A68)</f>
        <v>67</v>
      </c>
      <c r="E4" s="7"/>
      <c r="F4" s="9" t="s">
        <v>176</v>
      </c>
      <c r="G4" s="9" t="s">
        <v>172</v>
      </c>
      <c r="H4" s="9" t="s">
        <v>177</v>
      </c>
    </row>
    <row r="5" spans="1:8">
      <c r="A5" s="8">
        <v>70.599999999999994</v>
      </c>
      <c r="C5" s="9" t="s">
        <v>168</v>
      </c>
      <c r="D5" s="7">
        <f>MAX(A2:A68)</f>
        <v>80.2</v>
      </c>
      <c r="E5" s="7"/>
      <c r="F5" s="9">
        <v>29</v>
      </c>
      <c r="G5" s="9" t="s">
        <v>173</v>
      </c>
      <c r="H5" s="7" cm="1">
        <f t="array" ref="H5:H8">FREQUENCY(A2:A68,F5:F7)</f>
        <v>0</v>
      </c>
    </row>
    <row r="6" spans="1:8">
      <c r="A6" s="8">
        <v>62.9</v>
      </c>
      <c r="C6" s="9" t="s">
        <v>169</v>
      </c>
      <c r="D6" s="7">
        <f>MIN(A2:A68)</f>
        <v>52.1</v>
      </c>
      <c r="E6" s="7"/>
      <c r="F6" s="9">
        <v>59</v>
      </c>
      <c r="G6" s="9" t="s">
        <v>174</v>
      </c>
      <c r="H6" s="7">
        <v>7</v>
      </c>
    </row>
    <row r="7" spans="1:8">
      <c r="A7" s="8">
        <v>63</v>
      </c>
      <c r="C7" s="9" t="s">
        <v>170</v>
      </c>
      <c r="D7" s="12">
        <f>AVERAGE(A2:A68)</f>
        <v>66.710447761194033</v>
      </c>
      <c r="E7" s="7"/>
      <c r="F7" s="9">
        <v>89</v>
      </c>
      <c r="G7" s="9" t="s">
        <v>175</v>
      </c>
      <c r="H7" s="7">
        <v>60</v>
      </c>
    </row>
    <row r="8" spans="1:8">
      <c r="A8" s="8">
        <v>67.099999999999994</v>
      </c>
      <c r="C8" s="9" t="s">
        <v>171</v>
      </c>
      <c r="D8" s="7">
        <f>D5-D6</f>
        <v>28.1</v>
      </c>
      <c r="E8" s="7"/>
      <c r="F8" s="7"/>
      <c r="G8" s="7"/>
      <c r="H8" s="7">
        <v>0</v>
      </c>
    </row>
    <row r="9" spans="1:8">
      <c r="A9" s="8">
        <v>64.3</v>
      </c>
    </row>
    <row r="10" spans="1:8">
      <c r="A10" s="8">
        <v>64.7</v>
      </c>
    </row>
    <row r="11" spans="1:8">
      <c r="A11" s="8">
        <v>67.8</v>
      </c>
    </row>
    <row r="12" spans="1:8">
      <c r="A12" s="8">
        <v>58.4</v>
      </c>
    </row>
    <row r="13" spans="1:8">
      <c r="A13" s="8">
        <v>72.8</v>
      </c>
    </row>
    <row r="14" spans="1:8">
      <c r="A14" s="8">
        <v>68.900000000000006</v>
      </c>
    </row>
    <row r="15" spans="1:8">
      <c r="A15" s="8">
        <v>65.3</v>
      </c>
    </row>
    <row r="16" spans="1:8">
      <c r="A16" s="8">
        <v>65.400000000000006</v>
      </c>
    </row>
    <row r="17" spans="1:1">
      <c r="A17" s="8">
        <v>64.3</v>
      </c>
    </row>
    <row r="18" spans="1:1">
      <c r="A18" s="8">
        <v>62.5</v>
      </c>
    </row>
    <row r="19" spans="1:1">
      <c r="A19" s="8">
        <v>66.2</v>
      </c>
    </row>
    <row r="20" spans="1:1">
      <c r="A20" s="8">
        <v>80.2</v>
      </c>
    </row>
    <row r="21" spans="1:1">
      <c r="A21" s="8">
        <v>76.400000000000006</v>
      </c>
    </row>
    <row r="22" spans="1:1">
      <c r="A22" s="8">
        <v>71.5</v>
      </c>
    </row>
    <row r="23" spans="1:1">
      <c r="A23" s="8">
        <v>68.5</v>
      </c>
    </row>
    <row r="24" spans="1:1">
      <c r="A24" s="8">
        <v>69.900000000000006</v>
      </c>
    </row>
    <row r="25" spans="1:1">
      <c r="A25" s="8">
        <v>72.400000000000006</v>
      </c>
    </row>
    <row r="26" spans="1:1">
      <c r="A26" s="8">
        <v>70.400000000000006</v>
      </c>
    </row>
    <row r="27" spans="1:1">
      <c r="A27" s="8">
        <v>68.400000000000006</v>
      </c>
    </row>
    <row r="28" spans="1:1">
      <c r="A28" s="8">
        <v>64.099999999999994</v>
      </c>
    </row>
    <row r="29" spans="1:1">
      <c r="A29" s="8">
        <v>63.9</v>
      </c>
    </row>
    <row r="30" spans="1:1">
      <c r="A30" s="8">
        <v>69.599999999999994</v>
      </c>
    </row>
    <row r="31" spans="1:1">
      <c r="A31" s="8">
        <v>64.900000000000006</v>
      </c>
    </row>
    <row r="32" spans="1:1">
      <c r="A32" s="8">
        <v>65.400000000000006</v>
      </c>
    </row>
    <row r="33" spans="1:1">
      <c r="A33" s="8">
        <v>68.099999999999994</v>
      </c>
    </row>
    <row r="34" spans="1:1">
      <c r="A34" s="8">
        <v>70.8</v>
      </c>
    </row>
    <row r="35" spans="1:1">
      <c r="A35" s="8">
        <v>64.8</v>
      </c>
    </row>
    <row r="36" spans="1:1">
      <c r="A36" s="8">
        <v>65.2</v>
      </c>
    </row>
    <row r="37" spans="1:1">
      <c r="A37" s="8">
        <v>64.2</v>
      </c>
    </row>
    <row r="38" spans="1:1">
      <c r="A38" s="8">
        <v>68.599999999999994</v>
      </c>
    </row>
    <row r="39" spans="1:1">
      <c r="A39" s="8">
        <v>74.400000000000006</v>
      </c>
    </row>
    <row r="40" spans="1:1">
      <c r="A40" s="8">
        <v>65.7</v>
      </c>
    </row>
    <row r="41" spans="1:1">
      <c r="A41" s="8">
        <v>64.7</v>
      </c>
    </row>
    <row r="42" spans="1:1">
      <c r="A42" s="8">
        <v>68.2</v>
      </c>
    </row>
    <row r="43" spans="1:1">
      <c r="A43" s="8">
        <v>56</v>
      </c>
    </row>
    <row r="44" spans="1:1">
      <c r="A44" s="8">
        <v>64</v>
      </c>
    </row>
    <row r="45" spans="1:1">
      <c r="A45" s="8">
        <v>52.1</v>
      </c>
    </row>
    <row r="46" spans="1:1">
      <c r="A46" s="8">
        <v>66.099999999999994</v>
      </c>
    </row>
    <row r="47" spans="1:1">
      <c r="A47" s="8">
        <v>65.3</v>
      </c>
    </row>
    <row r="48" spans="1:1">
      <c r="A48" s="8">
        <v>68.2</v>
      </c>
    </row>
    <row r="49" spans="1:1">
      <c r="A49" s="8">
        <v>62.2</v>
      </c>
    </row>
    <row r="50" spans="1:1">
      <c r="A50" s="8">
        <v>70.2</v>
      </c>
    </row>
    <row r="51" spans="1:1">
      <c r="A51" s="8">
        <v>52.9</v>
      </c>
    </row>
    <row r="52" spans="1:1">
      <c r="A52" s="8">
        <v>61.1</v>
      </c>
    </row>
    <row r="53" spans="1:1">
      <c r="A53" s="8">
        <v>64</v>
      </c>
    </row>
    <row r="54" spans="1:1">
      <c r="A54" s="8">
        <v>69.599999999999994</v>
      </c>
    </row>
    <row r="55" spans="1:1">
      <c r="A55" s="8">
        <v>73.599999999999994</v>
      </c>
    </row>
    <row r="56" spans="1:1">
      <c r="A56" s="8">
        <v>70</v>
      </c>
    </row>
    <row r="57" spans="1:1">
      <c r="A57" s="8">
        <v>58.5</v>
      </c>
    </row>
    <row r="58" spans="1:1">
      <c r="A58" s="8">
        <v>62.8</v>
      </c>
    </row>
    <row r="59" spans="1:1">
      <c r="A59" s="8">
        <v>56.8</v>
      </c>
    </row>
    <row r="60" spans="1:1">
      <c r="A60" s="8">
        <v>67.900000000000006</v>
      </c>
    </row>
    <row r="61" spans="1:1">
      <c r="A61" s="8">
        <v>73.099999999999994</v>
      </c>
    </row>
    <row r="62" spans="1:1">
      <c r="A62" s="8">
        <v>72.099999999999994</v>
      </c>
    </row>
    <row r="63" spans="1:1">
      <c r="A63" s="8">
        <v>70.900000000000006</v>
      </c>
    </row>
    <row r="64" spans="1:1">
      <c r="A64" s="8">
        <v>78.599999999999994</v>
      </c>
    </row>
    <row r="65" spans="1:1">
      <c r="A65" s="8">
        <v>65.8</v>
      </c>
    </row>
    <row r="66" spans="1:1">
      <c r="A66" s="8">
        <v>73.3</v>
      </c>
    </row>
    <row r="67" spans="1:1">
      <c r="A67" s="8">
        <v>61.6</v>
      </c>
    </row>
    <row r="68" spans="1:1">
      <c r="A68" s="8">
        <v>72.7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8DC9D1666C554F929C3BD7B0DD0F59" ma:contentTypeVersion="4" ma:contentTypeDescription="Create a new document." ma:contentTypeScope="" ma:versionID="5d06b530958c2213034d6ff7e0b5b0f0">
  <xsd:schema xmlns:xsd="http://www.w3.org/2001/XMLSchema" xmlns:xs="http://www.w3.org/2001/XMLSchema" xmlns:p="http://schemas.microsoft.com/office/2006/metadata/properties" xmlns:ns2="2e7044f6-a218-4ff7-bbc8-ef7c53bdae62" targetNamespace="http://schemas.microsoft.com/office/2006/metadata/properties" ma:root="true" ma:fieldsID="18f8d92d853b0f04536c3705741ab807" ns2:_="">
    <xsd:import namespace="2e7044f6-a218-4ff7-bbc8-ef7c53bdae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7044f6-a218-4ff7-bbc8-ef7c53bdae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EAF5CA-82B8-4D58-A947-654EFB9629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7044f6-a218-4ff7-bbc8-ef7c53bdae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5B76AA-0648-40DB-9EF4-59D6E16590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6EC20C-00F0-474D-8122-8ADF0D7870B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race</vt:lpstr>
      <vt:lpstr>population density </vt:lpstr>
      <vt:lpstr>Population</vt:lpstr>
      <vt:lpstr> underweight(%)</vt:lpstr>
      <vt:lpstr>overweight or obese(%)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2020-07-06T03:24:14Z</dcterms:created>
  <dcterms:modified xsi:type="dcterms:W3CDTF">2020-07-08T14:10:30Z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0x010100BD8DC9D1666C554F929C3BD7B0DD0F59</vt:lpwstr>
  </property>
</Properties>
</file>