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codeName="ThisWorkbook" defaultThemeVersion="124226"/>
  <xr:revisionPtr revIDLastSave="0" documentId="13_ncr:1_{FA8CC091-B962-4B9B-A834-C5A6D6D7C3BC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Задание 1" sheetId="1" r:id="rId1"/>
    <sheet name="Задание 2" sheetId="2" r:id="rId2"/>
    <sheet name="Задание 3" sheetId="4" r:id="rId3"/>
  </sheets>
  <definedNames>
    <definedName name="_xlnm._FilterDatabase" localSheetId="1" hidden="1">'Задание 2'!$B$1:$F$147</definedName>
  </definedNames>
  <calcPr calcId="181029"/>
</workbook>
</file>

<file path=xl/calcChain.xml><?xml version="1.0" encoding="utf-8"?>
<calcChain xmlns="http://schemas.openxmlformats.org/spreadsheetml/2006/main">
  <c r="C7" i="4" l="1"/>
  <c r="C8" i="4"/>
  <c r="C6" i="4"/>
  <c r="J13" i="2"/>
  <c r="J10" i="2"/>
  <c r="J5" i="2"/>
  <c r="J6" i="2"/>
  <c r="J4" i="2"/>
  <c r="I1" i="2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C24" i="1" l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ps-sql DB_DataWarehouse Остатки и продажи1" type="5" refreshedVersion="4" background="1" saveData="1">
    <dbPr connection="Provider=MSOLAP.4;Integrated Security=SSPI;Persist Security Info=True;Initial Catalog=DB_DataWarehouse;Data Source=sps-sql2;MDX Compatibility=1;Safety Options=2;MDX Missing Member Mode=Error" command="Остатки и продажи" commandType="1"/>
    <olapPr sendLocale="1" rowDrillCount="1000"/>
  </connection>
</connections>
</file>

<file path=xl/sharedStrings.xml><?xml version="1.0" encoding="utf-8"?>
<sst xmlns="http://schemas.openxmlformats.org/spreadsheetml/2006/main" count="502" uniqueCount="87">
  <si>
    <t>1/1-Склад сырья</t>
  </si>
  <si>
    <t>К-во дней поставки</t>
  </si>
  <si>
    <t>Кол-во месяцев поставки</t>
  </si>
  <si>
    <t>Среднее месячное потр, кг</t>
  </si>
  <si>
    <t xml:space="preserve">Страховой запас, кг </t>
  </si>
  <si>
    <t>Сырье 1</t>
  </si>
  <si>
    <t>Сырье 2</t>
  </si>
  <si>
    <t>Сырье 3</t>
  </si>
  <si>
    <t>Сырье 4</t>
  </si>
  <si>
    <t>Сырье 5</t>
  </si>
  <si>
    <t>Сырье 6</t>
  </si>
  <si>
    <t>Сырье 7</t>
  </si>
  <si>
    <t>Сырье 8</t>
  </si>
  <si>
    <t>Сырье 9</t>
  </si>
  <si>
    <t>Сырье 10</t>
  </si>
  <si>
    <t>Сырье 11</t>
  </si>
  <si>
    <t>Сырье 12</t>
  </si>
  <si>
    <t>Сырье 13</t>
  </si>
  <si>
    <t>Сырье 14</t>
  </si>
  <si>
    <t>Сырье 15</t>
  </si>
  <si>
    <t>Сырье 16</t>
  </si>
  <si>
    <t>Сырье 17</t>
  </si>
  <si>
    <t>Сырье 18</t>
  </si>
  <si>
    <t xml:space="preserve">Сырье </t>
  </si>
  <si>
    <t>Месяц</t>
  </si>
  <si>
    <t>Год</t>
  </si>
  <si>
    <t>Ажгон</t>
  </si>
  <si>
    <t>Индия</t>
  </si>
  <si>
    <t>Барбарис</t>
  </si>
  <si>
    <t>Ванилин</t>
  </si>
  <si>
    <t>Глютаминат натрия</t>
  </si>
  <si>
    <t>Грибы сушеные</t>
  </si>
  <si>
    <t>Дрожжи инстантные (мгновенные, быстродействующие) сухие</t>
  </si>
  <si>
    <t>Иран</t>
  </si>
  <si>
    <t>Китай</t>
  </si>
  <si>
    <t>Кардамон (зерно)</t>
  </si>
  <si>
    <t>Корица молотая</t>
  </si>
  <si>
    <t>Кумин (зира)</t>
  </si>
  <si>
    <t>Кунжут 1 сорт</t>
  </si>
  <si>
    <t>Куркума</t>
  </si>
  <si>
    <t>Лавровый лист целый</t>
  </si>
  <si>
    <t>Индонезия</t>
  </si>
  <si>
    <t>Индия (альтернативный)</t>
  </si>
  <si>
    <t>Грузия</t>
  </si>
  <si>
    <t>Лимонная трава</t>
  </si>
  <si>
    <t>ЕГИПЕТ</t>
  </si>
  <si>
    <t>Лук сухой (резаный) шалот</t>
  </si>
  <si>
    <t>Майоран</t>
  </si>
  <si>
    <t>Мускатный орех (молотый)</t>
  </si>
  <si>
    <t>Мята</t>
  </si>
  <si>
    <t>Орегано</t>
  </si>
  <si>
    <t>Паприка (порошок) ASTA 100</t>
  </si>
  <si>
    <t>Паприка (порошок) АSТА 140</t>
  </si>
  <si>
    <t>Паприка зеленая (лепестки) 6*6 мм</t>
  </si>
  <si>
    <t>Перец белый горошек</t>
  </si>
  <si>
    <t>Вьетнам</t>
  </si>
  <si>
    <t>Перец зеленый горошек</t>
  </si>
  <si>
    <t>Перец розовый горошек</t>
  </si>
  <si>
    <t>Голландия (альтернативный)</t>
  </si>
  <si>
    <t>2. Подтянуть Страну к номенклатуре сырья:</t>
  </si>
  <si>
    <t>Сырье</t>
  </si>
  <si>
    <t>Страна</t>
  </si>
  <si>
    <t>Расход, кг</t>
  </si>
  <si>
    <t>1. Расчитать расход позиции "Лимонная трава" за май 2016</t>
  </si>
  <si>
    <t>ФИО ТП</t>
  </si>
  <si>
    <t>План продаж на месяц, ГРН</t>
  </si>
  <si>
    <t>при выполнении плана 100%</t>
  </si>
  <si>
    <t xml:space="preserve">Категория </t>
  </si>
  <si>
    <t>Категория А</t>
  </si>
  <si>
    <t>от 5000 грн до 24999 грн</t>
  </si>
  <si>
    <t>Категория В</t>
  </si>
  <si>
    <t>от 25000 грн до 49999 грн</t>
  </si>
  <si>
    <t>Категория С</t>
  </si>
  <si>
    <t>от 50000 грн</t>
  </si>
  <si>
    <t>1. Найти  и исправить ошибку в формуле начисления бонусов</t>
  </si>
  <si>
    <t xml:space="preserve">Бонус </t>
  </si>
  <si>
    <t>Бонус</t>
  </si>
  <si>
    <t>Градация планов</t>
  </si>
  <si>
    <t>Для сырья с плечом доставки меньше недели, страховой запас не формировать.</t>
  </si>
  <si>
    <t>При поставке от 7 до 14 дней - запас 50% от среднего месячного потребления.</t>
  </si>
  <si>
    <t>При поставке свыше 2х недель - запас 100% от среднего месячного потребления.</t>
  </si>
  <si>
    <t>1. Рассчитать объем страхового запаса для каждого вида сырья по след условиям:</t>
  </si>
  <si>
    <t>Расход</t>
  </si>
  <si>
    <t>4. Рассчитать объем всего израсходованного сырья в 2016г по стране ЕГИПЕТ</t>
  </si>
  <si>
    <t>3. Рассчитать среднемесячный расход по сырью</t>
  </si>
  <si>
    <t>Сырье2</t>
  </si>
  <si>
    <t>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</si>
</sst>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0.0"/>
    <numFmt numFmtId="168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8"/>
      <color rgb="FF000000"/>
      <name val="Arial"/>
      <family val="2"/>
    </font>
    <font>
      <sz val="11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 style="mediumDashDot">
        <color indexed="64"/>
      </left>
      <right/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59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4" fillId="3" borderId="2" xfId="0" applyNumberFormat="1" applyFont="1" applyFill="1" applyBorder="1" applyAlignment="1">
      <alignment horizontal="center" vertical="top"/>
    </xf>
    <xf numFmtId="0" fontId="0" fillId="0" borderId="3" xfId="0" applyBorder="1" applyProtection="1">
      <protection locked="0"/>
    </xf>
    <xf numFmtId="0" fontId="4" fillId="0" borderId="5" xfId="0" applyFont="1" applyBorder="1" applyAlignment="1">
      <alignment horizontal="left" vertical="top" indent="1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3" xfId="2" applyFont="1" applyBorder="1" applyAlignment="1" applyProtection="1">
      <alignment horizontal="center"/>
      <protection hidden="1"/>
    </xf>
    <xf numFmtId="3" fontId="1" fillId="0" borderId="5" xfId="2" applyNumberFormat="1" applyBorder="1" applyProtection="1">
      <protection hidden="1"/>
    </xf>
    <xf numFmtId="0" fontId="9" fillId="0" borderId="8" xfId="5" applyFont="1" applyBorder="1" applyAlignment="1">
      <alignment vertical="center"/>
    </xf>
    <xf numFmtId="0" fontId="0" fillId="0" borderId="11" xfId="5" applyFont="1" applyBorder="1" applyAlignment="1">
      <alignment horizontal="center" vertical="center" wrapText="1"/>
    </xf>
    <xf numFmtId="0" fontId="9" fillId="0" borderId="9" xfId="5" applyFont="1" applyBorder="1" applyAlignment="1">
      <alignment vertical="center"/>
    </xf>
    <xf numFmtId="0" fontId="1" fillId="0" borderId="3" xfId="5" applyBorder="1" applyAlignment="1">
      <alignment horizontal="center" vertical="center" wrapText="1"/>
    </xf>
    <xf numFmtId="0" fontId="2" fillId="0" borderId="10" xfId="5" applyFont="1" applyBorder="1" applyAlignment="1">
      <alignment horizontal="center" vertical="center"/>
    </xf>
    <xf numFmtId="0" fontId="9" fillId="0" borderId="12" xfId="5" applyFont="1" applyBorder="1" applyAlignment="1">
      <alignment vertical="center"/>
    </xf>
    <xf numFmtId="0" fontId="1" fillId="0" borderId="13" xfId="5" applyBorder="1" applyAlignment="1">
      <alignment horizontal="center" vertical="center" wrapText="1"/>
    </xf>
    <xf numFmtId="0" fontId="2" fillId="0" borderId="14" xfId="5" applyFont="1" applyBorder="1" applyAlignment="1">
      <alignment horizontal="center" vertical="center"/>
    </xf>
    <xf numFmtId="3" fontId="1" fillId="4" borderId="6" xfId="2" applyNumberFormat="1" applyFill="1" applyBorder="1" applyProtection="1">
      <protection hidden="1"/>
    </xf>
    <xf numFmtId="0" fontId="2" fillId="0" borderId="3" xfId="2" applyFont="1" applyBorder="1" applyAlignment="1" applyProtection="1">
      <alignment horizontal="center" vertical="center" wrapText="1"/>
      <protection hidden="1"/>
    </xf>
    <xf numFmtId="0" fontId="8" fillId="0" borderId="1" xfId="2" applyFont="1" applyBorder="1" applyAlignment="1" applyProtection="1">
      <alignment horizontal="center" vertical="center" wrapText="1"/>
      <protection hidden="1"/>
    </xf>
    <xf numFmtId="0" fontId="0" fillId="4" borderId="7" xfId="0" applyFill="1" applyBorder="1"/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3" fontId="0" fillId="0" borderId="5" xfId="1" applyNumberFormat="1" applyFont="1" applyBorder="1"/>
    <xf numFmtId="0" fontId="0" fillId="0" borderId="0" xfId="0" applyAlignment="1">
      <alignment horizontal="left"/>
    </xf>
    <xf numFmtId="0" fontId="0" fillId="0" borderId="11" xfId="5" applyFont="1" applyBorder="1" applyAlignment="1">
      <alignment vertical="center"/>
    </xf>
    <xf numFmtId="3" fontId="0" fillId="0" borderId="5" xfId="2" applyNumberFormat="1" applyFont="1" applyBorder="1" applyProtection="1">
      <protection hidden="1"/>
    </xf>
    <xf numFmtId="0" fontId="7" fillId="0" borderId="3" xfId="2" applyFont="1" applyBorder="1" applyAlignment="1" applyProtection="1">
      <alignment horizontal="center" vertical="center"/>
      <protection hidden="1"/>
    </xf>
    <xf numFmtId="3" fontId="7" fillId="0" borderId="3" xfId="2" applyNumberFormat="1" applyFont="1" applyBorder="1" applyAlignment="1" applyProtection="1">
      <alignment horizontal="center" vertical="center" wrapText="1"/>
      <protection hidden="1"/>
    </xf>
    <xf numFmtId="0" fontId="3" fillId="2" borderId="16" xfId="0" applyFont="1" applyFill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>
      <alignment horizontal="left" vertical="top" indent="1"/>
    </xf>
    <xf numFmtId="0" fontId="3" fillId="2" borderId="18" xfId="0" applyFont="1" applyFill="1" applyBorder="1" applyAlignment="1" applyProtection="1">
      <alignment horizontal="center" vertical="center" wrapText="1"/>
      <protection locked="0"/>
    </xf>
    <xf numFmtId="3" fontId="10" fillId="4" borderId="19" xfId="1" applyNumberFormat="1" applyFont="1" applyFill="1" applyBorder="1" applyAlignment="1">
      <alignment horizontal="center"/>
    </xf>
    <xf numFmtId="0" fontId="4" fillId="0" borderId="16" xfId="0" applyFont="1" applyBorder="1" applyAlignment="1">
      <alignment horizontal="left" vertical="top" indent="1"/>
    </xf>
    <xf numFmtId="0" fontId="0" fillId="0" borderId="1" xfId="0" applyBorder="1" applyAlignment="1">
      <alignment horizontal="center"/>
    </xf>
    <xf numFmtId="165" fontId="4" fillId="0" borderId="1" xfId="0" applyNumberFormat="1" applyFont="1" applyBorder="1" applyAlignment="1">
      <alignment horizontal="center" vertical="top"/>
    </xf>
    <xf numFmtId="3" fontId="0" fillId="0" borderId="15" xfId="1" applyNumberFormat="1" applyFont="1" applyBorder="1"/>
    <xf numFmtId="3" fontId="10" fillId="4" borderId="20" xfId="1" applyNumberFormat="1" applyFont="1" applyFill="1" applyBorder="1" applyAlignment="1">
      <alignment horizontal="center"/>
    </xf>
    <xf numFmtId="0" fontId="5" fillId="0" borderId="17" xfId="0" applyFont="1" applyBorder="1" applyProtection="1">
      <protection locked="0"/>
    </xf>
    <xf numFmtId="0" fontId="0" fillId="0" borderId="17" xfId="0" applyBorder="1" applyProtection="1">
      <protection locked="0"/>
    </xf>
    <xf numFmtId="0" fontId="0" fillId="3" borderId="17" xfId="0" applyFill="1" applyBorder="1" applyProtection="1">
      <protection locked="0"/>
    </xf>
    <xf numFmtId="0" fontId="0" fillId="0" borderId="5" xfId="0" applyBorder="1" applyProtection="1">
      <protection locked="0"/>
    </xf>
    <xf numFmtId="0" fontId="2" fillId="0" borderId="22" xfId="0" applyFont="1" applyBorder="1"/>
    <xf numFmtId="0" fontId="2" fillId="0" borderId="23" xfId="0" applyFont="1" applyBorder="1"/>
    <xf numFmtId="0" fontId="2" fillId="0" borderId="21" xfId="0" applyFont="1" applyBorder="1"/>
    <xf numFmtId="0" fontId="0" fillId="0" borderId="16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5" xfId="0" applyBorder="1" applyProtection="1">
      <protection locked="0"/>
    </xf>
    <xf numFmtId="0" fontId="0" fillId="5" borderId="3" xfId="0" applyFont="1" applyFill="1" applyBorder="1" applyProtection="1">
      <protection locked="0"/>
    </xf>
    <xf numFmtId="0" fontId="0" fillId="0" borderId="3" xfId="0" applyFont="1" applyBorder="1" applyProtection="1">
      <protection locked="0"/>
    </xf>
    <xf numFmtId="0" fontId="0" fillId="2" borderId="0" xfId="0" applyFill="1"/>
    <xf numFmtId="168" fontId="0" fillId="4" borderId="4" xfId="0" applyNumberFormat="1" applyFill="1" applyBorder="1"/>
    <xf numFmtId="0" fontId="0" fillId="5" borderId="23" xfId="0" applyFont="1" applyFill="1" applyBorder="1" applyProtection="1">
      <protection locked="0"/>
    </xf>
    <xf numFmtId="0" fontId="0" fillId="0" borderId="1" xfId="0" applyFont="1" applyBorder="1" applyProtection="1">
      <protection locked="0"/>
    </xf>
    <xf numFmtId="0" fontId="2" fillId="6" borderId="23" xfId="0" applyFont="1" applyFill="1" applyBorder="1"/>
  </cellXfs>
  <cellStyles count="6">
    <cellStyle name="Comma" xfId="1" builtinId="3"/>
    <cellStyle name="Normal" xfId="0" builtinId="0"/>
    <cellStyle name="Обычный 2" xfId="5" xr:uid="{00000000-0005-0000-0000-000001000000}"/>
    <cellStyle name="Обычный 9" xfId="2" xr:uid="{00000000-0005-0000-0000-000002000000}"/>
    <cellStyle name="Процентный 6" xfId="4" xr:uid="{00000000-0005-0000-0000-000003000000}"/>
    <cellStyle name="Финансовый 5" xfId="3" xr:uid="{00000000-0005-0000-0000-000005000000}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protection locked="0" hidden="0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" formatCode="#,##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DashDot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charset val="204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5" formatCode="0.0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left" vertical="top" textRotation="0" wrapText="0" indent="1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mediumDashDot">
          <color indexed="64"/>
        </right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37AE5-788E-4B74-BC8A-B161D6260945}" name="Task1" displayName="Task1" ref="A6:E24" totalsRowShown="0" headerRowDxfId="13" tableBorderDxfId="18">
  <autoFilter ref="A6:E24" xr:uid="{F4A37AE5-788E-4B74-BC8A-B161D6260945}"/>
  <tableColumns count="5">
    <tableColumn id="1" xr3:uid="{3D9DF425-3C9C-4418-879E-8CFB3672B6F1}" name="1/1-Склад сырья" dataDxfId="17"/>
    <tableColumn id="2" xr3:uid="{2FD9E575-0A17-4659-8DF2-BE7AD3191829}" name="К-во дней поставки" dataDxfId="16"/>
    <tableColumn id="3" xr3:uid="{F98EBE24-946C-44D4-BC61-185764D67E27}" name="Кол-во месяцев поставки" dataDxfId="15">
      <calculatedColumnFormula>B7/30</calculatedColumnFormula>
    </tableColumn>
    <tableColumn id="4" xr3:uid="{4B601101-074F-4854-9497-EA30DBFDEEAD}" name="Среднее месячное потр, кг" dataDxfId="14" dataCellStyle="Comma"/>
    <tableColumn id="5" xr3:uid="{7D86743A-7058-4261-BD95-3ADB0074EB32}" name="Страховой запас, кг " dataDxfId="12" dataCellStyle="Comma">
      <calculatedColumnFormula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F01A75-2AED-47CA-B1A2-6F7AC17695C5}" name="Task2" displayName="Task2" ref="A1:F147" totalsRowShown="0" headerRowDxfId="2" dataDxfId="3" headerRowBorderDxfId="10" tableBorderDxfId="11" totalsRowBorderDxfId="9">
  <autoFilter ref="A1:F147" xr:uid="{78F01A75-2AED-47CA-B1A2-6F7AC17695C5}"/>
  <tableColumns count="6">
    <tableColumn id="6" xr3:uid="{4D8F65CE-D000-4EB9-8BEC-5DEEA7A7BDD0}" name="Сырье2" dataDxfId="0"/>
    <tableColumn id="1" xr3:uid="{3A30A599-EED4-4F0A-8C27-65D9E199FB9A}" name="Страна" dataDxfId="8"/>
    <tableColumn id="2" xr3:uid="{CB672FE2-4A3C-4018-BAE5-C14234C1404D}" name="Сырье " dataDxfId="7"/>
    <tableColumn id="3" xr3:uid="{41714769-9FD2-4764-B2AD-5DFD6D70427A}" name="Месяц" dataDxfId="6"/>
    <tableColumn id="4" xr3:uid="{9CF2EE5F-96D8-487D-AE81-59E819C43AE7}" name="Год" dataDxfId="5"/>
    <tableColumn id="5" xr3:uid="{E299C050-224B-4777-A404-D92CB3935DC7}" name="Расход, кг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"/>
  <sheetViews>
    <sheetView workbookViewId="0">
      <selection activeCell="E7" sqref="E7"/>
    </sheetView>
  </sheetViews>
  <sheetFormatPr defaultRowHeight="15" x14ac:dyDescent="0.25"/>
  <cols>
    <col min="1" max="1" width="17" customWidth="1"/>
    <col min="2" max="2" width="19" customWidth="1"/>
    <col min="3" max="3" width="23.85546875" customWidth="1"/>
    <col min="4" max="4" width="24.7109375" customWidth="1"/>
    <col min="5" max="5" width="19.42578125" customWidth="1"/>
  </cols>
  <sheetData>
    <row r="1" spans="1:5" x14ac:dyDescent="0.25">
      <c r="A1" s="9" t="s">
        <v>81</v>
      </c>
    </row>
    <row r="2" spans="1:5" x14ac:dyDescent="0.25">
      <c r="A2" s="9" t="s">
        <v>78</v>
      </c>
    </row>
    <row r="3" spans="1:5" x14ac:dyDescent="0.25">
      <c r="A3" s="9" t="s">
        <v>79</v>
      </c>
    </row>
    <row r="4" spans="1:5" x14ac:dyDescent="0.25">
      <c r="A4" s="9" t="s">
        <v>80</v>
      </c>
    </row>
    <row r="5" spans="1:5" ht="15.75" thickBot="1" x14ac:dyDescent="0.3"/>
    <row r="6" spans="1:5" ht="38.25" x14ac:dyDescent="0.25">
      <c r="A6" s="33" t="s">
        <v>0</v>
      </c>
      <c r="B6" s="1" t="s">
        <v>1</v>
      </c>
      <c r="C6" s="1" t="s">
        <v>2</v>
      </c>
      <c r="D6" s="26" t="s">
        <v>3</v>
      </c>
      <c r="E6" s="35" t="s">
        <v>4</v>
      </c>
    </row>
    <row r="7" spans="1:5" x14ac:dyDescent="0.25">
      <c r="A7" s="34" t="s">
        <v>5</v>
      </c>
      <c r="B7" s="2">
        <v>15</v>
      </c>
      <c r="C7" s="3">
        <f t="shared" ref="C7:C15" si="0">B7/30</f>
        <v>0.5</v>
      </c>
      <c r="D7" s="27">
        <v>1107.1641666666667</v>
      </c>
      <c r="E7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1107.1641666666667</v>
      </c>
    </row>
    <row r="8" spans="1:5" x14ac:dyDescent="0.25">
      <c r="A8" s="34" t="s">
        <v>6</v>
      </c>
      <c r="B8" s="2">
        <v>7</v>
      </c>
      <c r="C8" s="3">
        <f t="shared" si="0"/>
        <v>0.23333333333333334</v>
      </c>
      <c r="D8" s="27">
        <v>1138.6500000000001</v>
      </c>
      <c r="E8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569.32500000000005</v>
      </c>
    </row>
    <row r="9" spans="1:5" x14ac:dyDescent="0.25">
      <c r="A9" s="34" t="s">
        <v>7</v>
      </c>
      <c r="B9" s="2">
        <v>21</v>
      </c>
      <c r="C9" s="3">
        <f t="shared" si="0"/>
        <v>0.7</v>
      </c>
      <c r="D9" s="27">
        <v>6609.7583333333341</v>
      </c>
      <c r="E9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6609.7583333333341</v>
      </c>
    </row>
    <row r="10" spans="1:5" x14ac:dyDescent="0.25">
      <c r="A10" s="34" t="s">
        <v>8</v>
      </c>
      <c r="B10" s="2">
        <v>7</v>
      </c>
      <c r="C10" s="3">
        <f t="shared" si="0"/>
        <v>0.23333333333333334</v>
      </c>
      <c r="D10" s="27">
        <v>4489.6958333333332</v>
      </c>
      <c r="E10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2244.8479166666666</v>
      </c>
    </row>
    <row r="11" spans="1:5" x14ac:dyDescent="0.25">
      <c r="A11" s="34" t="s">
        <v>9</v>
      </c>
      <c r="B11" s="2">
        <v>7</v>
      </c>
      <c r="C11" s="3">
        <f t="shared" si="0"/>
        <v>0.23333333333333334</v>
      </c>
      <c r="D11" s="27">
        <v>2.0333333333333337</v>
      </c>
      <c r="E11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1.0166666666666668</v>
      </c>
    </row>
    <row r="12" spans="1:5" x14ac:dyDescent="0.25">
      <c r="A12" s="34" t="s">
        <v>10</v>
      </c>
      <c r="B12" s="2">
        <v>30</v>
      </c>
      <c r="C12" s="3">
        <f t="shared" si="0"/>
        <v>1</v>
      </c>
      <c r="D12" s="27">
        <v>52.574999999999996</v>
      </c>
      <c r="E12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52.574999999999996</v>
      </c>
    </row>
    <row r="13" spans="1:5" x14ac:dyDescent="0.25">
      <c r="A13" s="34" t="s">
        <v>11</v>
      </c>
      <c r="B13" s="2">
        <v>7</v>
      </c>
      <c r="C13" s="3">
        <f t="shared" si="0"/>
        <v>0.23333333333333334</v>
      </c>
      <c r="D13" s="27">
        <v>7.55</v>
      </c>
      <c r="E13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3.7749999999999999</v>
      </c>
    </row>
    <row r="14" spans="1:5" x14ac:dyDescent="0.25">
      <c r="A14" s="34" t="s">
        <v>12</v>
      </c>
      <c r="B14" s="2">
        <v>7</v>
      </c>
      <c r="C14" s="3">
        <f t="shared" si="0"/>
        <v>0.23333333333333334</v>
      </c>
      <c r="D14" s="27">
        <v>419.92500000000001</v>
      </c>
      <c r="E14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209.96250000000001</v>
      </c>
    </row>
    <row r="15" spans="1:5" x14ac:dyDescent="0.25">
      <c r="A15" s="34" t="s">
        <v>13</v>
      </c>
      <c r="B15" s="2">
        <v>7</v>
      </c>
      <c r="C15" s="3">
        <f t="shared" si="0"/>
        <v>0.23333333333333334</v>
      </c>
      <c r="D15" s="27">
        <v>52.516666666666673</v>
      </c>
      <c r="E15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26.258333333333336</v>
      </c>
    </row>
    <row r="16" spans="1:5" x14ac:dyDescent="0.25">
      <c r="A16" s="34" t="s">
        <v>14</v>
      </c>
      <c r="B16" s="2">
        <v>14</v>
      </c>
      <c r="C16" s="3">
        <f t="shared" ref="C16:C24" si="1">B16/30</f>
        <v>0.46666666666666667</v>
      </c>
      <c r="D16" s="27">
        <v>256.29166666666669</v>
      </c>
      <c r="E16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128.14583333333334</v>
      </c>
    </row>
    <row r="17" spans="1:5" x14ac:dyDescent="0.25">
      <c r="A17" s="34" t="s">
        <v>15</v>
      </c>
      <c r="B17" s="2">
        <v>14</v>
      </c>
      <c r="C17" s="3">
        <f t="shared" si="1"/>
        <v>0.46666666666666667</v>
      </c>
      <c r="D17" s="27">
        <v>9778.8819166666672</v>
      </c>
      <c r="E17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4889.4409583333336</v>
      </c>
    </row>
    <row r="18" spans="1:5" x14ac:dyDescent="0.25">
      <c r="A18" s="34" t="s">
        <v>16</v>
      </c>
      <c r="B18" s="4">
        <v>2</v>
      </c>
      <c r="C18" s="3">
        <f t="shared" si="1"/>
        <v>6.6666666666666666E-2</v>
      </c>
      <c r="D18" s="27">
        <v>7909.2056666666658</v>
      </c>
      <c r="E18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0</v>
      </c>
    </row>
    <row r="19" spans="1:5" x14ac:dyDescent="0.25">
      <c r="A19" s="34" t="s">
        <v>17</v>
      </c>
      <c r="B19" s="4">
        <v>10</v>
      </c>
      <c r="C19" s="3">
        <f t="shared" si="1"/>
        <v>0.33333333333333331</v>
      </c>
      <c r="D19" s="27">
        <v>1869.6762500000002</v>
      </c>
      <c r="E19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934.8381250000001</v>
      </c>
    </row>
    <row r="20" spans="1:5" x14ac:dyDescent="0.25">
      <c r="A20" s="34" t="s">
        <v>18</v>
      </c>
      <c r="B20" s="4">
        <v>7</v>
      </c>
      <c r="C20" s="3">
        <f t="shared" si="1"/>
        <v>0.23333333333333334</v>
      </c>
      <c r="D20" s="27">
        <v>14.549999999999999</v>
      </c>
      <c r="E20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7.2749999999999995</v>
      </c>
    </row>
    <row r="21" spans="1:5" x14ac:dyDescent="0.25">
      <c r="A21" s="34" t="s">
        <v>19</v>
      </c>
      <c r="B21" s="4">
        <v>7</v>
      </c>
      <c r="C21" s="3">
        <f t="shared" si="1"/>
        <v>0.23333333333333334</v>
      </c>
      <c r="D21" s="27">
        <v>51.383333333333333</v>
      </c>
      <c r="E21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25.691666666666666</v>
      </c>
    </row>
    <row r="22" spans="1:5" x14ac:dyDescent="0.25">
      <c r="A22" s="34" t="s">
        <v>20</v>
      </c>
      <c r="B22" s="4">
        <v>7</v>
      </c>
      <c r="C22" s="3">
        <f t="shared" si="1"/>
        <v>0.23333333333333334</v>
      </c>
      <c r="D22" s="27">
        <v>30</v>
      </c>
      <c r="E22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15</v>
      </c>
    </row>
    <row r="23" spans="1:5" x14ac:dyDescent="0.25">
      <c r="A23" s="34" t="s">
        <v>21</v>
      </c>
      <c r="B23" s="5">
        <v>7</v>
      </c>
      <c r="C23" s="6">
        <f t="shared" si="1"/>
        <v>0.23333333333333334</v>
      </c>
      <c r="D23" s="27">
        <v>1500</v>
      </c>
      <c r="E23" s="36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750</v>
      </c>
    </row>
    <row r="24" spans="1:5" x14ac:dyDescent="0.25">
      <c r="A24" s="37" t="s">
        <v>22</v>
      </c>
      <c r="B24" s="38">
        <v>14</v>
      </c>
      <c r="C24" s="39">
        <f t="shared" si="1"/>
        <v>0.46666666666666667</v>
      </c>
      <c r="D24" s="40">
        <v>15000</v>
      </c>
      <c r="E24" s="41">
        <f>IF(Task1[[#This Row],[К-во дней поставки]]&lt;7,0,
      IF(Task1[[#This Row],[К-во дней поставки]]&lt;=14, 0.5*Task1[[#This Row],[Среднее месячное потр, кг]],Task1[[#This Row],[Среднее месячное потр, кг]])
)</f>
        <v>7500</v>
      </c>
    </row>
  </sheetData>
  <conditionalFormatting sqref="B22">
    <cfRule type="expression" dxfId="1" priority="1">
      <formula>#REF!&lt;&gt;""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47"/>
  <sheetViews>
    <sheetView workbookViewId="0">
      <selection activeCell="M6" sqref="M6"/>
    </sheetView>
  </sheetViews>
  <sheetFormatPr defaultRowHeight="15" x14ac:dyDescent="0.25"/>
  <cols>
    <col min="1" max="1" width="9.140625" customWidth="1"/>
    <col min="2" max="2" width="23.7109375" customWidth="1"/>
    <col min="3" max="3" width="58.42578125" customWidth="1"/>
    <col min="4" max="4" width="9.140625" customWidth="1"/>
    <col min="5" max="5" width="8" customWidth="1"/>
    <col min="6" max="6" width="12.5703125" customWidth="1"/>
    <col min="7" max="7" width="9.140625" customWidth="1"/>
    <col min="8" max="8" width="36.28515625" customWidth="1"/>
    <col min="9" max="9" width="20.28515625" customWidth="1"/>
    <col min="10" max="10" width="12" customWidth="1"/>
    <col min="11" max="12" width="8" customWidth="1"/>
    <col min="13" max="16" width="12" customWidth="1"/>
    <col min="17" max="17" width="21.28515625" customWidth="1"/>
    <col min="18" max="18" width="24.42578125" customWidth="1"/>
    <col min="19" max="19" width="36.28515625" bestFit="1" customWidth="1"/>
    <col min="20" max="20" width="35.85546875" bestFit="1" customWidth="1"/>
    <col min="21" max="21" width="21.28515625" bestFit="1" customWidth="1"/>
    <col min="22" max="22" width="24.42578125" bestFit="1" customWidth="1"/>
    <col min="23" max="23" width="36.28515625" bestFit="1" customWidth="1"/>
    <col min="24" max="24" width="35.85546875" bestFit="1" customWidth="1"/>
    <col min="25" max="25" width="21.28515625" bestFit="1" customWidth="1"/>
    <col min="26" max="26" width="24.42578125" bestFit="1" customWidth="1"/>
    <col min="27" max="27" width="36.28515625" bestFit="1" customWidth="1"/>
    <col min="28" max="28" width="35.85546875" bestFit="1" customWidth="1"/>
    <col min="29" max="29" width="21.28515625" bestFit="1" customWidth="1"/>
    <col min="30" max="30" width="24.42578125" bestFit="1" customWidth="1"/>
    <col min="31" max="31" width="36.28515625" bestFit="1" customWidth="1"/>
    <col min="32" max="32" width="35.85546875" bestFit="1" customWidth="1"/>
    <col min="33" max="33" width="21.28515625" bestFit="1" customWidth="1"/>
    <col min="34" max="34" width="24.42578125" bestFit="1" customWidth="1"/>
    <col min="35" max="35" width="36.28515625" bestFit="1" customWidth="1"/>
    <col min="36" max="36" width="35.85546875" bestFit="1" customWidth="1"/>
    <col min="37" max="37" width="21.28515625" bestFit="1" customWidth="1"/>
    <col min="38" max="38" width="24.42578125" bestFit="1" customWidth="1"/>
    <col min="39" max="39" width="36.28515625" bestFit="1" customWidth="1"/>
    <col min="40" max="40" width="35.85546875" bestFit="1" customWidth="1"/>
  </cols>
  <sheetData>
    <row r="1" spans="1:13" ht="30.75" thickBot="1" x14ac:dyDescent="0.3">
      <c r="A1" s="58" t="s">
        <v>85</v>
      </c>
      <c r="B1" s="46" t="s">
        <v>61</v>
      </c>
      <c r="C1" s="47" t="s">
        <v>23</v>
      </c>
      <c r="D1" s="47" t="s">
        <v>24</v>
      </c>
      <c r="E1" s="47" t="s">
        <v>25</v>
      </c>
      <c r="F1" s="48" t="s">
        <v>62</v>
      </c>
      <c r="H1" s="10" t="s">
        <v>63</v>
      </c>
      <c r="I1" s="55">
        <f>SUMIFS(Task2[Расход, кг],Task2[[Сырье ]],K1,Task2[Месяц],L1,Task2[Год],M1)</f>
        <v>1396.589844155845</v>
      </c>
      <c r="K1" s="54" t="s">
        <v>44</v>
      </c>
      <c r="L1" s="54">
        <v>5</v>
      </c>
      <c r="M1" s="54">
        <v>2016</v>
      </c>
    </row>
    <row r="2" spans="1:13" x14ac:dyDescent="0.25">
      <c r="A2" s="56" t="s">
        <v>26</v>
      </c>
      <c r="B2" s="42" t="s">
        <v>27</v>
      </c>
      <c r="C2" s="7" t="s">
        <v>26</v>
      </c>
      <c r="D2" s="7">
        <v>1</v>
      </c>
      <c r="E2" s="7">
        <v>2016</v>
      </c>
      <c r="F2" s="45">
        <v>13.77</v>
      </c>
      <c r="H2" s="10"/>
    </row>
    <row r="3" spans="1:13" ht="29.25" customHeight="1" thickBot="1" x14ac:dyDescent="0.3">
      <c r="A3" s="53" t="s">
        <v>28</v>
      </c>
      <c r="B3" s="43" t="s">
        <v>33</v>
      </c>
      <c r="C3" s="7" t="s">
        <v>28</v>
      </c>
      <c r="D3" s="7">
        <v>1</v>
      </c>
      <c r="E3" s="7">
        <v>2016</v>
      </c>
      <c r="F3" s="45">
        <v>56.95</v>
      </c>
      <c r="H3" s="10" t="s">
        <v>59</v>
      </c>
      <c r="I3" s="11" t="s">
        <v>60</v>
      </c>
      <c r="J3" s="11" t="s">
        <v>61</v>
      </c>
    </row>
    <row r="4" spans="1:13" ht="15.75" thickBot="1" x14ac:dyDescent="0.3">
      <c r="A4" s="52" t="s">
        <v>29</v>
      </c>
      <c r="B4" s="43" t="s">
        <v>34</v>
      </c>
      <c r="C4" s="7" t="s">
        <v>29</v>
      </c>
      <c r="D4" s="7">
        <v>1</v>
      </c>
      <c r="E4" s="7">
        <v>2016</v>
      </c>
      <c r="F4" s="45">
        <v>26.01</v>
      </c>
      <c r="I4" s="8" t="s">
        <v>31</v>
      </c>
      <c r="J4" s="25" t="str">
        <f>VLOOKUP(I4,Task2[[Сырье2]:[Страна]],2,FALSE)</f>
        <v>Китай</v>
      </c>
    </row>
    <row r="5" spans="1:13" ht="15.75" thickBot="1" x14ac:dyDescent="0.3">
      <c r="A5" s="53" t="s">
        <v>30</v>
      </c>
      <c r="B5" s="43" t="s">
        <v>34</v>
      </c>
      <c r="C5" s="7" t="s">
        <v>30</v>
      </c>
      <c r="D5" s="7">
        <v>1</v>
      </c>
      <c r="E5" s="7">
        <v>2016</v>
      </c>
      <c r="F5" s="45">
        <v>6.24</v>
      </c>
      <c r="I5" s="8" t="s">
        <v>50</v>
      </c>
      <c r="J5" s="25" t="str">
        <f>VLOOKUP(I5,Task2[[Сырье2]:[Страна]],2,FALSE)</f>
        <v>ЕГИПЕТ</v>
      </c>
    </row>
    <row r="6" spans="1:13" x14ac:dyDescent="0.25">
      <c r="A6" s="52" t="s">
        <v>31</v>
      </c>
      <c r="B6" s="43" t="s">
        <v>34</v>
      </c>
      <c r="C6" s="7" t="s">
        <v>31</v>
      </c>
      <c r="D6" s="7">
        <v>1</v>
      </c>
      <c r="E6" s="7">
        <v>2016</v>
      </c>
      <c r="F6" s="45">
        <v>268.68</v>
      </c>
      <c r="I6" s="8" t="s">
        <v>54</v>
      </c>
      <c r="J6" s="25" t="str">
        <f>VLOOKUP(I6,Task2[[Сырье2]:[Страна]],2,FALSE)</f>
        <v>Вьетнам</v>
      </c>
    </row>
    <row r="7" spans="1:13" x14ac:dyDescent="0.25">
      <c r="A7" s="53" t="s">
        <v>32</v>
      </c>
      <c r="B7" s="43" t="s">
        <v>34</v>
      </c>
      <c r="C7" s="7" t="s">
        <v>32</v>
      </c>
      <c r="D7" s="7">
        <v>1</v>
      </c>
      <c r="E7" s="7">
        <v>2016</v>
      </c>
      <c r="F7" s="45">
        <v>39.92</v>
      </c>
    </row>
    <row r="8" spans="1:13" x14ac:dyDescent="0.25">
      <c r="A8" s="52" t="s">
        <v>35</v>
      </c>
      <c r="B8" s="42" t="s">
        <v>27</v>
      </c>
      <c r="C8" s="7" t="s">
        <v>35</v>
      </c>
      <c r="D8" s="7">
        <v>1</v>
      </c>
      <c r="E8" s="7">
        <v>2016</v>
      </c>
      <c r="F8" s="45">
        <v>23.96</v>
      </c>
    </row>
    <row r="9" spans="1:13" ht="30.75" thickBot="1" x14ac:dyDescent="0.3">
      <c r="A9" s="53" t="s">
        <v>36</v>
      </c>
      <c r="B9" s="42" t="s">
        <v>41</v>
      </c>
      <c r="C9" s="7" t="s">
        <v>36</v>
      </c>
      <c r="D9" s="7">
        <v>1</v>
      </c>
      <c r="E9" s="7">
        <v>2016</v>
      </c>
      <c r="F9" s="45">
        <v>19.239999999999998</v>
      </c>
      <c r="H9" s="10" t="s">
        <v>84</v>
      </c>
      <c r="I9" s="11" t="s">
        <v>60</v>
      </c>
      <c r="J9" s="11" t="s">
        <v>82</v>
      </c>
    </row>
    <row r="10" spans="1:13" ht="15.75" thickBot="1" x14ac:dyDescent="0.3">
      <c r="A10" s="52" t="s">
        <v>37</v>
      </c>
      <c r="B10" s="42" t="s">
        <v>42</v>
      </c>
      <c r="C10" s="7" t="s">
        <v>37</v>
      </c>
      <c r="D10" s="7">
        <v>1</v>
      </c>
      <c r="E10" s="7">
        <v>2016</v>
      </c>
      <c r="F10" s="45">
        <v>8.9600000000000009</v>
      </c>
      <c r="I10" s="8" t="s">
        <v>40</v>
      </c>
      <c r="J10" s="55">
        <f>AVERAGEIFS(Task2[Расход, кг],Task2[[Сырье ]],I10)</f>
        <v>110.44310197210217</v>
      </c>
    </row>
    <row r="11" spans="1:13" x14ac:dyDescent="0.25">
      <c r="A11" s="53" t="s">
        <v>38</v>
      </c>
      <c r="B11" s="42" t="s">
        <v>27</v>
      </c>
      <c r="C11" s="7" t="s">
        <v>38</v>
      </c>
      <c r="D11" s="7">
        <v>1</v>
      </c>
      <c r="E11" s="7">
        <v>2016</v>
      </c>
      <c r="F11" s="45">
        <v>0.1</v>
      </c>
      <c r="H11" s="28"/>
    </row>
    <row r="12" spans="1:13" ht="45.75" thickBot="1" x14ac:dyDescent="0.3">
      <c r="A12" s="52" t="s">
        <v>39</v>
      </c>
      <c r="B12" s="42" t="s">
        <v>27</v>
      </c>
      <c r="C12" s="7" t="s">
        <v>39</v>
      </c>
      <c r="D12" s="7">
        <v>1</v>
      </c>
      <c r="E12" s="7">
        <v>2016</v>
      </c>
      <c r="F12" s="45">
        <v>0.15</v>
      </c>
      <c r="H12" s="10" t="s">
        <v>83</v>
      </c>
      <c r="I12" s="11" t="s">
        <v>61</v>
      </c>
      <c r="J12" s="11" t="s">
        <v>82</v>
      </c>
    </row>
    <row r="13" spans="1:13" ht="15.75" thickBot="1" x14ac:dyDescent="0.3">
      <c r="A13" s="53" t="s">
        <v>40</v>
      </c>
      <c r="B13" s="42" t="s">
        <v>43</v>
      </c>
      <c r="C13" s="7" t="s">
        <v>40</v>
      </c>
      <c r="D13" s="7">
        <v>1</v>
      </c>
      <c r="E13" s="7">
        <v>2016</v>
      </c>
      <c r="F13" s="45">
        <v>42.05</v>
      </c>
      <c r="H13" s="28"/>
      <c r="I13" s="7" t="s">
        <v>45</v>
      </c>
      <c r="J13" s="55">
        <f>AVERAGEIFS(Task2[Расход, кг],Task2[Страна],I13,Task2[Год],L13)</f>
        <v>129.93295831329172</v>
      </c>
      <c r="L13" s="54">
        <v>2016</v>
      </c>
    </row>
    <row r="14" spans="1:13" x14ac:dyDescent="0.25">
      <c r="A14" s="52" t="s">
        <v>44</v>
      </c>
      <c r="B14" s="43" t="s">
        <v>45</v>
      </c>
      <c r="C14" s="7" t="s">
        <v>44</v>
      </c>
      <c r="D14" s="7">
        <v>1</v>
      </c>
      <c r="E14" s="7">
        <v>2016</v>
      </c>
      <c r="F14" s="45">
        <v>11.24</v>
      </c>
      <c r="H14" s="28"/>
    </row>
    <row r="15" spans="1:13" x14ac:dyDescent="0.25">
      <c r="A15" s="53" t="s">
        <v>46</v>
      </c>
      <c r="B15" s="43" t="s">
        <v>34</v>
      </c>
      <c r="C15" s="7" t="s">
        <v>46</v>
      </c>
      <c r="D15" s="7">
        <v>1</v>
      </c>
      <c r="E15" s="7">
        <v>2016</v>
      </c>
      <c r="F15" s="45">
        <v>6.92</v>
      </c>
      <c r="H15" s="28"/>
    </row>
    <row r="16" spans="1:13" x14ac:dyDescent="0.25">
      <c r="A16" s="52" t="s">
        <v>47</v>
      </c>
      <c r="B16" s="43" t="s">
        <v>45</v>
      </c>
      <c r="C16" s="7" t="s">
        <v>47</v>
      </c>
      <c r="D16" s="7">
        <v>1</v>
      </c>
      <c r="E16" s="7">
        <v>2016</v>
      </c>
      <c r="F16" s="45">
        <v>2.36</v>
      </c>
      <c r="H16" s="28"/>
    </row>
    <row r="17" spans="1:8" x14ac:dyDescent="0.25">
      <c r="A17" s="53" t="s">
        <v>48</v>
      </c>
      <c r="B17" s="43" t="s">
        <v>27</v>
      </c>
      <c r="C17" s="7" t="s">
        <v>48</v>
      </c>
      <c r="D17" s="7">
        <v>1</v>
      </c>
      <c r="E17" s="7">
        <v>2016</v>
      </c>
      <c r="F17" s="45">
        <v>10.37</v>
      </c>
      <c r="H17" s="28"/>
    </row>
    <row r="18" spans="1:8" x14ac:dyDescent="0.25">
      <c r="A18" s="52" t="s">
        <v>49</v>
      </c>
      <c r="B18" s="43" t="s">
        <v>45</v>
      </c>
      <c r="C18" s="7" t="s">
        <v>49</v>
      </c>
      <c r="D18" s="7">
        <v>1</v>
      </c>
      <c r="E18" s="7">
        <v>2016</v>
      </c>
      <c r="F18" s="45">
        <v>0.32</v>
      </c>
      <c r="H18" s="28"/>
    </row>
    <row r="19" spans="1:8" x14ac:dyDescent="0.25">
      <c r="A19" s="53" t="s">
        <v>50</v>
      </c>
      <c r="B19" s="43" t="s">
        <v>45</v>
      </c>
      <c r="C19" s="7" t="s">
        <v>50</v>
      </c>
      <c r="D19" s="7">
        <v>1</v>
      </c>
      <c r="E19" s="7">
        <v>2016</v>
      </c>
      <c r="F19" s="45">
        <v>0.8</v>
      </c>
      <c r="H19" s="28"/>
    </row>
    <row r="20" spans="1:8" x14ac:dyDescent="0.25">
      <c r="A20" s="52" t="s">
        <v>51</v>
      </c>
      <c r="B20" s="43" t="s">
        <v>34</v>
      </c>
      <c r="C20" s="7" t="s">
        <v>51</v>
      </c>
      <c r="D20" s="7">
        <v>1</v>
      </c>
      <c r="E20" s="7">
        <v>2016</v>
      </c>
      <c r="F20" s="45">
        <v>0.13</v>
      </c>
      <c r="H20" s="28"/>
    </row>
    <row r="21" spans="1:8" x14ac:dyDescent="0.25">
      <c r="A21" s="53" t="s">
        <v>52</v>
      </c>
      <c r="B21" s="43" t="s">
        <v>34</v>
      </c>
      <c r="C21" s="7" t="s">
        <v>52</v>
      </c>
      <c r="D21" s="7">
        <v>1</v>
      </c>
      <c r="E21" s="7">
        <v>2016</v>
      </c>
      <c r="F21" s="45">
        <v>70.17</v>
      </c>
      <c r="H21" s="28"/>
    </row>
    <row r="22" spans="1:8" x14ac:dyDescent="0.25">
      <c r="A22" s="52" t="s">
        <v>53</v>
      </c>
      <c r="B22" s="43" t="s">
        <v>34</v>
      </c>
      <c r="C22" s="7" t="s">
        <v>53</v>
      </c>
      <c r="D22" s="7">
        <v>1</v>
      </c>
      <c r="E22" s="7">
        <v>2016</v>
      </c>
      <c r="F22" s="45">
        <v>115.53</v>
      </c>
      <c r="H22" s="28"/>
    </row>
    <row r="23" spans="1:8" x14ac:dyDescent="0.25">
      <c r="A23" s="53" t="s">
        <v>54</v>
      </c>
      <c r="B23" s="44" t="s">
        <v>55</v>
      </c>
      <c r="C23" s="7" t="s">
        <v>54</v>
      </c>
      <c r="D23" s="7">
        <v>1</v>
      </c>
      <c r="E23" s="7">
        <v>2016</v>
      </c>
      <c r="F23" s="45">
        <v>186.36</v>
      </c>
      <c r="H23" s="28"/>
    </row>
    <row r="24" spans="1:8" x14ac:dyDescent="0.25">
      <c r="A24" s="52" t="s">
        <v>56</v>
      </c>
      <c r="B24" s="43" t="s">
        <v>42</v>
      </c>
      <c r="C24" s="7" t="s">
        <v>56</v>
      </c>
      <c r="D24" s="7">
        <v>1</v>
      </c>
      <c r="E24" s="7">
        <v>2016</v>
      </c>
      <c r="F24" s="45">
        <v>143</v>
      </c>
      <c r="H24" s="28"/>
    </row>
    <row r="25" spans="1:8" x14ac:dyDescent="0.25">
      <c r="A25" s="53" t="s">
        <v>57</v>
      </c>
      <c r="B25" s="43" t="s">
        <v>58</v>
      </c>
      <c r="C25" s="7" t="s">
        <v>57</v>
      </c>
      <c r="D25" s="7">
        <v>1</v>
      </c>
      <c r="E25" s="7">
        <v>2016</v>
      </c>
      <c r="F25" s="45">
        <v>3.8</v>
      </c>
      <c r="H25" s="28"/>
    </row>
    <row r="26" spans="1:8" x14ac:dyDescent="0.25">
      <c r="A26" s="52" t="s">
        <v>26</v>
      </c>
      <c r="B26" s="42" t="s">
        <v>27</v>
      </c>
      <c r="C26" s="7" t="s">
        <v>26</v>
      </c>
      <c r="D26" s="7">
        <v>2</v>
      </c>
      <c r="E26" s="7">
        <v>2016</v>
      </c>
      <c r="F26" s="45">
        <v>79.89</v>
      </c>
      <c r="H26" s="28"/>
    </row>
    <row r="27" spans="1:8" x14ac:dyDescent="0.25">
      <c r="A27" s="53" t="s">
        <v>28</v>
      </c>
      <c r="B27" s="43" t="s">
        <v>33</v>
      </c>
      <c r="C27" s="7" t="s">
        <v>28</v>
      </c>
      <c r="D27" s="7">
        <v>2</v>
      </c>
      <c r="E27" s="7">
        <v>2016</v>
      </c>
      <c r="F27" s="45">
        <v>45.3</v>
      </c>
      <c r="H27" s="28"/>
    </row>
    <row r="28" spans="1:8" x14ac:dyDescent="0.25">
      <c r="A28" s="52" t="s">
        <v>29</v>
      </c>
      <c r="B28" s="43" t="s">
        <v>34</v>
      </c>
      <c r="C28" s="7" t="s">
        <v>29</v>
      </c>
      <c r="D28" s="7">
        <v>2</v>
      </c>
      <c r="E28" s="7">
        <v>2016</v>
      </c>
      <c r="F28" s="45">
        <v>9</v>
      </c>
      <c r="H28" s="28"/>
    </row>
    <row r="29" spans="1:8" x14ac:dyDescent="0.25">
      <c r="A29" s="53" t="s">
        <v>30</v>
      </c>
      <c r="B29" s="43" t="s">
        <v>34</v>
      </c>
      <c r="C29" s="7" t="s">
        <v>30</v>
      </c>
      <c r="D29" s="7">
        <v>2</v>
      </c>
      <c r="E29" s="7">
        <v>2016</v>
      </c>
      <c r="F29" s="45">
        <v>11.22</v>
      </c>
      <c r="H29" s="28"/>
    </row>
    <row r="30" spans="1:8" x14ac:dyDescent="0.25">
      <c r="A30" s="52" t="s">
        <v>31</v>
      </c>
      <c r="B30" s="43" t="s">
        <v>34</v>
      </c>
      <c r="C30" s="7" t="s">
        <v>31</v>
      </c>
      <c r="D30" s="7">
        <v>2</v>
      </c>
      <c r="E30" s="7">
        <v>2016</v>
      </c>
      <c r="F30" s="45">
        <v>8.9</v>
      </c>
      <c r="H30" s="28"/>
    </row>
    <row r="31" spans="1:8" x14ac:dyDescent="0.25">
      <c r="A31" s="53" t="s">
        <v>32</v>
      </c>
      <c r="B31" s="43" t="s">
        <v>34</v>
      </c>
      <c r="C31" s="7" t="s">
        <v>32</v>
      </c>
      <c r="D31" s="7">
        <v>2</v>
      </c>
      <c r="E31" s="7">
        <v>2016</v>
      </c>
      <c r="F31" s="45">
        <v>12</v>
      </c>
      <c r="H31" s="28"/>
    </row>
    <row r="32" spans="1:8" x14ac:dyDescent="0.25">
      <c r="A32" s="52" t="s">
        <v>35</v>
      </c>
      <c r="B32" s="42" t="s">
        <v>27</v>
      </c>
      <c r="C32" s="7" t="s">
        <v>35</v>
      </c>
      <c r="D32" s="7">
        <v>2</v>
      </c>
      <c r="E32" s="7">
        <v>2016</v>
      </c>
      <c r="F32" s="45">
        <v>175.58</v>
      </c>
      <c r="H32" s="28"/>
    </row>
    <row r="33" spans="1:8" x14ac:dyDescent="0.25">
      <c r="A33" s="53" t="s">
        <v>36</v>
      </c>
      <c r="B33" s="42" t="s">
        <v>41</v>
      </c>
      <c r="C33" s="7" t="s">
        <v>36</v>
      </c>
      <c r="D33" s="7">
        <v>2</v>
      </c>
      <c r="E33" s="7">
        <v>2016</v>
      </c>
      <c r="F33" s="45">
        <v>24.4</v>
      </c>
      <c r="H33" s="28"/>
    </row>
    <row r="34" spans="1:8" x14ac:dyDescent="0.25">
      <c r="A34" s="52" t="s">
        <v>37</v>
      </c>
      <c r="B34" s="42" t="s">
        <v>42</v>
      </c>
      <c r="C34" s="7" t="s">
        <v>37</v>
      </c>
      <c r="D34" s="7">
        <v>2</v>
      </c>
      <c r="E34" s="7">
        <v>2016</v>
      </c>
      <c r="F34" s="45">
        <v>31.32</v>
      </c>
      <c r="H34" s="28"/>
    </row>
    <row r="35" spans="1:8" x14ac:dyDescent="0.25">
      <c r="A35" s="53" t="s">
        <v>38</v>
      </c>
      <c r="B35" s="42" t="s">
        <v>27</v>
      </c>
      <c r="C35" s="7" t="s">
        <v>38</v>
      </c>
      <c r="D35" s="7">
        <v>2</v>
      </c>
      <c r="E35" s="7">
        <v>2016</v>
      </c>
      <c r="F35" s="45">
        <v>350.66</v>
      </c>
      <c r="H35" s="28"/>
    </row>
    <row r="36" spans="1:8" x14ac:dyDescent="0.25">
      <c r="A36" s="52" t="s">
        <v>39</v>
      </c>
      <c r="B36" s="42" t="s">
        <v>27</v>
      </c>
      <c r="C36" s="7" t="s">
        <v>39</v>
      </c>
      <c r="D36" s="7">
        <v>2</v>
      </c>
      <c r="E36" s="7">
        <v>2016</v>
      </c>
      <c r="F36" s="45">
        <v>34.1</v>
      </c>
    </row>
    <row r="37" spans="1:8" x14ac:dyDescent="0.25">
      <c r="A37" s="53" t="s">
        <v>40</v>
      </c>
      <c r="B37" s="42" t="s">
        <v>43</v>
      </c>
      <c r="C37" s="7" t="s">
        <v>40</v>
      </c>
      <c r="D37" s="7">
        <v>2</v>
      </c>
      <c r="E37" s="7">
        <v>2016</v>
      </c>
      <c r="F37" s="45">
        <v>8.44</v>
      </c>
    </row>
    <row r="38" spans="1:8" x14ac:dyDescent="0.25">
      <c r="A38" s="52" t="s">
        <v>44</v>
      </c>
      <c r="B38" s="43" t="s">
        <v>45</v>
      </c>
      <c r="C38" s="7" t="s">
        <v>44</v>
      </c>
      <c r="D38" s="7">
        <v>2</v>
      </c>
      <c r="E38" s="7">
        <v>2016</v>
      </c>
      <c r="F38" s="45">
        <v>11.43</v>
      </c>
    </row>
    <row r="39" spans="1:8" x14ac:dyDescent="0.25">
      <c r="A39" s="53" t="s">
        <v>46</v>
      </c>
      <c r="B39" s="43" t="s">
        <v>34</v>
      </c>
      <c r="C39" s="7" t="s">
        <v>46</v>
      </c>
      <c r="D39" s="7">
        <v>2</v>
      </c>
      <c r="E39" s="7">
        <v>2016</v>
      </c>
      <c r="F39" s="45">
        <v>97.24</v>
      </c>
    </row>
    <row r="40" spans="1:8" x14ac:dyDescent="0.25">
      <c r="A40" s="52" t="s">
        <v>47</v>
      </c>
      <c r="B40" s="43" t="s">
        <v>45</v>
      </c>
      <c r="C40" s="7" t="s">
        <v>47</v>
      </c>
      <c r="D40" s="7">
        <v>2</v>
      </c>
      <c r="E40" s="7">
        <v>2016</v>
      </c>
      <c r="F40" s="45">
        <v>5.68</v>
      </c>
    </row>
    <row r="41" spans="1:8" x14ac:dyDescent="0.25">
      <c r="A41" s="53" t="s">
        <v>48</v>
      </c>
      <c r="B41" s="43" t="s">
        <v>27</v>
      </c>
      <c r="C41" s="7" t="s">
        <v>48</v>
      </c>
      <c r="D41" s="7">
        <v>2</v>
      </c>
      <c r="E41" s="7">
        <v>2016</v>
      </c>
      <c r="F41" s="45">
        <v>37.79</v>
      </c>
    </row>
    <row r="42" spans="1:8" x14ac:dyDescent="0.25">
      <c r="A42" s="52" t="s">
        <v>49</v>
      </c>
      <c r="B42" s="43" t="s">
        <v>45</v>
      </c>
      <c r="C42" s="7" t="s">
        <v>49</v>
      </c>
      <c r="D42" s="7">
        <v>2</v>
      </c>
      <c r="E42" s="7">
        <v>2016</v>
      </c>
      <c r="F42" s="45">
        <v>16.350000000000001</v>
      </c>
    </row>
    <row r="43" spans="1:8" x14ac:dyDescent="0.25">
      <c r="A43" s="53" t="s">
        <v>50</v>
      </c>
      <c r="B43" s="43" t="s">
        <v>45</v>
      </c>
      <c r="C43" s="7" t="s">
        <v>50</v>
      </c>
      <c r="D43" s="7">
        <v>2</v>
      </c>
      <c r="E43" s="7">
        <v>2016</v>
      </c>
      <c r="F43" s="45">
        <v>125.8</v>
      </c>
    </row>
    <row r="44" spans="1:8" x14ac:dyDescent="0.25">
      <c r="A44" s="52" t="s">
        <v>51</v>
      </c>
      <c r="B44" s="43" t="s">
        <v>34</v>
      </c>
      <c r="C44" s="7" t="s">
        <v>51</v>
      </c>
      <c r="D44" s="7">
        <v>2</v>
      </c>
      <c r="E44" s="7">
        <v>2016</v>
      </c>
      <c r="F44" s="45">
        <v>136.06</v>
      </c>
    </row>
    <row r="45" spans="1:8" x14ac:dyDescent="0.25">
      <c r="A45" s="53" t="s">
        <v>52</v>
      </c>
      <c r="B45" s="43" t="s">
        <v>34</v>
      </c>
      <c r="C45" s="7" t="s">
        <v>52</v>
      </c>
      <c r="D45" s="7">
        <v>2</v>
      </c>
      <c r="E45" s="7">
        <v>2016</v>
      </c>
      <c r="F45" s="45">
        <v>408.43</v>
      </c>
    </row>
    <row r="46" spans="1:8" x14ac:dyDescent="0.25">
      <c r="A46" s="52" t="s">
        <v>53</v>
      </c>
      <c r="B46" s="43" t="s">
        <v>34</v>
      </c>
      <c r="C46" s="7" t="s">
        <v>53</v>
      </c>
      <c r="D46" s="7">
        <v>2</v>
      </c>
      <c r="E46" s="7">
        <v>2016</v>
      </c>
      <c r="F46" s="45">
        <v>194.52</v>
      </c>
    </row>
    <row r="47" spans="1:8" x14ac:dyDescent="0.25">
      <c r="A47" s="53" t="s">
        <v>54</v>
      </c>
      <c r="B47" s="44" t="s">
        <v>55</v>
      </c>
      <c r="C47" s="7" t="s">
        <v>54</v>
      </c>
      <c r="D47" s="7">
        <v>2</v>
      </c>
      <c r="E47" s="7">
        <v>2016</v>
      </c>
      <c r="F47" s="45">
        <v>155.44</v>
      </c>
    </row>
    <row r="48" spans="1:8" x14ac:dyDescent="0.25">
      <c r="A48" s="52" t="s">
        <v>56</v>
      </c>
      <c r="B48" s="43" t="s">
        <v>42</v>
      </c>
      <c r="C48" s="7" t="s">
        <v>56</v>
      </c>
      <c r="D48" s="7">
        <v>2</v>
      </c>
      <c r="E48" s="7">
        <v>2016</v>
      </c>
      <c r="F48" s="45">
        <v>283.42</v>
      </c>
    </row>
    <row r="49" spans="1:6" x14ac:dyDescent="0.25">
      <c r="A49" s="53" t="s">
        <v>57</v>
      </c>
      <c r="B49" s="43" t="s">
        <v>58</v>
      </c>
      <c r="C49" s="7" t="s">
        <v>57</v>
      </c>
      <c r="D49" s="7">
        <v>2</v>
      </c>
      <c r="E49" s="7">
        <v>2016</v>
      </c>
      <c r="F49" s="45">
        <v>15.14</v>
      </c>
    </row>
    <row r="50" spans="1:6" x14ac:dyDescent="0.25">
      <c r="A50" s="52" t="s">
        <v>26</v>
      </c>
      <c r="B50" s="42" t="s">
        <v>27</v>
      </c>
      <c r="C50" s="7" t="s">
        <v>26</v>
      </c>
      <c r="D50" s="7">
        <v>5</v>
      </c>
      <c r="E50" s="7">
        <v>2016</v>
      </c>
      <c r="F50" s="45">
        <v>25</v>
      </c>
    </row>
    <row r="51" spans="1:6" x14ac:dyDescent="0.25">
      <c r="A51" s="53" t="s">
        <v>28</v>
      </c>
      <c r="B51" s="43" t="s">
        <v>33</v>
      </c>
      <c r="C51" s="7" t="s">
        <v>28</v>
      </c>
      <c r="D51" s="7">
        <v>5</v>
      </c>
      <c r="E51" s="7">
        <v>2016</v>
      </c>
      <c r="F51" s="45">
        <v>11.86</v>
      </c>
    </row>
    <row r="52" spans="1:6" x14ac:dyDescent="0.25">
      <c r="A52" s="52" t="s">
        <v>29</v>
      </c>
      <c r="B52" s="43" t="s">
        <v>34</v>
      </c>
      <c r="C52" s="7" t="s">
        <v>29</v>
      </c>
      <c r="D52" s="7">
        <v>5</v>
      </c>
      <c r="E52" s="7">
        <v>2016</v>
      </c>
      <c r="F52" s="45">
        <v>0.2</v>
      </c>
    </row>
    <row r="53" spans="1:6" x14ac:dyDescent="0.25">
      <c r="A53" s="53" t="s">
        <v>30</v>
      </c>
      <c r="B53" s="43" t="s">
        <v>34</v>
      </c>
      <c r="C53" s="7" t="s">
        <v>30</v>
      </c>
      <c r="D53" s="7">
        <v>5</v>
      </c>
      <c r="E53" s="7">
        <v>2016</v>
      </c>
      <c r="F53" s="45">
        <v>20.6</v>
      </c>
    </row>
    <row r="54" spans="1:6" x14ac:dyDescent="0.25">
      <c r="A54" s="52" t="s">
        <v>31</v>
      </c>
      <c r="B54" s="43" t="s">
        <v>34</v>
      </c>
      <c r="C54" s="7" t="s">
        <v>31</v>
      </c>
      <c r="D54" s="7">
        <v>5</v>
      </c>
      <c r="E54" s="7">
        <v>2016</v>
      </c>
      <c r="F54" s="45">
        <v>19.2</v>
      </c>
    </row>
    <row r="55" spans="1:6" x14ac:dyDescent="0.25">
      <c r="A55" s="53" t="s">
        <v>32</v>
      </c>
      <c r="B55" s="43" t="s">
        <v>34</v>
      </c>
      <c r="C55" s="7" t="s">
        <v>32</v>
      </c>
      <c r="D55" s="7">
        <v>5</v>
      </c>
      <c r="E55" s="7">
        <v>2016</v>
      </c>
      <c r="F55" s="45">
        <v>99.9</v>
      </c>
    </row>
    <row r="56" spans="1:6" x14ac:dyDescent="0.25">
      <c r="A56" s="52" t="s">
        <v>35</v>
      </c>
      <c r="B56" s="42" t="s">
        <v>27</v>
      </c>
      <c r="C56" s="7" t="s">
        <v>35</v>
      </c>
      <c r="D56" s="7">
        <v>5</v>
      </c>
      <c r="E56" s="7">
        <v>2016</v>
      </c>
      <c r="F56" s="45">
        <v>68.260000000000005</v>
      </c>
    </row>
    <row r="57" spans="1:6" x14ac:dyDescent="0.25">
      <c r="A57" s="53" t="s">
        <v>36</v>
      </c>
      <c r="B57" s="42" t="s">
        <v>41</v>
      </c>
      <c r="C57" s="7" t="s">
        <v>36</v>
      </c>
      <c r="D57" s="7">
        <v>5</v>
      </c>
      <c r="E57" s="7">
        <v>2016</v>
      </c>
      <c r="F57" s="45">
        <v>101.307838383838</v>
      </c>
    </row>
    <row r="58" spans="1:6" x14ac:dyDescent="0.25">
      <c r="A58" s="52" t="s">
        <v>37</v>
      </c>
      <c r="B58" s="42" t="s">
        <v>42</v>
      </c>
      <c r="C58" s="7" t="s">
        <v>37</v>
      </c>
      <c r="D58" s="7">
        <v>5</v>
      </c>
      <c r="E58" s="7">
        <v>2016</v>
      </c>
      <c r="F58" s="45">
        <v>102.601196248196</v>
      </c>
    </row>
    <row r="59" spans="1:6" x14ac:dyDescent="0.25">
      <c r="A59" s="53" t="s">
        <v>38</v>
      </c>
      <c r="B59" s="42" t="s">
        <v>27</v>
      </c>
      <c r="C59" s="7" t="s">
        <v>38</v>
      </c>
      <c r="D59" s="7">
        <v>5</v>
      </c>
      <c r="E59" s="7">
        <v>2016</v>
      </c>
      <c r="F59" s="45">
        <v>103.894554112554</v>
      </c>
    </row>
    <row r="60" spans="1:6" x14ac:dyDescent="0.25">
      <c r="A60" s="52" t="s">
        <v>39</v>
      </c>
      <c r="B60" s="42" t="s">
        <v>27</v>
      </c>
      <c r="C60" s="7" t="s">
        <v>39</v>
      </c>
      <c r="D60" s="7">
        <v>5</v>
      </c>
      <c r="E60" s="7">
        <v>2016</v>
      </c>
      <c r="F60" s="45">
        <v>105.18791197691201</v>
      </c>
    </row>
    <row r="61" spans="1:6" x14ac:dyDescent="0.25">
      <c r="A61" s="53" t="s">
        <v>40</v>
      </c>
      <c r="B61" s="42" t="s">
        <v>43</v>
      </c>
      <c r="C61" s="7" t="s">
        <v>40</v>
      </c>
      <c r="D61" s="7">
        <v>5</v>
      </c>
      <c r="E61" s="7">
        <v>2016</v>
      </c>
      <c r="F61" s="45">
        <v>106.48126984127001</v>
      </c>
    </row>
    <row r="62" spans="1:6" x14ac:dyDescent="0.25">
      <c r="A62" s="52" t="s">
        <v>44</v>
      </c>
      <c r="B62" s="43" t="s">
        <v>45</v>
      </c>
      <c r="C62" s="7" t="s">
        <v>44</v>
      </c>
      <c r="D62" s="7">
        <v>5</v>
      </c>
      <c r="E62" s="7">
        <v>2016</v>
      </c>
      <c r="F62" s="45">
        <v>107.77462770562801</v>
      </c>
    </row>
    <row r="63" spans="1:6" x14ac:dyDescent="0.25">
      <c r="A63" s="53" t="s">
        <v>46</v>
      </c>
      <c r="B63" s="43" t="s">
        <v>34</v>
      </c>
      <c r="C63" s="7" t="s">
        <v>46</v>
      </c>
      <c r="D63" s="7">
        <v>5</v>
      </c>
      <c r="E63" s="7">
        <v>2016</v>
      </c>
      <c r="F63" s="45">
        <v>109.06798556998601</v>
      </c>
    </row>
    <row r="64" spans="1:6" x14ac:dyDescent="0.25">
      <c r="A64" s="52" t="s">
        <v>47</v>
      </c>
      <c r="B64" s="43" t="s">
        <v>45</v>
      </c>
      <c r="C64" s="7" t="s">
        <v>47</v>
      </c>
      <c r="D64" s="7">
        <v>5</v>
      </c>
      <c r="E64" s="7">
        <v>2016</v>
      </c>
      <c r="F64" s="45">
        <v>110.36134343434399</v>
      </c>
    </row>
    <row r="65" spans="1:6" x14ac:dyDescent="0.25">
      <c r="A65" s="53" t="s">
        <v>48</v>
      </c>
      <c r="B65" s="43" t="s">
        <v>27</v>
      </c>
      <c r="C65" s="7" t="s">
        <v>48</v>
      </c>
      <c r="D65" s="7">
        <v>5</v>
      </c>
      <c r="E65" s="7">
        <v>2016</v>
      </c>
      <c r="F65" s="45">
        <v>111.654701298701</v>
      </c>
    </row>
    <row r="66" spans="1:6" x14ac:dyDescent="0.25">
      <c r="A66" s="52" t="s">
        <v>49</v>
      </c>
      <c r="B66" s="43" t="s">
        <v>45</v>
      </c>
      <c r="C66" s="7" t="s">
        <v>49</v>
      </c>
      <c r="D66" s="7">
        <v>5</v>
      </c>
      <c r="E66" s="7">
        <v>2016</v>
      </c>
      <c r="F66" s="45">
        <v>112.948059163059</v>
      </c>
    </row>
    <row r="67" spans="1:6" x14ac:dyDescent="0.25">
      <c r="A67" s="53" t="s">
        <v>50</v>
      </c>
      <c r="B67" s="43" t="s">
        <v>45</v>
      </c>
      <c r="C67" s="7" t="s">
        <v>50</v>
      </c>
      <c r="D67" s="7">
        <v>5</v>
      </c>
      <c r="E67" s="7">
        <v>2016</v>
      </c>
      <c r="F67" s="45">
        <v>114.241417027417</v>
      </c>
    </row>
    <row r="68" spans="1:6" x14ac:dyDescent="0.25">
      <c r="A68" s="52" t="s">
        <v>51</v>
      </c>
      <c r="B68" s="43" t="s">
        <v>34</v>
      </c>
      <c r="C68" s="7" t="s">
        <v>51</v>
      </c>
      <c r="D68" s="7">
        <v>5</v>
      </c>
      <c r="E68" s="7">
        <v>2016</v>
      </c>
      <c r="F68" s="45">
        <v>115.534774891775</v>
      </c>
    </row>
    <row r="69" spans="1:6" x14ac:dyDescent="0.25">
      <c r="A69" s="53" t="s">
        <v>52</v>
      </c>
      <c r="B69" s="43" t="s">
        <v>34</v>
      </c>
      <c r="C69" s="7" t="s">
        <v>52</v>
      </c>
      <c r="D69" s="7">
        <v>5</v>
      </c>
      <c r="E69" s="7">
        <v>2016</v>
      </c>
      <c r="F69" s="45">
        <v>116.828132756133</v>
      </c>
    </row>
    <row r="70" spans="1:6" x14ac:dyDescent="0.25">
      <c r="A70" s="52" t="s">
        <v>53</v>
      </c>
      <c r="B70" s="43" t="s">
        <v>34</v>
      </c>
      <c r="C70" s="7" t="s">
        <v>53</v>
      </c>
      <c r="D70" s="7">
        <v>5</v>
      </c>
      <c r="E70" s="7">
        <v>2016</v>
      </c>
      <c r="F70" s="45">
        <v>118.121490620491</v>
      </c>
    </row>
    <row r="71" spans="1:6" x14ac:dyDescent="0.25">
      <c r="A71" s="53" t="s">
        <v>54</v>
      </c>
      <c r="B71" s="44" t="s">
        <v>55</v>
      </c>
      <c r="C71" s="7" t="s">
        <v>54</v>
      </c>
      <c r="D71" s="7">
        <v>5</v>
      </c>
      <c r="E71" s="7">
        <v>2016</v>
      </c>
      <c r="F71" s="45">
        <v>119.414848484849</v>
      </c>
    </row>
    <row r="72" spans="1:6" x14ac:dyDescent="0.25">
      <c r="A72" s="52" t="s">
        <v>56</v>
      </c>
      <c r="B72" s="43" t="s">
        <v>42</v>
      </c>
      <c r="C72" s="7" t="s">
        <v>56</v>
      </c>
      <c r="D72" s="7">
        <v>5</v>
      </c>
      <c r="E72" s="7">
        <v>2016</v>
      </c>
      <c r="F72" s="45">
        <v>120.70820634920599</v>
      </c>
    </row>
    <row r="73" spans="1:6" x14ac:dyDescent="0.25">
      <c r="A73" s="53" t="s">
        <v>57</v>
      </c>
      <c r="B73" s="43" t="s">
        <v>58</v>
      </c>
      <c r="C73" s="7" t="s">
        <v>57</v>
      </c>
      <c r="D73" s="7">
        <v>5</v>
      </c>
      <c r="E73" s="7">
        <v>2016</v>
      </c>
      <c r="F73" s="45">
        <v>122.001564213564</v>
      </c>
    </row>
    <row r="74" spans="1:6" x14ac:dyDescent="0.25">
      <c r="A74" s="52" t="s">
        <v>26</v>
      </c>
      <c r="B74" s="42" t="s">
        <v>27</v>
      </c>
      <c r="C74" s="7" t="s">
        <v>26</v>
      </c>
      <c r="D74" s="7">
        <v>5</v>
      </c>
      <c r="E74" s="7">
        <v>2016</v>
      </c>
      <c r="F74" s="45">
        <v>123.294922077922</v>
      </c>
    </row>
    <row r="75" spans="1:6" x14ac:dyDescent="0.25">
      <c r="A75" s="53" t="s">
        <v>28</v>
      </c>
      <c r="B75" s="43" t="s">
        <v>33</v>
      </c>
      <c r="C75" s="7" t="s">
        <v>28</v>
      </c>
      <c r="D75" s="7">
        <v>5</v>
      </c>
      <c r="E75" s="7">
        <v>2016</v>
      </c>
      <c r="F75" s="45">
        <v>124.58827994228</v>
      </c>
    </row>
    <row r="76" spans="1:6" x14ac:dyDescent="0.25">
      <c r="A76" s="52" t="s">
        <v>29</v>
      </c>
      <c r="B76" s="43" t="s">
        <v>34</v>
      </c>
      <c r="C76" s="7" t="s">
        <v>29</v>
      </c>
      <c r="D76" s="7">
        <v>5</v>
      </c>
      <c r="E76" s="7">
        <v>2016</v>
      </c>
      <c r="F76" s="45">
        <v>125.881637806638</v>
      </c>
    </row>
    <row r="77" spans="1:6" x14ac:dyDescent="0.25">
      <c r="A77" s="53" t="s">
        <v>30</v>
      </c>
      <c r="B77" s="43" t="s">
        <v>34</v>
      </c>
      <c r="C77" s="7" t="s">
        <v>30</v>
      </c>
      <c r="D77" s="7">
        <v>5</v>
      </c>
      <c r="E77" s="7">
        <v>2016</v>
      </c>
      <c r="F77" s="45">
        <v>127.174995670996</v>
      </c>
    </row>
    <row r="78" spans="1:6" x14ac:dyDescent="0.25">
      <c r="A78" s="52" t="s">
        <v>31</v>
      </c>
      <c r="B78" s="43" t="s">
        <v>34</v>
      </c>
      <c r="C78" s="7" t="s">
        <v>31</v>
      </c>
      <c r="D78" s="7">
        <v>5</v>
      </c>
      <c r="E78" s="7">
        <v>2016</v>
      </c>
      <c r="F78" s="45">
        <v>128.468353535354</v>
      </c>
    </row>
    <row r="79" spans="1:6" x14ac:dyDescent="0.25">
      <c r="A79" s="53" t="s">
        <v>32</v>
      </c>
      <c r="B79" s="43" t="s">
        <v>34</v>
      </c>
      <c r="C79" s="7" t="s">
        <v>32</v>
      </c>
      <c r="D79" s="7">
        <v>5</v>
      </c>
      <c r="E79" s="7">
        <v>2016</v>
      </c>
      <c r="F79" s="45">
        <v>129.761711399711</v>
      </c>
    </row>
    <row r="80" spans="1:6" x14ac:dyDescent="0.25">
      <c r="A80" s="52" t="s">
        <v>35</v>
      </c>
      <c r="B80" s="42" t="s">
        <v>27</v>
      </c>
      <c r="C80" s="7" t="s">
        <v>35</v>
      </c>
      <c r="D80" s="7">
        <v>5</v>
      </c>
      <c r="E80" s="7">
        <v>2016</v>
      </c>
      <c r="F80" s="45">
        <v>131.05506926407</v>
      </c>
    </row>
    <row r="81" spans="1:6" x14ac:dyDescent="0.25">
      <c r="A81" s="53" t="s">
        <v>36</v>
      </c>
      <c r="B81" s="42" t="s">
        <v>41</v>
      </c>
      <c r="C81" s="7" t="s">
        <v>36</v>
      </c>
      <c r="D81" s="7">
        <v>5</v>
      </c>
      <c r="E81" s="7">
        <v>2016</v>
      </c>
      <c r="F81" s="45">
        <v>132.34842712842701</v>
      </c>
    </row>
    <row r="82" spans="1:6" x14ac:dyDescent="0.25">
      <c r="A82" s="52" t="s">
        <v>37</v>
      </c>
      <c r="B82" s="42" t="s">
        <v>42</v>
      </c>
      <c r="C82" s="7" t="s">
        <v>37</v>
      </c>
      <c r="D82" s="7">
        <v>5</v>
      </c>
      <c r="E82" s="7">
        <v>2016</v>
      </c>
      <c r="F82" s="45">
        <v>133.64178499278501</v>
      </c>
    </row>
    <row r="83" spans="1:6" x14ac:dyDescent="0.25">
      <c r="A83" s="53" t="s">
        <v>38</v>
      </c>
      <c r="B83" s="42" t="s">
        <v>27</v>
      </c>
      <c r="C83" s="7" t="s">
        <v>38</v>
      </c>
      <c r="D83" s="7">
        <v>5</v>
      </c>
      <c r="E83" s="7">
        <v>2016</v>
      </c>
      <c r="F83" s="45">
        <v>134.93514285714301</v>
      </c>
    </row>
    <row r="84" spans="1:6" x14ac:dyDescent="0.25">
      <c r="A84" s="52" t="s">
        <v>39</v>
      </c>
      <c r="B84" s="42" t="s">
        <v>27</v>
      </c>
      <c r="C84" s="7" t="s">
        <v>39</v>
      </c>
      <c r="D84" s="7">
        <v>5</v>
      </c>
      <c r="E84" s="7">
        <v>2016</v>
      </c>
      <c r="F84" s="45">
        <v>136.22850072150101</v>
      </c>
    </row>
    <row r="85" spans="1:6" x14ac:dyDescent="0.25">
      <c r="A85" s="53" t="s">
        <v>40</v>
      </c>
      <c r="B85" s="42" t="s">
        <v>43</v>
      </c>
      <c r="C85" s="7" t="s">
        <v>40</v>
      </c>
      <c r="D85" s="7">
        <v>5</v>
      </c>
      <c r="E85" s="7">
        <v>2016</v>
      </c>
      <c r="F85" s="45">
        <v>137.52185858585901</v>
      </c>
    </row>
    <row r="86" spans="1:6" x14ac:dyDescent="0.25">
      <c r="A86" s="52" t="s">
        <v>44</v>
      </c>
      <c r="B86" s="43" t="s">
        <v>45</v>
      </c>
      <c r="C86" s="7" t="s">
        <v>44</v>
      </c>
      <c r="D86" s="7">
        <v>5</v>
      </c>
      <c r="E86" s="7">
        <v>2016</v>
      </c>
      <c r="F86" s="45">
        <v>138.81521645021701</v>
      </c>
    </row>
    <row r="87" spans="1:6" x14ac:dyDescent="0.25">
      <c r="A87" s="53" t="s">
        <v>46</v>
      </c>
      <c r="B87" s="43" t="s">
        <v>34</v>
      </c>
      <c r="C87" s="7" t="s">
        <v>46</v>
      </c>
      <c r="D87" s="7">
        <v>5</v>
      </c>
      <c r="E87" s="7">
        <v>2016</v>
      </c>
      <c r="F87" s="45">
        <v>140.10857431457501</v>
      </c>
    </row>
    <row r="88" spans="1:6" x14ac:dyDescent="0.25">
      <c r="A88" s="52" t="s">
        <v>47</v>
      </c>
      <c r="B88" s="43" t="s">
        <v>45</v>
      </c>
      <c r="C88" s="7" t="s">
        <v>47</v>
      </c>
      <c r="D88" s="7">
        <v>5</v>
      </c>
      <c r="E88" s="7">
        <v>2016</v>
      </c>
      <c r="F88" s="45">
        <v>141.40193217893199</v>
      </c>
    </row>
    <row r="89" spans="1:6" x14ac:dyDescent="0.25">
      <c r="A89" s="53" t="s">
        <v>48</v>
      </c>
      <c r="B89" s="43" t="s">
        <v>27</v>
      </c>
      <c r="C89" s="7" t="s">
        <v>48</v>
      </c>
      <c r="D89" s="7">
        <v>5</v>
      </c>
      <c r="E89" s="7">
        <v>2016</v>
      </c>
      <c r="F89" s="45">
        <v>142.69529004328999</v>
      </c>
    </row>
    <row r="90" spans="1:6" x14ac:dyDescent="0.25">
      <c r="A90" s="52" t="s">
        <v>49</v>
      </c>
      <c r="B90" s="43" t="s">
        <v>45</v>
      </c>
      <c r="C90" s="7" t="s">
        <v>49</v>
      </c>
      <c r="D90" s="7">
        <v>5</v>
      </c>
      <c r="E90" s="7">
        <v>2016</v>
      </c>
      <c r="F90" s="45">
        <v>143.98864790764799</v>
      </c>
    </row>
    <row r="91" spans="1:6" x14ac:dyDescent="0.25">
      <c r="A91" s="53" t="s">
        <v>50</v>
      </c>
      <c r="B91" s="43" t="s">
        <v>45</v>
      </c>
      <c r="C91" s="7" t="s">
        <v>50</v>
      </c>
      <c r="D91" s="7">
        <v>5</v>
      </c>
      <c r="E91" s="7">
        <v>2016</v>
      </c>
      <c r="F91" s="45">
        <v>145.28200577200599</v>
      </c>
    </row>
    <row r="92" spans="1:6" x14ac:dyDescent="0.25">
      <c r="A92" s="52" t="s">
        <v>51</v>
      </c>
      <c r="B92" s="43" t="s">
        <v>34</v>
      </c>
      <c r="C92" s="7" t="s">
        <v>51</v>
      </c>
      <c r="D92" s="7">
        <v>5</v>
      </c>
      <c r="E92" s="7">
        <v>2016</v>
      </c>
      <c r="F92" s="45">
        <v>146.57536363636399</v>
      </c>
    </row>
    <row r="93" spans="1:6" x14ac:dyDescent="0.25">
      <c r="A93" s="53" t="s">
        <v>52</v>
      </c>
      <c r="B93" s="43" t="s">
        <v>34</v>
      </c>
      <c r="C93" s="7" t="s">
        <v>52</v>
      </c>
      <c r="D93" s="7">
        <v>5</v>
      </c>
      <c r="E93" s="7">
        <v>2016</v>
      </c>
      <c r="F93" s="45">
        <v>147.86872150072199</v>
      </c>
    </row>
    <row r="94" spans="1:6" x14ac:dyDescent="0.25">
      <c r="A94" s="52" t="s">
        <v>53</v>
      </c>
      <c r="B94" s="43" t="s">
        <v>34</v>
      </c>
      <c r="C94" s="7" t="s">
        <v>53</v>
      </c>
      <c r="D94" s="7">
        <v>5</v>
      </c>
      <c r="E94" s="7">
        <v>2016</v>
      </c>
      <c r="F94" s="45">
        <v>149.16207936507999</v>
      </c>
    </row>
    <row r="95" spans="1:6" x14ac:dyDescent="0.25">
      <c r="A95" s="53" t="s">
        <v>54</v>
      </c>
      <c r="B95" s="44" t="s">
        <v>55</v>
      </c>
      <c r="C95" s="7" t="s">
        <v>54</v>
      </c>
      <c r="D95" s="7">
        <v>5</v>
      </c>
      <c r="E95" s="7">
        <v>2016</v>
      </c>
      <c r="F95" s="45">
        <v>150.455437229437</v>
      </c>
    </row>
    <row r="96" spans="1:6" x14ac:dyDescent="0.25">
      <c r="A96" s="52" t="s">
        <v>56</v>
      </c>
      <c r="B96" s="43" t="s">
        <v>42</v>
      </c>
      <c r="C96" s="7" t="s">
        <v>56</v>
      </c>
      <c r="D96" s="7">
        <v>5</v>
      </c>
      <c r="E96" s="7">
        <v>2016</v>
      </c>
      <c r="F96" s="45">
        <v>151.748795093795</v>
      </c>
    </row>
    <row r="97" spans="1:6" x14ac:dyDescent="0.25">
      <c r="A97" s="53" t="s">
        <v>57</v>
      </c>
      <c r="B97" s="43" t="s">
        <v>58</v>
      </c>
      <c r="C97" s="7" t="s">
        <v>57</v>
      </c>
      <c r="D97" s="7">
        <v>5</v>
      </c>
      <c r="E97" s="7">
        <v>2016</v>
      </c>
      <c r="F97" s="45">
        <v>153.042152958153</v>
      </c>
    </row>
    <row r="98" spans="1:6" x14ac:dyDescent="0.25">
      <c r="A98" s="52" t="s">
        <v>26</v>
      </c>
      <c r="B98" s="42" t="s">
        <v>27</v>
      </c>
      <c r="C98" s="7" t="s">
        <v>26</v>
      </c>
      <c r="D98" s="7">
        <v>5</v>
      </c>
      <c r="E98" s="7">
        <v>2015</v>
      </c>
      <c r="F98" s="45">
        <v>154.335510822511</v>
      </c>
    </row>
    <row r="99" spans="1:6" x14ac:dyDescent="0.25">
      <c r="A99" s="53" t="s">
        <v>28</v>
      </c>
      <c r="B99" s="43" t="s">
        <v>33</v>
      </c>
      <c r="C99" s="7" t="s">
        <v>28</v>
      </c>
      <c r="D99" s="7">
        <v>5</v>
      </c>
      <c r="E99" s="7">
        <v>2015</v>
      </c>
      <c r="F99" s="45">
        <v>155.628868686869</v>
      </c>
    </row>
    <row r="100" spans="1:6" x14ac:dyDescent="0.25">
      <c r="A100" s="52" t="s">
        <v>29</v>
      </c>
      <c r="B100" s="43" t="s">
        <v>34</v>
      </c>
      <c r="C100" s="7" t="s">
        <v>29</v>
      </c>
      <c r="D100" s="7">
        <v>5</v>
      </c>
      <c r="E100" s="7">
        <v>2015</v>
      </c>
      <c r="F100" s="45">
        <v>156.922226551227</v>
      </c>
    </row>
    <row r="101" spans="1:6" x14ac:dyDescent="0.25">
      <c r="A101" s="53" t="s">
        <v>30</v>
      </c>
      <c r="B101" s="43" t="s">
        <v>34</v>
      </c>
      <c r="C101" s="7" t="s">
        <v>30</v>
      </c>
      <c r="D101" s="7">
        <v>5</v>
      </c>
      <c r="E101" s="7">
        <v>2015</v>
      </c>
      <c r="F101" s="45">
        <v>158.215584415585</v>
      </c>
    </row>
    <row r="102" spans="1:6" x14ac:dyDescent="0.25">
      <c r="A102" s="52" t="s">
        <v>31</v>
      </c>
      <c r="B102" s="43" t="s">
        <v>34</v>
      </c>
      <c r="C102" s="7" t="s">
        <v>31</v>
      </c>
      <c r="D102" s="7">
        <v>5</v>
      </c>
      <c r="E102" s="7">
        <v>2015</v>
      </c>
      <c r="F102" s="45">
        <v>159.508942279943</v>
      </c>
    </row>
    <row r="103" spans="1:6" x14ac:dyDescent="0.25">
      <c r="A103" s="53" t="s">
        <v>32</v>
      </c>
      <c r="B103" s="43" t="s">
        <v>34</v>
      </c>
      <c r="C103" s="7" t="s">
        <v>32</v>
      </c>
      <c r="D103" s="7">
        <v>5</v>
      </c>
      <c r="E103" s="7">
        <v>2015</v>
      </c>
      <c r="F103" s="45">
        <v>160.80230014430001</v>
      </c>
    </row>
    <row r="104" spans="1:6" x14ac:dyDescent="0.25">
      <c r="A104" s="52" t="s">
        <v>35</v>
      </c>
      <c r="B104" s="42" t="s">
        <v>27</v>
      </c>
      <c r="C104" s="7" t="s">
        <v>35</v>
      </c>
      <c r="D104" s="7">
        <v>5</v>
      </c>
      <c r="E104" s="7">
        <v>2015</v>
      </c>
      <c r="F104" s="45">
        <v>162.09565800865801</v>
      </c>
    </row>
    <row r="105" spans="1:6" x14ac:dyDescent="0.25">
      <c r="A105" s="53" t="s">
        <v>36</v>
      </c>
      <c r="B105" s="42" t="s">
        <v>41</v>
      </c>
      <c r="C105" s="7" t="s">
        <v>36</v>
      </c>
      <c r="D105" s="7">
        <v>5</v>
      </c>
      <c r="E105" s="7">
        <v>2015</v>
      </c>
      <c r="F105" s="45">
        <v>163.38901587301601</v>
      </c>
    </row>
    <row r="106" spans="1:6" x14ac:dyDescent="0.25">
      <c r="A106" s="52" t="s">
        <v>37</v>
      </c>
      <c r="B106" s="42" t="s">
        <v>42</v>
      </c>
      <c r="C106" s="7" t="s">
        <v>37</v>
      </c>
      <c r="D106" s="7">
        <v>5</v>
      </c>
      <c r="E106" s="7">
        <v>2015</v>
      </c>
      <c r="F106" s="45">
        <v>164.68237373737401</v>
      </c>
    </row>
    <row r="107" spans="1:6" x14ac:dyDescent="0.25">
      <c r="A107" s="53" t="s">
        <v>38</v>
      </c>
      <c r="B107" s="42" t="s">
        <v>27</v>
      </c>
      <c r="C107" s="7" t="s">
        <v>38</v>
      </c>
      <c r="D107" s="7">
        <v>5</v>
      </c>
      <c r="E107" s="7">
        <v>2015</v>
      </c>
      <c r="F107" s="45">
        <v>165.97573160173201</v>
      </c>
    </row>
    <row r="108" spans="1:6" x14ac:dyDescent="0.25">
      <c r="A108" s="52" t="s">
        <v>39</v>
      </c>
      <c r="B108" s="42" t="s">
        <v>27</v>
      </c>
      <c r="C108" s="7" t="s">
        <v>39</v>
      </c>
      <c r="D108" s="7">
        <v>5</v>
      </c>
      <c r="E108" s="7">
        <v>2015</v>
      </c>
      <c r="F108" s="45">
        <v>167.26908946609001</v>
      </c>
    </row>
    <row r="109" spans="1:6" x14ac:dyDescent="0.25">
      <c r="A109" s="53" t="s">
        <v>40</v>
      </c>
      <c r="B109" s="42" t="s">
        <v>43</v>
      </c>
      <c r="C109" s="7" t="s">
        <v>40</v>
      </c>
      <c r="D109" s="7">
        <v>5</v>
      </c>
      <c r="E109" s="7">
        <v>2015</v>
      </c>
      <c r="F109" s="45">
        <v>168.56244733044801</v>
      </c>
    </row>
    <row r="110" spans="1:6" x14ac:dyDescent="0.25">
      <c r="A110" s="52" t="s">
        <v>44</v>
      </c>
      <c r="B110" s="43" t="s">
        <v>45</v>
      </c>
      <c r="C110" s="7" t="s">
        <v>44</v>
      </c>
      <c r="D110" s="7">
        <v>5</v>
      </c>
      <c r="E110" s="7">
        <v>2015</v>
      </c>
      <c r="F110" s="45">
        <v>169.85580519480499</v>
      </c>
    </row>
    <row r="111" spans="1:6" x14ac:dyDescent="0.25">
      <c r="A111" s="53" t="s">
        <v>46</v>
      </c>
      <c r="B111" s="43" t="s">
        <v>34</v>
      </c>
      <c r="C111" s="7" t="s">
        <v>46</v>
      </c>
      <c r="D111" s="7">
        <v>5</v>
      </c>
      <c r="E111" s="7">
        <v>2015</v>
      </c>
      <c r="F111" s="45">
        <v>171.14916305916299</v>
      </c>
    </row>
    <row r="112" spans="1:6" x14ac:dyDescent="0.25">
      <c r="A112" s="52" t="s">
        <v>47</v>
      </c>
      <c r="B112" s="43" t="s">
        <v>45</v>
      </c>
      <c r="C112" s="7" t="s">
        <v>47</v>
      </c>
      <c r="D112" s="7">
        <v>5</v>
      </c>
      <c r="E112" s="7">
        <v>2015</v>
      </c>
      <c r="F112" s="45">
        <v>172.44252092352099</v>
      </c>
    </row>
    <row r="113" spans="1:6" x14ac:dyDescent="0.25">
      <c r="A113" s="53" t="s">
        <v>48</v>
      </c>
      <c r="B113" s="43" t="s">
        <v>27</v>
      </c>
      <c r="C113" s="7" t="s">
        <v>48</v>
      </c>
      <c r="D113" s="7">
        <v>5</v>
      </c>
      <c r="E113" s="7">
        <v>2015</v>
      </c>
      <c r="F113" s="45">
        <v>173.73587878787899</v>
      </c>
    </row>
    <row r="114" spans="1:6" x14ac:dyDescent="0.25">
      <c r="A114" s="52" t="s">
        <v>49</v>
      </c>
      <c r="B114" s="43" t="s">
        <v>45</v>
      </c>
      <c r="C114" s="7" t="s">
        <v>49</v>
      </c>
      <c r="D114" s="7">
        <v>5</v>
      </c>
      <c r="E114" s="7">
        <v>2015</v>
      </c>
      <c r="F114" s="45">
        <v>175.02923665223699</v>
      </c>
    </row>
    <row r="115" spans="1:6" x14ac:dyDescent="0.25">
      <c r="A115" s="53" t="s">
        <v>50</v>
      </c>
      <c r="B115" s="43" t="s">
        <v>45</v>
      </c>
      <c r="C115" s="7" t="s">
        <v>50</v>
      </c>
      <c r="D115" s="7">
        <v>5</v>
      </c>
      <c r="E115" s="7">
        <v>2015</v>
      </c>
      <c r="F115" s="45">
        <v>176.32259451659499</v>
      </c>
    </row>
    <row r="116" spans="1:6" x14ac:dyDescent="0.25">
      <c r="A116" s="52" t="s">
        <v>51</v>
      </c>
      <c r="B116" s="43" t="s">
        <v>34</v>
      </c>
      <c r="C116" s="7" t="s">
        <v>51</v>
      </c>
      <c r="D116" s="7">
        <v>5</v>
      </c>
      <c r="E116" s="7">
        <v>2015</v>
      </c>
      <c r="F116" s="45">
        <v>177.61595238095299</v>
      </c>
    </row>
    <row r="117" spans="1:6" x14ac:dyDescent="0.25">
      <c r="A117" s="53" t="s">
        <v>52</v>
      </c>
      <c r="B117" s="43" t="s">
        <v>34</v>
      </c>
      <c r="C117" s="7" t="s">
        <v>52</v>
      </c>
      <c r="D117" s="7">
        <v>5</v>
      </c>
      <c r="E117" s="7">
        <v>2015</v>
      </c>
      <c r="F117" s="45">
        <v>178.90931024531099</v>
      </c>
    </row>
    <row r="118" spans="1:6" x14ac:dyDescent="0.25">
      <c r="A118" s="52" t="s">
        <v>53</v>
      </c>
      <c r="B118" s="43" t="s">
        <v>34</v>
      </c>
      <c r="C118" s="7" t="s">
        <v>53</v>
      </c>
      <c r="D118" s="7">
        <v>5</v>
      </c>
      <c r="E118" s="7">
        <v>2015</v>
      </c>
      <c r="F118" s="45">
        <v>180.202668109668</v>
      </c>
    </row>
    <row r="119" spans="1:6" x14ac:dyDescent="0.25">
      <c r="A119" s="53" t="s">
        <v>54</v>
      </c>
      <c r="B119" s="44" t="s">
        <v>55</v>
      </c>
      <c r="C119" s="7" t="s">
        <v>54</v>
      </c>
      <c r="D119" s="7">
        <v>5</v>
      </c>
      <c r="E119" s="7">
        <v>2015</v>
      </c>
      <c r="F119" s="45">
        <v>181.496025974026</v>
      </c>
    </row>
    <row r="120" spans="1:6" x14ac:dyDescent="0.25">
      <c r="A120" s="52" t="s">
        <v>56</v>
      </c>
      <c r="B120" s="43" t="s">
        <v>42</v>
      </c>
      <c r="C120" s="7" t="s">
        <v>56</v>
      </c>
      <c r="D120" s="7">
        <v>5</v>
      </c>
      <c r="E120" s="7">
        <v>2015</v>
      </c>
      <c r="F120" s="45">
        <v>182.789383838384</v>
      </c>
    </row>
    <row r="121" spans="1:6" x14ac:dyDescent="0.25">
      <c r="A121" s="53" t="s">
        <v>57</v>
      </c>
      <c r="B121" s="43" t="s">
        <v>58</v>
      </c>
      <c r="C121" s="7" t="s">
        <v>57</v>
      </c>
      <c r="D121" s="7">
        <v>5</v>
      </c>
      <c r="E121" s="7">
        <v>2015</v>
      </c>
      <c r="F121" s="45">
        <v>184.082741702742</v>
      </c>
    </row>
    <row r="122" spans="1:6" x14ac:dyDescent="0.25">
      <c r="A122" s="52" t="s">
        <v>26</v>
      </c>
      <c r="B122" s="42" t="s">
        <v>27</v>
      </c>
      <c r="C122" s="7" t="s">
        <v>26</v>
      </c>
      <c r="D122" s="7">
        <v>5</v>
      </c>
      <c r="E122" s="7">
        <v>2015</v>
      </c>
      <c r="F122" s="45">
        <v>185.3760995671</v>
      </c>
    </row>
    <row r="123" spans="1:6" x14ac:dyDescent="0.25">
      <c r="A123" s="53" t="s">
        <v>28</v>
      </c>
      <c r="B123" s="43" t="s">
        <v>33</v>
      </c>
      <c r="C123" s="7" t="s">
        <v>28</v>
      </c>
      <c r="D123" s="7">
        <v>5</v>
      </c>
      <c r="E123" s="7">
        <v>2015</v>
      </c>
      <c r="F123" s="45">
        <v>186.669457431458</v>
      </c>
    </row>
    <row r="124" spans="1:6" x14ac:dyDescent="0.25">
      <c r="A124" s="52" t="s">
        <v>29</v>
      </c>
      <c r="B124" s="43" t="s">
        <v>34</v>
      </c>
      <c r="C124" s="7" t="s">
        <v>29</v>
      </c>
      <c r="D124" s="7">
        <v>5</v>
      </c>
      <c r="E124" s="7">
        <v>2015</v>
      </c>
      <c r="F124" s="45">
        <v>187.962815295816</v>
      </c>
    </row>
    <row r="125" spans="1:6" x14ac:dyDescent="0.25">
      <c r="A125" s="53" t="s">
        <v>30</v>
      </c>
      <c r="B125" s="43" t="s">
        <v>34</v>
      </c>
      <c r="C125" s="7" t="s">
        <v>30</v>
      </c>
      <c r="D125" s="7">
        <v>5</v>
      </c>
      <c r="E125" s="7">
        <v>2015</v>
      </c>
      <c r="F125" s="45">
        <v>189.25617316017301</v>
      </c>
    </row>
    <row r="126" spans="1:6" x14ac:dyDescent="0.25">
      <c r="A126" s="52" t="s">
        <v>31</v>
      </c>
      <c r="B126" s="43" t="s">
        <v>34</v>
      </c>
      <c r="C126" s="7" t="s">
        <v>31</v>
      </c>
      <c r="D126" s="7">
        <v>5</v>
      </c>
      <c r="E126" s="7">
        <v>2015</v>
      </c>
      <c r="F126" s="45">
        <v>190.54953102453101</v>
      </c>
    </row>
    <row r="127" spans="1:6" x14ac:dyDescent="0.25">
      <c r="A127" s="53" t="s">
        <v>32</v>
      </c>
      <c r="B127" s="43" t="s">
        <v>34</v>
      </c>
      <c r="C127" s="7" t="s">
        <v>32</v>
      </c>
      <c r="D127" s="7">
        <v>5</v>
      </c>
      <c r="E127" s="7">
        <v>2015</v>
      </c>
      <c r="F127" s="45">
        <v>191.84288888888901</v>
      </c>
    </row>
    <row r="128" spans="1:6" x14ac:dyDescent="0.25">
      <c r="A128" s="52" t="s">
        <v>35</v>
      </c>
      <c r="B128" s="42" t="s">
        <v>27</v>
      </c>
      <c r="C128" s="7" t="s">
        <v>35</v>
      </c>
      <c r="D128" s="7">
        <v>5</v>
      </c>
      <c r="E128" s="7">
        <v>2015</v>
      </c>
      <c r="F128" s="45">
        <v>193.13624675324701</v>
      </c>
    </row>
    <row r="129" spans="1:6" x14ac:dyDescent="0.25">
      <c r="A129" s="53" t="s">
        <v>36</v>
      </c>
      <c r="B129" s="42" t="s">
        <v>41</v>
      </c>
      <c r="C129" s="7" t="s">
        <v>36</v>
      </c>
      <c r="D129" s="7">
        <v>5</v>
      </c>
      <c r="E129" s="7">
        <v>2015</v>
      </c>
      <c r="F129" s="45">
        <v>194.42960461760501</v>
      </c>
    </row>
    <row r="130" spans="1:6" x14ac:dyDescent="0.25">
      <c r="A130" s="52" t="s">
        <v>37</v>
      </c>
      <c r="B130" s="42" t="s">
        <v>42</v>
      </c>
      <c r="C130" s="7" t="s">
        <v>37</v>
      </c>
      <c r="D130" s="7">
        <v>5</v>
      </c>
      <c r="E130" s="7">
        <v>2015</v>
      </c>
      <c r="F130" s="45">
        <v>195.72296248196301</v>
      </c>
    </row>
    <row r="131" spans="1:6" x14ac:dyDescent="0.25">
      <c r="A131" s="53" t="s">
        <v>38</v>
      </c>
      <c r="B131" s="42" t="s">
        <v>27</v>
      </c>
      <c r="C131" s="7" t="s">
        <v>38</v>
      </c>
      <c r="D131" s="7">
        <v>5</v>
      </c>
      <c r="E131" s="7">
        <v>2015</v>
      </c>
      <c r="F131" s="45">
        <v>197.01632034632101</v>
      </c>
    </row>
    <row r="132" spans="1:6" x14ac:dyDescent="0.25">
      <c r="A132" s="52" t="s">
        <v>39</v>
      </c>
      <c r="B132" s="42" t="s">
        <v>27</v>
      </c>
      <c r="C132" s="7" t="s">
        <v>39</v>
      </c>
      <c r="D132" s="7">
        <v>5</v>
      </c>
      <c r="E132" s="7">
        <v>2015</v>
      </c>
      <c r="F132" s="45">
        <v>198.30967821067799</v>
      </c>
    </row>
    <row r="133" spans="1:6" x14ac:dyDescent="0.25">
      <c r="A133" s="53" t="s">
        <v>40</v>
      </c>
      <c r="B133" s="42" t="s">
        <v>43</v>
      </c>
      <c r="C133" s="7" t="s">
        <v>40</v>
      </c>
      <c r="D133" s="7">
        <v>5</v>
      </c>
      <c r="E133" s="7">
        <v>2015</v>
      </c>
      <c r="F133" s="45">
        <v>199.60303607503599</v>
      </c>
    </row>
    <row r="134" spans="1:6" x14ac:dyDescent="0.25">
      <c r="A134" s="52" t="s">
        <v>44</v>
      </c>
      <c r="B134" s="43" t="s">
        <v>45</v>
      </c>
      <c r="C134" s="7" t="s">
        <v>44</v>
      </c>
      <c r="D134" s="7">
        <v>5</v>
      </c>
      <c r="E134" s="7">
        <v>2015</v>
      </c>
      <c r="F134" s="45">
        <v>200.89639393939399</v>
      </c>
    </row>
    <row r="135" spans="1:6" x14ac:dyDescent="0.25">
      <c r="A135" s="53" t="s">
        <v>46</v>
      </c>
      <c r="B135" s="43" t="s">
        <v>34</v>
      </c>
      <c r="C135" s="7" t="s">
        <v>46</v>
      </c>
      <c r="D135" s="7">
        <v>5</v>
      </c>
      <c r="E135" s="7">
        <v>2015</v>
      </c>
      <c r="F135" s="45">
        <v>202.18975180375199</v>
      </c>
    </row>
    <row r="136" spans="1:6" x14ac:dyDescent="0.25">
      <c r="A136" s="52" t="s">
        <v>47</v>
      </c>
      <c r="B136" s="43" t="s">
        <v>45</v>
      </c>
      <c r="C136" s="7" t="s">
        <v>47</v>
      </c>
      <c r="D136" s="7">
        <v>5</v>
      </c>
      <c r="E136" s="7">
        <v>2015</v>
      </c>
      <c r="F136" s="45">
        <v>203.48310966810999</v>
      </c>
    </row>
    <row r="137" spans="1:6" x14ac:dyDescent="0.25">
      <c r="A137" s="53" t="s">
        <v>48</v>
      </c>
      <c r="B137" s="43" t="s">
        <v>27</v>
      </c>
      <c r="C137" s="7" t="s">
        <v>48</v>
      </c>
      <c r="D137" s="7">
        <v>5</v>
      </c>
      <c r="E137" s="7">
        <v>2015</v>
      </c>
      <c r="F137" s="45">
        <v>204.77646753246799</v>
      </c>
    </row>
    <row r="138" spans="1:6" x14ac:dyDescent="0.25">
      <c r="A138" s="52" t="s">
        <v>49</v>
      </c>
      <c r="B138" s="43" t="s">
        <v>45</v>
      </c>
      <c r="C138" s="7" t="s">
        <v>49</v>
      </c>
      <c r="D138" s="7">
        <v>5</v>
      </c>
      <c r="E138" s="7">
        <v>2015</v>
      </c>
      <c r="F138" s="45">
        <v>206.06982539682599</v>
      </c>
    </row>
    <row r="139" spans="1:6" x14ac:dyDescent="0.25">
      <c r="A139" s="53" t="s">
        <v>50</v>
      </c>
      <c r="B139" s="43" t="s">
        <v>45</v>
      </c>
      <c r="C139" s="7" t="s">
        <v>50</v>
      </c>
      <c r="D139" s="7">
        <v>5</v>
      </c>
      <c r="E139" s="7">
        <v>2015</v>
      </c>
      <c r="F139" s="45">
        <v>207.36318326118399</v>
      </c>
    </row>
    <row r="140" spans="1:6" x14ac:dyDescent="0.25">
      <c r="A140" s="52" t="s">
        <v>51</v>
      </c>
      <c r="B140" s="43" t="s">
        <v>34</v>
      </c>
      <c r="C140" s="7" t="s">
        <v>51</v>
      </c>
      <c r="D140" s="7">
        <v>5</v>
      </c>
      <c r="E140" s="7">
        <v>2015</v>
      </c>
      <c r="F140" s="45">
        <v>208.656541125541</v>
      </c>
    </row>
    <row r="141" spans="1:6" x14ac:dyDescent="0.25">
      <c r="A141" s="53" t="s">
        <v>52</v>
      </c>
      <c r="B141" s="43" t="s">
        <v>34</v>
      </c>
      <c r="C141" s="7" t="s">
        <v>52</v>
      </c>
      <c r="D141" s="7">
        <v>5</v>
      </c>
      <c r="E141" s="7">
        <v>2015</v>
      </c>
      <c r="F141" s="45">
        <v>209.949898989899</v>
      </c>
    </row>
    <row r="142" spans="1:6" x14ac:dyDescent="0.25">
      <c r="A142" s="52" t="s">
        <v>53</v>
      </c>
      <c r="B142" s="43" t="s">
        <v>34</v>
      </c>
      <c r="C142" s="7" t="s">
        <v>53</v>
      </c>
      <c r="D142" s="7">
        <v>5</v>
      </c>
      <c r="E142" s="7">
        <v>2015</v>
      </c>
      <c r="F142" s="45">
        <v>211.243256854257</v>
      </c>
    </row>
    <row r="143" spans="1:6" x14ac:dyDescent="0.25">
      <c r="A143" s="53" t="s">
        <v>54</v>
      </c>
      <c r="B143" s="44" t="s">
        <v>55</v>
      </c>
      <c r="C143" s="7" t="s">
        <v>54</v>
      </c>
      <c r="D143" s="7">
        <v>5</v>
      </c>
      <c r="E143" s="7">
        <v>2015</v>
      </c>
      <c r="F143" s="45">
        <v>212.536614718615</v>
      </c>
    </row>
    <row r="144" spans="1:6" x14ac:dyDescent="0.25">
      <c r="A144" s="52" t="s">
        <v>56</v>
      </c>
      <c r="B144" s="43" t="s">
        <v>42</v>
      </c>
      <c r="C144" s="7" t="s">
        <v>56</v>
      </c>
      <c r="D144" s="7">
        <v>5</v>
      </c>
      <c r="E144" s="7">
        <v>2015</v>
      </c>
      <c r="F144" s="45">
        <v>213.829972582973</v>
      </c>
    </row>
    <row r="145" spans="1:6" x14ac:dyDescent="0.25">
      <c r="A145" s="53" t="s">
        <v>57</v>
      </c>
      <c r="B145" s="43" t="s">
        <v>58</v>
      </c>
      <c r="C145" s="7" t="s">
        <v>57</v>
      </c>
      <c r="D145" s="7">
        <v>5</v>
      </c>
      <c r="E145" s="7">
        <v>2015</v>
      </c>
      <c r="F145" s="45">
        <v>215.123330447331</v>
      </c>
    </row>
    <row r="146" spans="1:6" x14ac:dyDescent="0.25">
      <c r="A146" s="52" t="s">
        <v>44</v>
      </c>
      <c r="B146" s="43" t="s">
        <v>45</v>
      </c>
      <c r="C146" s="7" t="s">
        <v>44</v>
      </c>
      <c r="D146" s="7">
        <v>5</v>
      </c>
      <c r="E146" s="7">
        <v>2016</v>
      </c>
      <c r="F146" s="45">
        <v>1000</v>
      </c>
    </row>
    <row r="147" spans="1:6" x14ac:dyDescent="0.25">
      <c r="A147" s="57" t="s">
        <v>44</v>
      </c>
      <c r="B147" s="49" t="s">
        <v>45</v>
      </c>
      <c r="C147" s="50" t="s">
        <v>44</v>
      </c>
      <c r="D147" s="50">
        <v>5</v>
      </c>
      <c r="E147" s="50">
        <v>2016</v>
      </c>
      <c r="F147" s="51">
        <v>150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23"/>
  <sheetViews>
    <sheetView tabSelected="1" workbookViewId="0">
      <selection activeCell="H8" sqref="H8"/>
    </sheetView>
  </sheetViews>
  <sheetFormatPr defaultRowHeight="15" x14ac:dyDescent="0.25"/>
  <cols>
    <col min="1" max="1" width="20.140625" customWidth="1"/>
    <col min="2" max="2" width="16.140625" customWidth="1"/>
    <col min="3" max="3" width="14.85546875" customWidth="1"/>
    <col min="4" max="4" width="12" customWidth="1"/>
  </cols>
  <sheetData>
    <row r="1" spans="1:4" x14ac:dyDescent="0.25">
      <c r="A1" s="9" t="s">
        <v>74</v>
      </c>
    </row>
    <row r="4" spans="1:4" ht="15" customHeight="1" x14ac:dyDescent="0.25">
      <c r="A4" s="31" t="s">
        <v>64</v>
      </c>
      <c r="B4" s="32" t="s">
        <v>65</v>
      </c>
      <c r="C4" s="23" t="s">
        <v>76</v>
      </c>
    </row>
    <row r="5" spans="1:4" ht="25.5" customHeight="1" thickBot="1" x14ac:dyDescent="0.3">
      <c r="A5" s="31"/>
      <c r="B5" s="32"/>
      <c r="C5" s="24" t="s">
        <v>66</v>
      </c>
    </row>
    <row r="6" spans="1:4" ht="15.75" thickBot="1" x14ac:dyDescent="0.3">
      <c r="A6" s="12">
        <v>1</v>
      </c>
      <c r="B6" s="13">
        <v>5000</v>
      </c>
      <c r="C6" s="22">
        <f>IF(B6&lt;$D$11,0,
      IF(B6&lt;$D$12,$C$11,
          IF(B6&lt;$D$13,$C$12,$C$13)))</f>
        <v>400</v>
      </c>
    </row>
    <row r="7" spans="1:4" ht="15.75" thickBot="1" x14ac:dyDescent="0.3">
      <c r="A7" s="12">
        <v>2</v>
      </c>
      <c r="B7" s="13">
        <v>26000</v>
      </c>
      <c r="C7" s="22">
        <f t="shared" ref="C7:C8" si="0">IF(B7&lt;$D$11,0,
      IF(B7&lt;$D$12,$C$11,
          IF(B7&lt;$D$13,$C$12,$C$13)))</f>
        <v>600</v>
      </c>
    </row>
    <row r="8" spans="1:4" x14ac:dyDescent="0.25">
      <c r="A8" s="12">
        <v>3</v>
      </c>
      <c r="B8" s="30">
        <v>50000</v>
      </c>
      <c r="C8" s="22">
        <f t="shared" si="0"/>
        <v>800</v>
      </c>
    </row>
    <row r="9" spans="1:4" ht="15.75" thickBot="1" x14ac:dyDescent="0.3"/>
    <row r="10" spans="1:4" ht="15.75" x14ac:dyDescent="0.25">
      <c r="A10" s="14" t="s">
        <v>67</v>
      </c>
      <c r="B10" s="29" t="s">
        <v>77</v>
      </c>
      <c r="C10" s="15" t="s">
        <v>75</v>
      </c>
      <c r="D10" s="29" t="s">
        <v>86</v>
      </c>
    </row>
    <row r="11" spans="1:4" ht="30" x14ac:dyDescent="0.25">
      <c r="A11" s="16" t="s">
        <v>68</v>
      </c>
      <c r="B11" s="17" t="s">
        <v>69</v>
      </c>
      <c r="C11" s="18">
        <v>400</v>
      </c>
      <c r="D11" s="17">
        <v>5000</v>
      </c>
    </row>
    <row r="12" spans="1:4" ht="30" x14ac:dyDescent="0.25">
      <c r="A12" s="16" t="s">
        <v>70</v>
      </c>
      <c r="B12" s="17" t="s">
        <v>71</v>
      </c>
      <c r="C12" s="18">
        <v>600</v>
      </c>
      <c r="D12" s="17">
        <v>25000</v>
      </c>
    </row>
    <row r="13" spans="1:4" ht="16.5" thickBot="1" x14ac:dyDescent="0.3">
      <c r="A13" s="19" t="s">
        <v>72</v>
      </c>
      <c r="B13" s="20" t="s">
        <v>73</v>
      </c>
      <c r="C13" s="21">
        <v>800</v>
      </c>
      <c r="D13" s="20">
        <v>50000</v>
      </c>
    </row>
    <row r="23" ht="12.75" customHeight="1" x14ac:dyDescent="0.25"/>
  </sheetData>
  <mergeCells count="2">
    <mergeCell ref="A4:A5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2023-12-28T20:23:28Z</dcterms:modified>
</cp:coreProperties>
</file>