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GameSpeed" sheetId="1" r:id="rId1"/>
    <sheet name="UnitCombat Weaponry" sheetId="3" r:id="rId2"/>
    <sheet name="Terrai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comments1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a PlotType in dll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a PlotType in dll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Defined in the YieldInfos file</t>
        </r>
      </text>
    </comment>
  </commentList>
</comments>
</file>

<file path=xl/sharedStrings.xml><?xml version="1.0" encoding="utf-8"?>
<sst xmlns="http://schemas.openxmlformats.org/spreadsheetml/2006/main" count="90" uniqueCount="51">
  <si>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</si>
  <si>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</si>
  <si>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</si>
  <si>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</si>
  <si>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</si>
  <si>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</si>
  <si>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</si>
  <si>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</si>
  <si>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</si>
  <si>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</si>
  <si>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</si>
  <si>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Archer</t>
  </si>
  <si>
    <t>Melee</t>
  </si>
  <si>
    <t>Mounted</t>
  </si>
  <si>
    <t>Weaponry implemented as new XML similar to promotions that are automatically gained when the unit enters a city with the appropriate bonus</t>
  </si>
  <si>
    <t>Bronze (Copper)</t>
  </si>
  <si>
    <t>Iron (Iron)</t>
  </si>
  <si>
    <t>Obsidian (Obsidian)</t>
  </si>
  <si>
    <t>Steel (Steel)</t>
  </si>
  <si>
    <t>Yew (Prime Timber)</t>
  </si>
  <si>
    <t>Grass</t>
  </si>
  <si>
    <t>Yield</t>
  </si>
  <si>
    <t>2/0/0</t>
  </si>
  <si>
    <t>RiverYield</t>
  </si>
  <si>
    <t>Found</t>
  </si>
  <si>
    <t>x</t>
  </si>
  <si>
    <t>Bonuses</t>
  </si>
  <si>
    <t>Improvement/Tech</t>
  </si>
  <si>
    <t>Plains</t>
  </si>
  <si>
    <t>Desert</t>
  </si>
  <si>
    <t>1/1/0</t>
  </si>
  <si>
    <t>0/0/1</t>
  </si>
  <si>
    <t>-</t>
  </si>
  <si>
    <t>Found Coast</t>
  </si>
  <si>
    <t>Tundra</t>
  </si>
  <si>
    <t>Snow</t>
  </si>
  <si>
    <t>Coast</t>
  </si>
  <si>
    <t>1/0/2</t>
  </si>
  <si>
    <t>0/1/0</t>
  </si>
  <si>
    <t>Ocean</t>
  </si>
  <si>
    <t>1/0/1</t>
  </si>
  <si>
    <t>Peak</t>
  </si>
  <si>
    <t>Hill</t>
  </si>
  <si>
    <t>Clam
Crab
Fish
Pearls
Shrimp</t>
  </si>
  <si>
    <t>Fish
Oil
Shrimp
Whale</t>
  </si>
  <si>
    <t>Farm/Agriculture
Fort/Mathematics
Hamlet/Sedentary Lifestyle</t>
  </si>
  <si>
    <t>Aluminium
Copper
Incense
Iron
Obsidian
Oil
Salt
Uranium</t>
  </si>
  <si>
    <t>Aluminium
Barley
Bison
Copper
Cow
Horse
Iron
Lead
Obsidian
Plains
Potato
Salt
Sheep
Tobacco
Uranium
Wheat
Wine</t>
  </si>
  <si>
    <t>Barley
Bison
Coffee
Copper
Corn
Cow
Horse
Iron
Lead
Obsidian
Pig
Potato
Rice
Salt
Sheep
Tea
Uranium
Wheat</t>
  </si>
  <si>
    <t>Aluminium
Copper
Deer
Fur
Horse
Iron
Lead
Obsidian
Oil
Uranium</t>
  </si>
  <si>
    <t>Copper
Fur
Iron
Oil
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</si>
</sst>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E1" workbookViewId="0">
      <selection activeCell="R30" sqref="R30"/>
    </sheetView>
  </sheetViews>
  <sheetFormatPr defaultRowHeight="15" x14ac:dyDescent="0.25"/>
  <sheetData>
    <row r="1" spans="1:28" ht="15.75" thickBot="1" x14ac:dyDescent="0.3"/>
    <row r="2" spans="1:28" x14ac:dyDescent="0.25">
      <c r="A2" s="38" t="s">
        <v>6</v>
      </c>
      <c r="B2" s="39"/>
      <c r="C2" s="39"/>
      <c r="D2" s="40"/>
      <c r="E2" s="41" t="s">
        <v>7</v>
      </c>
      <c r="F2" s="42"/>
      <c r="G2" s="42"/>
      <c r="H2" s="43"/>
      <c r="I2" s="44" t="s">
        <v>0</v>
      </c>
      <c r="J2" s="45"/>
      <c r="K2" s="45"/>
      <c r="L2" s="46"/>
      <c r="M2" s="41" t="s">
        <v>3</v>
      </c>
      <c r="N2" s="42"/>
      <c r="O2" s="42"/>
      <c r="P2" s="43"/>
      <c r="Q2" s="44" t="s">
        <v>4</v>
      </c>
      <c r="R2" s="45"/>
      <c r="S2" s="45"/>
      <c r="T2" s="46"/>
      <c r="U2" s="41" t="s">
        <v>5</v>
      </c>
      <c r="V2" s="42"/>
      <c r="W2" s="42"/>
      <c r="X2" s="43"/>
      <c r="Y2" s="44" t="s">
        <v>8</v>
      </c>
      <c r="Z2" s="45"/>
      <c r="AA2" s="45"/>
      <c r="AB2" s="46"/>
    </row>
    <row r="3" spans="1:28" x14ac:dyDescent="0.25">
      <c r="A3" s="33" t="s">
        <v>1</v>
      </c>
      <c r="B3" s="32" t="s">
        <v>9</v>
      </c>
      <c r="C3" s="32" t="s">
        <v>2</v>
      </c>
      <c r="D3" s="34" t="s">
        <v>10</v>
      </c>
      <c r="E3" s="29" t="s">
        <v>1</v>
      </c>
      <c r="F3" s="28" t="s">
        <v>9</v>
      </c>
      <c r="G3" s="28" t="s">
        <v>2</v>
      </c>
      <c r="H3" s="30" t="s">
        <v>10</v>
      </c>
      <c r="I3" s="35" t="s">
        <v>1</v>
      </c>
      <c r="J3" s="31" t="s">
        <v>9</v>
      </c>
      <c r="K3" s="31" t="s">
        <v>2</v>
      </c>
      <c r="L3" s="36" t="s">
        <v>10</v>
      </c>
      <c r="M3" s="29" t="s">
        <v>1</v>
      </c>
      <c r="N3" s="28" t="s">
        <v>9</v>
      </c>
      <c r="O3" s="28" t="s">
        <v>2</v>
      </c>
      <c r="P3" s="30" t="s">
        <v>10</v>
      </c>
      <c r="Q3" s="35" t="s">
        <v>1</v>
      </c>
      <c r="R3" s="31" t="s">
        <v>9</v>
      </c>
      <c r="S3" s="31" t="s">
        <v>2</v>
      </c>
      <c r="T3" s="36" t="s">
        <v>10</v>
      </c>
      <c r="U3" s="29" t="s">
        <v>1</v>
      </c>
      <c r="V3" s="28" t="s">
        <v>9</v>
      </c>
      <c r="W3" s="28" t="s">
        <v>2</v>
      </c>
      <c r="X3" s="30" t="s">
        <v>10</v>
      </c>
      <c r="Y3" s="35" t="s">
        <v>1</v>
      </c>
      <c r="Z3" s="31" t="s">
        <v>9</v>
      </c>
      <c r="AA3" s="31" t="s">
        <v>2</v>
      </c>
      <c r="AB3" s="36" t="s">
        <v>10</v>
      </c>
    </row>
    <row r="4" spans="1:28" x14ac:dyDescent="0.25">
      <c r="A4" s="1">
        <v>900</v>
      </c>
      <c r="B4" s="2">
        <v>190</v>
      </c>
      <c r="C4" s="2">
        <f>B4</f>
        <v>190</v>
      </c>
      <c r="D4" s="3">
        <f>A4*B4</f>
        <v>171000</v>
      </c>
      <c r="E4" s="8">
        <v>1800</v>
      </c>
      <c r="F4" s="9">
        <v>170</v>
      </c>
      <c r="G4" s="9">
        <f>F4</f>
        <v>170</v>
      </c>
      <c r="H4" s="10">
        <f>E4*F4</f>
        <v>306000</v>
      </c>
      <c r="I4" s="16">
        <v>2400</v>
      </c>
      <c r="J4" s="17">
        <v>150</v>
      </c>
      <c r="K4" s="17">
        <f>J4</f>
        <v>150</v>
      </c>
      <c r="L4" s="18">
        <f>I4*J4</f>
        <v>360000</v>
      </c>
      <c r="M4" s="8">
        <v>4800</v>
      </c>
      <c r="N4" s="9">
        <v>70</v>
      </c>
      <c r="O4" s="9">
        <f>N4</f>
        <v>70</v>
      </c>
      <c r="P4" s="10">
        <f>M4*N4</f>
        <v>336000</v>
      </c>
      <c r="Q4" s="16">
        <v>6000</v>
      </c>
      <c r="R4" s="17">
        <v>60</v>
      </c>
      <c r="S4" s="17">
        <f>R4</f>
        <v>60</v>
      </c>
      <c r="T4" s="18">
        <f>Q4*R4</f>
        <v>360000</v>
      </c>
      <c r="U4" s="8">
        <v>12000</v>
      </c>
      <c r="V4" s="9">
        <v>30</v>
      </c>
      <c r="W4" s="9">
        <f>V4</f>
        <v>30</v>
      </c>
      <c r="X4" s="10">
        <f>U4*V4</f>
        <v>360000</v>
      </c>
      <c r="Y4" s="16">
        <v>15000</v>
      </c>
      <c r="Z4" s="17">
        <v>20</v>
      </c>
      <c r="AA4" s="17">
        <f>Z4</f>
        <v>20</v>
      </c>
      <c r="AB4" s="18">
        <f>Y4*Z4</f>
        <v>300000</v>
      </c>
    </row>
    <row r="5" spans="1:28" x14ac:dyDescent="0.25">
      <c r="A5" s="1">
        <v>750</v>
      </c>
      <c r="B5" s="2">
        <v>140</v>
      </c>
      <c r="C5" s="2">
        <f>B5+C4</f>
        <v>330</v>
      </c>
      <c r="D5" s="3">
        <f>A5*B5+D4</f>
        <v>276000</v>
      </c>
      <c r="E5" s="8">
        <v>800</v>
      </c>
      <c r="F5" s="9">
        <v>150</v>
      </c>
      <c r="G5" s="9">
        <f>F5+G4</f>
        <v>320</v>
      </c>
      <c r="H5" s="10">
        <f>E5*F5+H4</f>
        <v>426000</v>
      </c>
      <c r="I5" s="16">
        <v>960</v>
      </c>
      <c r="J5" s="17">
        <v>125</v>
      </c>
      <c r="K5" s="17">
        <f>J5+K4</f>
        <v>275</v>
      </c>
      <c r="L5" s="18">
        <f>I5*J5 +L4</f>
        <v>480000</v>
      </c>
      <c r="M5" s="8">
        <v>1800</v>
      </c>
      <c r="N5" s="9">
        <v>80</v>
      </c>
      <c r="O5" s="9">
        <f>N5+O4</f>
        <v>150</v>
      </c>
      <c r="P5" s="10">
        <f>M5*N5+P4</f>
        <v>480000</v>
      </c>
      <c r="Q5" s="16">
        <v>2400</v>
      </c>
      <c r="R5" s="17">
        <v>80</v>
      </c>
      <c r="S5" s="17">
        <f>R5+S4</f>
        <v>140</v>
      </c>
      <c r="T5" s="18">
        <f>Q5*R5+T4</f>
        <v>552000</v>
      </c>
      <c r="U5" s="8">
        <v>3600</v>
      </c>
      <c r="V5" s="9">
        <v>20</v>
      </c>
      <c r="W5" s="9">
        <f>V5+W4</f>
        <v>50</v>
      </c>
      <c r="X5" s="10">
        <f>U5*V5+X4</f>
        <v>432000</v>
      </c>
      <c r="Y5" s="16">
        <v>4800</v>
      </c>
      <c r="Z5" s="17">
        <v>30</v>
      </c>
      <c r="AA5" s="17">
        <f>Z5+AA4</f>
        <v>50</v>
      </c>
      <c r="AB5" s="18">
        <f>Y5*Z5+AB4</f>
        <v>444000</v>
      </c>
    </row>
    <row r="6" spans="1:28" x14ac:dyDescent="0.25">
      <c r="A6" s="1">
        <v>600</v>
      </c>
      <c r="B6" s="2">
        <v>140</v>
      </c>
      <c r="C6" s="2">
        <f t="shared" ref="C6:C14" si="0">B6+C5</f>
        <v>470</v>
      </c>
      <c r="D6" s="3">
        <f t="shared" ref="D6:D14" si="1">A6*B6+D5</f>
        <v>360000</v>
      </c>
      <c r="E6" s="8">
        <v>750</v>
      </c>
      <c r="F6" s="9">
        <v>150</v>
      </c>
      <c r="G6" s="9">
        <f t="shared" ref="G6:G13" si="2">F6+G5</f>
        <v>470</v>
      </c>
      <c r="H6" s="10">
        <f t="shared" ref="H6:H13" si="3">E6*F6+H5</f>
        <v>538500</v>
      </c>
      <c r="I6" s="16">
        <v>576</v>
      </c>
      <c r="J6" s="17">
        <v>125</v>
      </c>
      <c r="K6" s="17">
        <f t="shared" ref="K6:K14" si="4">J6+K5</f>
        <v>400</v>
      </c>
      <c r="L6" s="18">
        <f t="shared" ref="L6:L14" si="5">I6*J6 +L5</f>
        <v>552000</v>
      </c>
      <c r="M6" s="8">
        <v>1300</v>
      </c>
      <c r="N6" s="9">
        <v>40</v>
      </c>
      <c r="O6" s="9">
        <f t="shared" ref="O6:O13" si="6">N6+O5</f>
        <v>190</v>
      </c>
      <c r="P6" s="10">
        <f t="shared" ref="P6:P13" si="7">M6*N6+P5</f>
        <v>532000</v>
      </c>
      <c r="Q6" s="16">
        <v>480</v>
      </c>
      <c r="R6" s="17">
        <v>75</v>
      </c>
      <c r="S6" s="17">
        <f t="shared" ref="S6:S13" si="8">R6+S5</f>
        <v>215</v>
      </c>
      <c r="T6" s="18">
        <f t="shared" ref="T6:T13" si="9">Q6*R6+T5</f>
        <v>588000</v>
      </c>
      <c r="U6" s="8">
        <v>2400</v>
      </c>
      <c r="V6" s="9">
        <v>50</v>
      </c>
      <c r="W6" s="9">
        <f t="shared" ref="W6:W14" si="10">V6+W5</f>
        <v>100</v>
      </c>
      <c r="X6" s="10">
        <f t="shared" ref="X6:X14" si="11">U6*V6+X5</f>
        <v>552000</v>
      </c>
      <c r="Y6" s="16">
        <v>3600</v>
      </c>
      <c r="Z6" s="17">
        <v>30</v>
      </c>
      <c r="AA6" s="17">
        <f t="shared" ref="AA6:AA13" si="12">Z6+AA5</f>
        <v>80</v>
      </c>
      <c r="AB6" s="18">
        <f t="shared" ref="AB6:AB13" si="13">Y6*Z6+AB5</f>
        <v>552000</v>
      </c>
    </row>
    <row r="7" spans="1:28" x14ac:dyDescent="0.25">
      <c r="A7" s="1">
        <v>480</v>
      </c>
      <c r="B7" s="2">
        <v>180</v>
      </c>
      <c r="C7" s="2">
        <f t="shared" si="0"/>
        <v>650</v>
      </c>
      <c r="D7" s="3">
        <f t="shared" si="1"/>
        <v>446400</v>
      </c>
      <c r="E7" s="8">
        <v>150</v>
      </c>
      <c r="F7" s="9">
        <v>160</v>
      </c>
      <c r="G7" s="9">
        <f t="shared" si="2"/>
        <v>630</v>
      </c>
      <c r="H7" s="10">
        <f t="shared" si="3"/>
        <v>562500</v>
      </c>
      <c r="I7" s="16">
        <v>180</v>
      </c>
      <c r="J7" s="17">
        <v>100</v>
      </c>
      <c r="K7" s="17">
        <f t="shared" si="4"/>
        <v>500</v>
      </c>
      <c r="L7" s="18">
        <f t="shared" si="5"/>
        <v>570000</v>
      </c>
      <c r="M7" s="8">
        <v>380</v>
      </c>
      <c r="N7" s="9">
        <v>140</v>
      </c>
      <c r="O7" s="9">
        <f t="shared" si="6"/>
        <v>330</v>
      </c>
      <c r="P7" s="10">
        <f t="shared" si="7"/>
        <v>585200</v>
      </c>
      <c r="Q7" s="16">
        <v>300</v>
      </c>
      <c r="R7" s="17">
        <v>60</v>
      </c>
      <c r="S7" s="17">
        <f t="shared" si="8"/>
        <v>275</v>
      </c>
      <c r="T7" s="18">
        <f t="shared" si="9"/>
        <v>606000</v>
      </c>
      <c r="U7" s="8">
        <v>720</v>
      </c>
      <c r="V7" s="9">
        <v>50</v>
      </c>
      <c r="W7" s="9">
        <f t="shared" si="10"/>
        <v>150</v>
      </c>
      <c r="X7" s="10">
        <f t="shared" si="11"/>
        <v>588000</v>
      </c>
      <c r="Y7" s="16">
        <v>900</v>
      </c>
      <c r="Z7" s="17">
        <v>40</v>
      </c>
      <c r="AA7" s="17">
        <f t="shared" si="12"/>
        <v>120</v>
      </c>
      <c r="AB7" s="18">
        <f t="shared" si="13"/>
        <v>588000</v>
      </c>
    </row>
    <row r="8" spans="1:28" x14ac:dyDescent="0.25">
      <c r="A8" s="1">
        <v>260</v>
      </c>
      <c r="B8" s="2">
        <v>350</v>
      </c>
      <c r="C8" s="2">
        <f t="shared" si="0"/>
        <v>1000</v>
      </c>
      <c r="D8" s="3">
        <f t="shared" si="1"/>
        <v>537400</v>
      </c>
      <c r="E8" s="8">
        <v>100</v>
      </c>
      <c r="F8" s="9">
        <v>250</v>
      </c>
      <c r="G8" s="9">
        <f t="shared" si="2"/>
        <v>880</v>
      </c>
      <c r="H8" s="10">
        <f t="shared" si="3"/>
        <v>587500</v>
      </c>
      <c r="I8" s="16">
        <v>120</v>
      </c>
      <c r="J8" s="17">
        <v>300</v>
      </c>
      <c r="K8" s="17">
        <f t="shared" si="4"/>
        <v>800</v>
      </c>
      <c r="L8" s="18">
        <f t="shared" si="5"/>
        <v>606000</v>
      </c>
      <c r="M8" s="8">
        <v>220</v>
      </c>
      <c r="N8" s="9">
        <v>90</v>
      </c>
      <c r="O8" s="9">
        <f t="shared" si="6"/>
        <v>420</v>
      </c>
      <c r="P8" s="10">
        <f t="shared" si="7"/>
        <v>605000</v>
      </c>
      <c r="Q8" s="16">
        <v>240</v>
      </c>
      <c r="R8" s="17">
        <v>25</v>
      </c>
      <c r="S8" s="17">
        <f t="shared" si="8"/>
        <v>300</v>
      </c>
      <c r="T8" s="18">
        <f t="shared" si="9"/>
        <v>612000</v>
      </c>
      <c r="U8" s="8">
        <v>480</v>
      </c>
      <c r="V8" s="9">
        <v>30</v>
      </c>
      <c r="W8" s="9">
        <f t="shared" si="10"/>
        <v>180</v>
      </c>
      <c r="X8" s="10">
        <f t="shared" si="11"/>
        <v>602400</v>
      </c>
      <c r="Y8" s="16">
        <v>500</v>
      </c>
      <c r="Z8" s="17">
        <v>40</v>
      </c>
      <c r="AA8" s="17">
        <f t="shared" si="12"/>
        <v>160</v>
      </c>
      <c r="AB8" s="18">
        <f t="shared" si="13"/>
        <v>608000</v>
      </c>
    </row>
    <row r="9" spans="1:28" x14ac:dyDescent="0.25">
      <c r="A9" s="1">
        <v>100</v>
      </c>
      <c r="B9" s="2">
        <v>400</v>
      </c>
      <c r="C9" s="2">
        <f t="shared" si="0"/>
        <v>1400</v>
      </c>
      <c r="D9" s="3">
        <f t="shared" si="1"/>
        <v>577400</v>
      </c>
      <c r="E9" s="8">
        <v>50</v>
      </c>
      <c r="F9" s="9">
        <v>350</v>
      </c>
      <c r="G9" s="9">
        <f t="shared" si="2"/>
        <v>1230</v>
      </c>
      <c r="H9" s="10">
        <f t="shared" si="3"/>
        <v>605000</v>
      </c>
      <c r="I9" s="16">
        <v>60</v>
      </c>
      <c r="J9" s="17">
        <v>170</v>
      </c>
      <c r="K9" s="17">
        <f t="shared" si="4"/>
        <v>970</v>
      </c>
      <c r="L9" s="18">
        <f t="shared" si="5"/>
        <v>616200</v>
      </c>
      <c r="M9" s="8">
        <v>150</v>
      </c>
      <c r="N9" s="9">
        <v>40</v>
      </c>
      <c r="O9" s="9">
        <f t="shared" si="6"/>
        <v>460</v>
      </c>
      <c r="P9" s="10">
        <f t="shared" si="7"/>
        <v>611000</v>
      </c>
      <c r="Q9" s="16">
        <v>120</v>
      </c>
      <c r="R9" s="17">
        <v>50</v>
      </c>
      <c r="S9" s="17">
        <f t="shared" si="8"/>
        <v>350</v>
      </c>
      <c r="T9" s="18">
        <f t="shared" si="9"/>
        <v>618000</v>
      </c>
      <c r="U9" s="8">
        <v>360</v>
      </c>
      <c r="V9" s="9">
        <v>20</v>
      </c>
      <c r="W9" s="9">
        <f t="shared" si="10"/>
        <v>200</v>
      </c>
      <c r="X9" s="10">
        <f t="shared" si="11"/>
        <v>609600</v>
      </c>
      <c r="Y9" s="16">
        <v>250</v>
      </c>
      <c r="Z9" s="17">
        <v>50</v>
      </c>
      <c r="AA9" s="17">
        <f t="shared" si="12"/>
        <v>210</v>
      </c>
      <c r="AB9" s="18">
        <f t="shared" si="13"/>
        <v>620500</v>
      </c>
    </row>
    <row r="10" spans="1:28" x14ac:dyDescent="0.25">
      <c r="A10" s="1">
        <v>50</v>
      </c>
      <c r="B10" s="2">
        <v>450</v>
      </c>
      <c r="C10" s="2">
        <f t="shared" si="0"/>
        <v>1850</v>
      </c>
      <c r="D10" s="3">
        <f t="shared" si="1"/>
        <v>599900</v>
      </c>
      <c r="E10" s="8">
        <v>20</v>
      </c>
      <c r="F10" s="9">
        <v>450</v>
      </c>
      <c r="G10" s="9">
        <f t="shared" si="2"/>
        <v>1680</v>
      </c>
      <c r="H10" s="10">
        <f t="shared" si="3"/>
        <v>614000</v>
      </c>
      <c r="I10" s="16">
        <v>24</v>
      </c>
      <c r="J10" s="17">
        <v>221</v>
      </c>
      <c r="K10" s="17">
        <f t="shared" si="4"/>
        <v>1191</v>
      </c>
      <c r="L10" s="18">
        <f t="shared" si="5"/>
        <v>621504</v>
      </c>
      <c r="M10" s="8">
        <v>80</v>
      </c>
      <c r="N10" s="9">
        <v>90</v>
      </c>
      <c r="O10" s="9">
        <f t="shared" si="6"/>
        <v>550</v>
      </c>
      <c r="P10" s="10">
        <f t="shared" si="7"/>
        <v>618200</v>
      </c>
      <c r="Q10" s="16">
        <v>60</v>
      </c>
      <c r="R10" s="17">
        <v>60</v>
      </c>
      <c r="S10" s="17">
        <f t="shared" si="8"/>
        <v>410</v>
      </c>
      <c r="T10" s="18">
        <f t="shared" si="9"/>
        <v>621600</v>
      </c>
      <c r="U10" s="8">
        <v>240</v>
      </c>
      <c r="V10" s="9">
        <v>30</v>
      </c>
      <c r="W10" s="9">
        <f t="shared" si="10"/>
        <v>230</v>
      </c>
      <c r="X10" s="10">
        <f t="shared" si="11"/>
        <v>616800</v>
      </c>
      <c r="Y10" s="16">
        <v>120</v>
      </c>
      <c r="Z10" s="17">
        <v>50</v>
      </c>
      <c r="AA10" s="17">
        <f t="shared" si="12"/>
        <v>260</v>
      </c>
      <c r="AB10" s="18">
        <f t="shared" si="13"/>
        <v>626500</v>
      </c>
    </row>
    <row r="11" spans="1:28" x14ac:dyDescent="0.25">
      <c r="A11" s="1">
        <v>20</v>
      </c>
      <c r="B11" s="2">
        <v>700</v>
      </c>
      <c r="C11" s="2">
        <f t="shared" si="0"/>
        <v>2550</v>
      </c>
      <c r="D11" s="3">
        <f t="shared" si="1"/>
        <v>613900</v>
      </c>
      <c r="E11" s="8">
        <v>10</v>
      </c>
      <c r="F11" s="9">
        <v>475</v>
      </c>
      <c r="G11" s="9">
        <f t="shared" si="2"/>
        <v>2155</v>
      </c>
      <c r="H11" s="10">
        <f t="shared" si="3"/>
        <v>618750</v>
      </c>
      <c r="I11" s="16">
        <v>12</v>
      </c>
      <c r="J11" s="17">
        <v>129</v>
      </c>
      <c r="K11" s="17">
        <f t="shared" si="4"/>
        <v>1320</v>
      </c>
      <c r="L11" s="18">
        <f t="shared" si="5"/>
        <v>623052</v>
      </c>
      <c r="M11" s="8">
        <v>30</v>
      </c>
      <c r="N11" s="9">
        <v>70</v>
      </c>
      <c r="O11" s="9">
        <f t="shared" si="6"/>
        <v>620</v>
      </c>
      <c r="P11" s="10">
        <f t="shared" si="7"/>
        <v>620300</v>
      </c>
      <c r="Q11" s="16">
        <v>24</v>
      </c>
      <c r="R11" s="17">
        <v>50</v>
      </c>
      <c r="S11" s="17">
        <f t="shared" si="8"/>
        <v>460</v>
      </c>
      <c r="T11" s="18">
        <f t="shared" si="9"/>
        <v>622800</v>
      </c>
      <c r="U11" s="8">
        <v>120</v>
      </c>
      <c r="V11" s="9">
        <v>25</v>
      </c>
      <c r="W11" s="9">
        <f t="shared" si="10"/>
        <v>255</v>
      </c>
      <c r="X11" s="10">
        <f t="shared" si="11"/>
        <v>619800</v>
      </c>
      <c r="Y11" s="16">
        <v>60</v>
      </c>
      <c r="Z11" s="17">
        <v>40</v>
      </c>
      <c r="AA11" s="17">
        <f t="shared" si="12"/>
        <v>300</v>
      </c>
      <c r="AB11" s="18">
        <f t="shared" si="13"/>
        <v>628900</v>
      </c>
    </row>
    <row r="12" spans="1:28" x14ac:dyDescent="0.25">
      <c r="A12" s="1">
        <v>10</v>
      </c>
      <c r="B12" s="2">
        <v>650</v>
      </c>
      <c r="C12" s="2">
        <f t="shared" si="0"/>
        <v>3200</v>
      </c>
      <c r="D12" s="3">
        <f t="shared" si="1"/>
        <v>620400</v>
      </c>
      <c r="E12" s="8">
        <v>5</v>
      </c>
      <c r="F12" s="9">
        <v>600</v>
      </c>
      <c r="G12" s="9">
        <f t="shared" si="2"/>
        <v>2755</v>
      </c>
      <c r="H12" s="10">
        <f t="shared" si="3"/>
        <v>621750</v>
      </c>
      <c r="I12" s="16">
        <v>6</v>
      </c>
      <c r="J12" s="17">
        <v>180</v>
      </c>
      <c r="K12" s="17">
        <f t="shared" si="4"/>
        <v>1500</v>
      </c>
      <c r="L12" s="18">
        <f t="shared" si="5"/>
        <v>624132</v>
      </c>
      <c r="M12" s="8">
        <v>12</v>
      </c>
      <c r="N12" s="9">
        <v>100</v>
      </c>
      <c r="O12" s="9">
        <f t="shared" si="6"/>
        <v>720</v>
      </c>
      <c r="P12" s="10">
        <f t="shared" si="7"/>
        <v>621500</v>
      </c>
      <c r="Q12" s="16">
        <v>12</v>
      </c>
      <c r="R12" s="17">
        <v>100</v>
      </c>
      <c r="S12" s="17">
        <f t="shared" si="8"/>
        <v>560</v>
      </c>
      <c r="T12" s="18">
        <f t="shared" si="9"/>
        <v>624000</v>
      </c>
      <c r="U12" s="8">
        <v>60</v>
      </c>
      <c r="V12" s="9">
        <v>40</v>
      </c>
      <c r="W12" s="9">
        <f t="shared" si="10"/>
        <v>295</v>
      </c>
      <c r="X12" s="10">
        <f t="shared" si="11"/>
        <v>622200</v>
      </c>
      <c r="Y12" s="16">
        <v>20</v>
      </c>
      <c r="Z12" s="17">
        <v>30</v>
      </c>
      <c r="AA12" s="17">
        <f t="shared" si="12"/>
        <v>330</v>
      </c>
      <c r="AB12" s="18">
        <f t="shared" si="13"/>
        <v>629500</v>
      </c>
    </row>
    <row r="13" spans="1:28" x14ac:dyDescent="0.25">
      <c r="A13" s="1">
        <v>1</v>
      </c>
      <c r="B13" s="2">
        <v>1000</v>
      </c>
      <c r="C13" s="2">
        <f t="shared" si="0"/>
        <v>4200</v>
      </c>
      <c r="D13" s="3">
        <f t="shared" si="1"/>
        <v>621400</v>
      </c>
      <c r="E13" s="8">
        <v>1</v>
      </c>
      <c r="F13" s="9">
        <v>745</v>
      </c>
      <c r="G13" s="11">
        <f t="shared" si="2"/>
        <v>3500</v>
      </c>
      <c r="H13" s="12">
        <f t="shared" si="3"/>
        <v>622495</v>
      </c>
      <c r="I13" s="16">
        <v>3</v>
      </c>
      <c r="J13" s="17">
        <v>300</v>
      </c>
      <c r="K13" s="17">
        <f t="shared" si="4"/>
        <v>1800</v>
      </c>
      <c r="L13" s="18">
        <f t="shared" si="5"/>
        <v>625032</v>
      </c>
      <c r="M13" s="8">
        <v>6</v>
      </c>
      <c r="N13" s="9">
        <v>220</v>
      </c>
      <c r="O13" s="11">
        <f t="shared" si="6"/>
        <v>940</v>
      </c>
      <c r="P13" s="12">
        <f t="shared" si="7"/>
        <v>622820</v>
      </c>
      <c r="Q13" s="16">
        <v>4</v>
      </c>
      <c r="R13" s="17">
        <v>60</v>
      </c>
      <c r="S13" s="25">
        <f t="shared" si="8"/>
        <v>620</v>
      </c>
      <c r="T13" s="26">
        <f t="shared" si="9"/>
        <v>624240</v>
      </c>
      <c r="U13" s="8">
        <v>24</v>
      </c>
      <c r="V13" s="9">
        <v>65</v>
      </c>
      <c r="W13" s="9">
        <f t="shared" si="10"/>
        <v>360</v>
      </c>
      <c r="X13" s="10">
        <f t="shared" si="11"/>
        <v>623760</v>
      </c>
      <c r="Y13" s="16">
        <v>10</v>
      </c>
      <c r="Z13" s="17">
        <v>20</v>
      </c>
      <c r="AA13" s="25">
        <f t="shared" si="12"/>
        <v>350</v>
      </c>
      <c r="AB13" s="26">
        <f t="shared" si="13"/>
        <v>629700</v>
      </c>
    </row>
    <row r="14" spans="1:28" ht="15.75" thickBot="1" x14ac:dyDescent="0.3">
      <c r="A14" s="4">
        <v>5</v>
      </c>
      <c r="B14" s="5">
        <v>600</v>
      </c>
      <c r="C14" s="6">
        <f t="shared" si="0"/>
        <v>4800</v>
      </c>
      <c r="D14" s="7">
        <f t="shared" si="1"/>
        <v>624400</v>
      </c>
      <c r="E14" s="13"/>
      <c r="F14" s="14"/>
      <c r="G14" s="14"/>
      <c r="H14" s="15"/>
      <c r="I14" s="19">
        <v>1</v>
      </c>
      <c r="J14" s="20">
        <v>200</v>
      </c>
      <c r="K14" s="21">
        <f t="shared" si="4"/>
        <v>2000</v>
      </c>
      <c r="L14" s="22">
        <f t="shared" si="5"/>
        <v>625232</v>
      </c>
      <c r="M14" s="13"/>
      <c r="N14" s="14"/>
      <c r="O14" s="14"/>
      <c r="P14" s="15"/>
      <c r="Q14" s="19"/>
      <c r="R14" s="20"/>
      <c r="S14" s="20"/>
      <c r="T14" s="27"/>
      <c r="U14" s="13">
        <v>12</v>
      </c>
      <c r="V14" s="14">
        <v>70</v>
      </c>
      <c r="W14" s="23">
        <f t="shared" si="10"/>
        <v>430</v>
      </c>
      <c r="X14" s="24">
        <f t="shared" si="11"/>
        <v>624600</v>
      </c>
      <c r="Y14" s="19"/>
      <c r="Z14" s="20"/>
      <c r="AA14" s="20"/>
      <c r="AB14" s="27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E19" sqref="E19"/>
    </sheetView>
  </sheetViews>
  <sheetFormatPr defaultRowHeight="15" x14ac:dyDescent="0.25"/>
  <cols>
    <col min="1" max="1" width="18.7109375" customWidth="1"/>
    <col min="2" max="2" width="8.7109375" style="37" customWidth="1"/>
    <col min="3" max="4" width="9.140625" style="37"/>
  </cols>
  <sheetData>
    <row r="2" spans="1:5" x14ac:dyDescent="0.25">
      <c r="B2" s="37" t="s">
        <v>11</v>
      </c>
      <c r="C2" s="37" t="s">
        <v>12</v>
      </c>
      <c r="D2" s="37" t="s">
        <v>13</v>
      </c>
      <c r="E2" s="37"/>
    </row>
    <row r="3" spans="1:5" x14ac:dyDescent="0.25">
      <c r="A3" t="s">
        <v>15</v>
      </c>
      <c r="C3" s="37">
        <v>1</v>
      </c>
      <c r="D3" s="37">
        <v>1</v>
      </c>
      <c r="E3" s="37"/>
    </row>
    <row r="4" spans="1:5" x14ac:dyDescent="0.25">
      <c r="A4" t="s">
        <v>16</v>
      </c>
      <c r="C4" s="37">
        <v>2</v>
      </c>
      <c r="D4" s="37">
        <v>2</v>
      </c>
      <c r="E4" s="37"/>
    </row>
    <row r="5" spans="1:5" x14ac:dyDescent="0.25">
      <c r="A5" t="s">
        <v>17</v>
      </c>
      <c r="B5" s="37">
        <v>1</v>
      </c>
      <c r="C5" s="37">
        <v>1</v>
      </c>
      <c r="D5" s="37">
        <v>1</v>
      </c>
      <c r="E5" s="37"/>
    </row>
    <row r="6" spans="1:5" x14ac:dyDescent="0.25">
      <c r="A6" t="s">
        <v>18</v>
      </c>
      <c r="B6" s="37">
        <v>4</v>
      </c>
      <c r="C6" s="37">
        <v>4</v>
      </c>
      <c r="D6" s="37">
        <v>4</v>
      </c>
      <c r="E6" s="37"/>
    </row>
    <row r="7" spans="1:5" x14ac:dyDescent="0.25">
      <c r="A7" t="s">
        <v>19</v>
      </c>
      <c r="B7" s="37">
        <v>2</v>
      </c>
      <c r="E7" s="37"/>
    </row>
    <row r="11" spans="1:5" x14ac:dyDescent="0.25">
      <c r="A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8" sqref="F8"/>
    </sheetView>
  </sheetViews>
  <sheetFormatPr defaultRowHeight="15" x14ac:dyDescent="0.25"/>
  <cols>
    <col min="1" max="1" width="18.42578125" style="49" bestFit="1" customWidth="1"/>
    <col min="2" max="2" width="25" style="48" customWidth="1"/>
    <col min="3" max="3" width="26.85546875" style="48" customWidth="1"/>
    <col min="4" max="5" width="10.85546875" style="48" bestFit="1" customWidth="1"/>
    <col min="6" max="10" width="9.140625" style="48"/>
    <col min="11" max="16384" width="9.140625" style="47"/>
  </cols>
  <sheetData>
    <row r="1" spans="1:10" x14ac:dyDescent="0.25">
      <c r="B1" s="48" t="s">
        <v>20</v>
      </c>
      <c r="C1" s="48" t="s">
        <v>28</v>
      </c>
      <c r="D1" s="48" t="s">
        <v>29</v>
      </c>
      <c r="E1" s="48" t="s">
        <v>34</v>
      </c>
      <c r="F1" s="48" t="s">
        <v>35</v>
      </c>
      <c r="G1" s="48" t="s">
        <v>36</v>
      </c>
      <c r="H1" s="48" t="s">
        <v>39</v>
      </c>
      <c r="I1" s="48" t="s">
        <v>41</v>
      </c>
      <c r="J1" s="48" t="s">
        <v>42</v>
      </c>
    </row>
    <row r="2" spans="1:10" x14ac:dyDescent="0.25">
      <c r="A2" s="49" t="s">
        <v>21</v>
      </c>
      <c r="B2" s="48" t="s">
        <v>22</v>
      </c>
      <c r="C2" s="50" t="s">
        <v>30</v>
      </c>
      <c r="D2" s="48" t="s">
        <v>32</v>
      </c>
      <c r="E2" s="48" t="s">
        <v>32</v>
      </c>
      <c r="F2" s="48" t="s">
        <v>32</v>
      </c>
      <c r="G2" s="48" t="s">
        <v>37</v>
      </c>
      <c r="H2" s="48" t="s">
        <v>40</v>
      </c>
      <c r="I2" s="48" t="s">
        <v>32</v>
      </c>
      <c r="J2" s="48" t="s">
        <v>38</v>
      </c>
    </row>
    <row r="3" spans="1:10" x14ac:dyDescent="0.25">
      <c r="A3" s="49" t="s">
        <v>23</v>
      </c>
      <c r="B3" s="48" t="s">
        <v>31</v>
      </c>
      <c r="C3" s="48" t="s">
        <v>31</v>
      </c>
      <c r="D3" s="48" t="s">
        <v>31</v>
      </c>
      <c r="E3" s="48" t="s">
        <v>31</v>
      </c>
      <c r="F3" s="48" t="s">
        <v>32</v>
      </c>
      <c r="G3" s="48" t="s">
        <v>32</v>
      </c>
      <c r="H3" s="48" t="s">
        <v>32</v>
      </c>
      <c r="I3" s="48" t="s">
        <v>32</v>
      </c>
      <c r="J3" s="48" t="s">
        <v>32</v>
      </c>
    </row>
    <row r="4" spans="1:10" x14ac:dyDescent="0.25">
      <c r="A4" s="49" t="s">
        <v>24</v>
      </c>
      <c r="B4" s="48" t="s">
        <v>25</v>
      </c>
      <c r="C4" s="48" t="s">
        <v>25</v>
      </c>
      <c r="J4" s="48" t="s">
        <v>25</v>
      </c>
    </row>
    <row r="5" spans="1:10" x14ac:dyDescent="0.25">
      <c r="A5" s="49" t="s">
        <v>33</v>
      </c>
      <c r="E5" s="48" t="s">
        <v>25</v>
      </c>
    </row>
    <row r="6" spans="1:10" ht="270" x14ac:dyDescent="0.25">
      <c r="A6" s="49" t="s">
        <v>26</v>
      </c>
      <c r="B6" s="51" t="s">
        <v>48</v>
      </c>
      <c r="C6" s="51" t="s">
        <v>47</v>
      </c>
      <c r="D6" s="51" t="s">
        <v>46</v>
      </c>
      <c r="E6" s="51" t="s">
        <v>49</v>
      </c>
      <c r="F6" s="51" t="s">
        <v>50</v>
      </c>
      <c r="G6" s="51" t="s">
        <v>43</v>
      </c>
      <c r="H6" s="51" t="s">
        <v>44</v>
      </c>
    </row>
    <row r="7" spans="1:10" ht="60" x14ac:dyDescent="0.25">
      <c r="A7" s="49" t="s">
        <v>27</v>
      </c>
      <c r="B7" s="51" t="s">
        <v>45</v>
      </c>
      <c r="C7" s="51" t="s">
        <v>45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GameSpeed</vt:lpstr>
      <vt:lpstr>UnitCombat Weaponry</vt:lpstr>
      <vt:lpstr>Terrain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2018-08-15T09:07:37Z</dcterms:modified>
</cp:coreProperties>
</file>