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ctay\Documents\Data Dashboard 3.0\"/>
    </mc:Choice>
  </mc:AlternateContent>
  <xr:revisionPtr revIDLastSave="0" documentId="8_{917B7E54-99B7-4421-9387-099C144B1F87}" xr6:coauthVersionLast="47" xr6:coauthVersionMax="47" xr10:uidLastSave="{00000000-0000-0000-0000-000000000000}"/>
  <bookViews>
    <workbookView xWindow="4680" yWindow="720" windowWidth="35025" windowHeight="20880" xr2:uid="{0957F264-A801-4473-B72B-D12E449EEB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717" i="1" l="1"/>
  <c r="BD717" i="1"/>
  <c r="BC717" i="1"/>
  <c r="BB717" i="1"/>
  <c r="BA717" i="1"/>
  <c r="AZ717" i="1"/>
  <c r="AY717" i="1"/>
  <c r="AX717" i="1"/>
  <c r="AW717" i="1"/>
  <c r="AV717" i="1"/>
  <c r="AU717" i="1"/>
  <c r="BE716" i="1"/>
  <c r="BD716" i="1"/>
  <c r="BC716" i="1"/>
  <c r="BB716" i="1"/>
  <c r="BA716" i="1"/>
  <c r="AZ716" i="1"/>
  <c r="AY716" i="1"/>
  <c r="AX716" i="1"/>
  <c r="AW716" i="1"/>
  <c r="AV716" i="1"/>
  <c r="AU716" i="1"/>
  <c r="BE715" i="1"/>
  <c r="BD715" i="1"/>
  <c r="BC715" i="1"/>
  <c r="BB715" i="1"/>
  <c r="BA715" i="1"/>
  <c r="AZ715" i="1"/>
  <c r="AY715" i="1"/>
  <c r="AX715" i="1"/>
  <c r="AW715" i="1"/>
  <c r="AV715" i="1"/>
  <c r="AU715" i="1"/>
  <c r="BE714" i="1"/>
  <c r="BD714" i="1"/>
  <c r="BC714" i="1"/>
  <c r="BB714" i="1"/>
  <c r="BA714" i="1"/>
  <c r="AZ714" i="1"/>
  <c r="AY714" i="1"/>
  <c r="AX714" i="1"/>
  <c r="AW714" i="1"/>
  <c r="AV714" i="1"/>
  <c r="AU714" i="1"/>
  <c r="BE713" i="1"/>
  <c r="BD713" i="1"/>
  <c r="BC713" i="1"/>
  <c r="BB713" i="1"/>
  <c r="BA713" i="1"/>
  <c r="AZ713" i="1"/>
  <c r="AY713" i="1"/>
  <c r="AX713" i="1"/>
  <c r="AW713" i="1"/>
  <c r="AV713" i="1"/>
  <c r="AU713" i="1"/>
  <c r="BE712" i="1"/>
  <c r="BD712" i="1"/>
  <c r="BC712" i="1"/>
  <c r="BB712" i="1"/>
  <c r="BA712" i="1"/>
  <c r="AZ712" i="1"/>
  <c r="AY712" i="1"/>
  <c r="AX712" i="1"/>
  <c r="AW712" i="1"/>
  <c r="AV712" i="1"/>
  <c r="AU712" i="1"/>
  <c r="BE711" i="1"/>
  <c r="BD711" i="1"/>
  <c r="BC711" i="1"/>
  <c r="BB711" i="1"/>
  <c r="BA711" i="1"/>
  <c r="AZ711" i="1"/>
  <c r="AY711" i="1"/>
  <c r="AX711" i="1"/>
  <c r="AW711" i="1"/>
  <c r="AV711" i="1"/>
  <c r="AU711" i="1"/>
  <c r="BE710" i="1"/>
  <c r="BD710" i="1"/>
  <c r="BC710" i="1"/>
  <c r="BB710" i="1"/>
  <c r="BA710" i="1"/>
  <c r="AZ710" i="1"/>
  <c r="AY710" i="1"/>
  <c r="AX710" i="1"/>
  <c r="AW710" i="1"/>
  <c r="AV710" i="1"/>
  <c r="AU710" i="1"/>
  <c r="BE709" i="1"/>
  <c r="BD709" i="1"/>
  <c r="BC709" i="1"/>
  <c r="BB709" i="1"/>
  <c r="BA709" i="1"/>
  <c r="AZ709" i="1"/>
  <c r="AY709" i="1"/>
  <c r="AX709" i="1"/>
  <c r="AW709" i="1"/>
  <c r="AV709" i="1"/>
  <c r="AU709" i="1"/>
  <c r="BE708" i="1"/>
  <c r="BD708" i="1"/>
  <c r="BC708" i="1"/>
  <c r="BB708" i="1"/>
  <c r="BA708" i="1"/>
  <c r="AZ708" i="1"/>
  <c r="AY708" i="1"/>
  <c r="AX708" i="1"/>
  <c r="AW708" i="1"/>
  <c r="AV708" i="1"/>
  <c r="AU708" i="1"/>
  <c r="BE707" i="1"/>
  <c r="BD707" i="1"/>
  <c r="BC707" i="1"/>
  <c r="BB707" i="1"/>
  <c r="BA707" i="1"/>
  <c r="AZ707" i="1"/>
  <c r="AY707" i="1"/>
  <c r="AX707" i="1"/>
  <c r="AW707" i="1"/>
  <c r="AV707" i="1"/>
  <c r="AU707" i="1"/>
  <c r="BE706" i="1"/>
  <c r="BD706" i="1"/>
  <c r="BC706" i="1"/>
  <c r="BB706" i="1"/>
  <c r="BA706" i="1"/>
  <c r="AZ706" i="1"/>
  <c r="AY706" i="1"/>
  <c r="AX706" i="1"/>
  <c r="AW706" i="1"/>
  <c r="AV706" i="1"/>
  <c r="AU706" i="1"/>
  <c r="BE705" i="1"/>
  <c r="BD705" i="1"/>
  <c r="BC705" i="1"/>
  <c r="BB705" i="1"/>
  <c r="BA705" i="1"/>
  <c r="AZ705" i="1"/>
  <c r="AY705" i="1"/>
  <c r="AX705" i="1"/>
  <c r="AW705" i="1"/>
  <c r="AV705" i="1"/>
  <c r="AU705" i="1"/>
  <c r="BE704" i="1"/>
  <c r="BD704" i="1"/>
  <c r="BC704" i="1"/>
  <c r="BB704" i="1"/>
  <c r="BA704" i="1"/>
  <c r="AZ704" i="1"/>
  <c r="AY704" i="1"/>
  <c r="AX704" i="1"/>
  <c r="AW704" i="1"/>
  <c r="AV704" i="1"/>
  <c r="AU704" i="1"/>
  <c r="BE703" i="1"/>
  <c r="BD703" i="1"/>
  <c r="BC703" i="1"/>
  <c r="BB703" i="1"/>
  <c r="BA703" i="1"/>
  <c r="AZ703" i="1"/>
  <c r="AY703" i="1"/>
  <c r="AX703" i="1"/>
  <c r="AW703" i="1"/>
  <c r="AV703" i="1"/>
  <c r="AU703" i="1"/>
  <c r="BE702" i="1"/>
  <c r="BD702" i="1"/>
  <c r="BC702" i="1"/>
  <c r="BB702" i="1"/>
  <c r="BA702" i="1"/>
  <c r="AZ702" i="1"/>
  <c r="AY702" i="1"/>
  <c r="AX702" i="1"/>
  <c r="AW702" i="1"/>
  <c r="AV702" i="1"/>
  <c r="AU702" i="1"/>
  <c r="BE701" i="1"/>
  <c r="BD701" i="1"/>
  <c r="BC701" i="1"/>
  <c r="BB701" i="1"/>
  <c r="BA701" i="1"/>
  <c r="AZ701" i="1"/>
  <c r="AY701" i="1"/>
  <c r="AX701" i="1"/>
  <c r="AW701" i="1"/>
  <c r="AV701" i="1"/>
  <c r="AU701" i="1"/>
  <c r="BE700" i="1"/>
  <c r="BD700" i="1"/>
  <c r="BC700" i="1"/>
  <c r="BB700" i="1"/>
  <c r="BA700" i="1"/>
  <c r="AZ700" i="1"/>
  <c r="AY700" i="1"/>
  <c r="AX700" i="1"/>
  <c r="AW700" i="1"/>
  <c r="AV700" i="1"/>
  <c r="AU700" i="1"/>
  <c r="BE699" i="1"/>
  <c r="BD699" i="1"/>
  <c r="BC699" i="1"/>
  <c r="BB699" i="1"/>
  <c r="BA699" i="1"/>
  <c r="AZ699" i="1"/>
  <c r="AY699" i="1"/>
  <c r="AX699" i="1"/>
  <c r="AW699" i="1"/>
  <c r="AV699" i="1"/>
  <c r="AU699" i="1"/>
  <c r="BE698" i="1"/>
  <c r="BD698" i="1"/>
  <c r="BC698" i="1"/>
  <c r="BB698" i="1"/>
  <c r="BA698" i="1"/>
  <c r="AZ698" i="1"/>
  <c r="AY698" i="1"/>
  <c r="AX698" i="1"/>
  <c r="AW698" i="1"/>
  <c r="AV698" i="1"/>
  <c r="AU698" i="1"/>
  <c r="BE697" i="1"/>
  <c r="BD697" i="1"/>
  <c r="BC697" i="1"/>
  <c r="BB697" i="1"/>
  <c r="BA697" i="1"/>
  <c r="AZ697" i="1"/>
  <c r="AY697" i="1"/>
  <c r="AX697" i="1"/>
  <c r="AW697" i="1"/>
  <c r="AV697" i="1"/>
  <c r="AU697" i="1"/>
  <c r="BE696" i="1"/>
  <c r="BD696" i="1"/>
  <c r="BC696" i="1"/>
  <c r="BB696" i="1"/>
  <c r="BA696" i="1"/>
  <c r="AZ696" i="1"/>
  <c r="AY696" i="1"/>
  <c r="AX696" i="1"/>
  <c r="AW696" i="1"/>
  <c r="AV696" i="1"/>
  <c r="AU696" i="1"/>
  <c r="BE695" i="1"/>
  <c r="BD695" i="1"/>
  <c r="BC695" i="1"/>
  <c r="BB695" i="1"/>
  <c r="BA695" i="1"/>
  <c r="AZ695" i="1"/>
  <c r="AY695" i="1"/>
  <c r="AX695" i="1"/>
  <c r="AW695" i="1"/>
  <c r="AV695" i="1"/>
  <c r="AU695" i="1"/>
  <c r="BE694" i="1"/>
  <c r="BD694" i="1"/>
  <c r="BC694" i="1"/>
  <c r="BB694" i="1"/>
  <c r="BA694" i="1"/>
  <c r="AZ694" i="1"/>
  <c r="AY694" i="1"/>
  <c r="AX694" i="1"/>
  <c r="AW694" i="1"/>
  <c r="AV694" i="1"/>
  <c r="AU694" i="1"/>
  <c r="BE693" i="1"/>
  <c r="BD693" i="1"/>
  <c r="BC693" i="1"/>
  <c r="BB693" i="1"/>
  <c r="BA693" i="1"/>
  <c r="AZ693" i="1"/>
  <c r="AY693" i="1"/>
  <c r="AX693" i="1"/>
  <c r="AW693" i="1"/>
  <c r="AV693" i="1"/>
  <c r="AU693" i="1"/>
  <c r="BE692" i="1"/>
  <c r="BD692" i="1"/>
  <c r="BC692" i="1"/>
  <c r="BB692" i="1"/>
  <c r="BA692" i="1"/>
  <c r="AZ692" i="1"/>
  <c r="AY692" i="1"/>
  <c r="AX692" i="1"/>
  <c r="AW692" i="1"/>
  <c r="AV692" i="1"/>
  <c r="AU692" i="1"/>
  <c r="BE691" i="1"/>
  <c r="BD691" i="1"/>
  <c r="BC691" i="1"/>
  <c r="BB691" i="1"/>
  <c r="BA691" i="1"/>
  <c r="AZ691" i="1"/>
  <c r="AY691" i="1"/>
  <c r="AX691" i="1"/>
  <c r="AW691" i="1"/>
  <c r="AV691" i="1"/>
  <c r="AU691" i="1"/>
  <c r="BE690" i="1"/>
  <c r="BD690" i="1"/>
  <c r="BC690" i="1"/>
  <c r="BB690" i="1"/>
  <c r="BA690" i="1"/>
  <c r="AZ690" i="1"/>
  <c r="AY690" i="1"/>
  <c r="AX690" i="1"/>
  <c r="AW690" i="1"/>
  <c r="AV690" i="1"/>
  <c r="AU690" i="1"/>
  <c r="BE689" i="1"/>
  <c r="BD689" i="1"/>
  <c r="BC689" i="1"/>
  <c r="BB689" i="1"/>
  <c r="BA689" i="1"/>
  <c r="AZ689" i="1"/>
  <c r="AY689" i="1"/>
  <c r="AX689" i="1"/>
  <c r="AW689" i="1"/>
  <c r="AV689" i="1"/>
  <c r="AU689" i="1"/>
  <c r="BE688" i="1"/>
  <c r="BD688" i="1"/>
  <c r="BC688" i="1"/>
  <c r="BB688" i="1"/>
  <c r="BA688" i="1"/>
  <c r="AZ688" i="1"/>
  <c r="AY688" i="1"/>
  <c r="AX688" i="1"/>
  <c r="AW688" i="1"/>
  <c r="AV688" i="1"/>
  <c r="AU688" i="1"/>
  <c r="BE687" i="1"/>
  <c r="BD687" i="1"/>
  <c r="BC687" i="1"/>
  <c r="BB687" i="1"/>
  <c r="BA687" i="1"/>
  <c r="AZ687" i="1"/>
  <c r="AY687" i="1"/>
  <c r="AX687" i="1"/>
  <c r="AW687" i="1"/>
  <c r="AV687" i="1"/>
  <c r="AU687" i="1"/>
  <c r="BE686" i="1"/>
  <c r="BD686" i="1"/>
  <c r="BC686" i="1"/>
  <c r="BB686" i="1"/>
  <c r="BA686" i="1"/>
  <c r="AZ686" i="1"/>
  <c r="AY686" i="1"/>
  <c r="AX686" i="1"/>
  <c r="AW686" i="1"/>
  <c r="AV686" i="1"/>
  <c r="AU686" i="1"/>
  <c r="BE685" i="1"/>
  <c r="BD685" i="1"/>
  <c r="BC685" i="1"/>
  <c r="BB685" i="1"/>
  <c r="BA685" i="1"/>
  <c r="AZ685" i="1"/>
  <c r="AY685" i="1"/>
  <c r="AX685" i="1"/>
  <c r="AW685" i="1"/>
  <c r="AV685" i="1"/>
  <c r="AU685" i="1"/>
  <c r="BE684" i="1"/>
  <c r="BD684" i="1"/>
  <c r="BC684" i="1"/>
  <c r="BB684" i="1"/>
  <c r="BA684" i="1"/>
  <c r="AZ684" i="1"/>
  <c r="AY684" i="1"/>
  <c r="AX684" i="1"/>
  <c r="AW684" i="1"/>
  <c r="AV684" i="1"/>
  <c r="AU684" i="1"/>
  <c r="BE683" i="1"/>
  <c r="BD683" i="1"/>
  <c r="BC683" i="1"/>
  <c r="BB683" i="1"/>
  <c r="BA683" i="1"/>
  <c r="AZ683" i="1"/>
  <c r="AY683" i="1"/>
  <c r="AX683" i="1"/>
  <c r="AW683" i="1"/>
  <c r="AV683" i="1"/>
  <c r="AU683" i="1"/>
  <c r="BE682" i="1"/>
  <c r="BD682" i="1"/>
  <c r="BC682" i="1"/>
  <c r="BB682" i="1"/>
  <c r="BA682" i="1"/>
  <c r="AZ682" i="1"/>
  <c r="AY682" i="1"/>
  <c r="AX682" i="1"/>
  <c r="AW682" i="1"/>
  <c r="AV682" i="1"/>
  <c r="AU682" i="1"/>
  <c r="BE681" i="1"/>
  <c r="BD681" i="1"/>
  <c r="BC681" i="1"/>
  <c r="BB681" i="1"/>
  <c r="BA681" i="1"/>
  <c r="AZ681" i="1"/>
  <c r="AY681" i="1"/>
  <c r="AX681" i="1"/>
  <c r="AW681" i="1"/>
  <c r="AV681" i="1"/>
  <c r="AU681" i="1"/>
  <c r="BE680" i="1"/>
  <c r="BD680" i="1"/>
  <c r="BC680" i="1"/>
  <c r="BB680" i="1"/>
  <c r="BA680" i="1"/>
  <c r="AZ680" i="1"/>
  <c r="AY680" i="1"/>
  <c r="AX680" i="1"/>
  <c r="AW680" i="1"/>
  <c r="AV680" i="1"/>
  <c r="AU680" i="1"/>
  <c r="BE679" i="1"/>
  <c r="BD679" i="1"/>
  <c r="BC679" i="1"/>
  <c r="BB679" i="1"/>
  <c r="BA679" i="1"/>
  <c r="AZ679" i="1"/>
  <c r="AY679" i="1"/>
  <c r="AX679" i="1"/>
  <c r="AW679" i="1"/>
  <c r="AV679" i="1"/>
  <c r="AU679" i="1"/>
  <c r="BE678" i="1"/>
  <c r="BD678" i="1"/>
  <c r="BC678" i="1"/>
  <c r="BB678" i="1"/>
  <c r="BA678" i="1"/>
  <c r="AZ678" i="1"/>
  <c r="AY678" i="1"/>
  <c r="AX678" i="1"/>
  <c r="AW678" i="1"/>
  <c r="AV678" i="1"/>
  <c r="AU678" i="1"/>
  <c r="BE677" i="1"/>
  <c r="BD677" i="1"/>
  <c r="BC677" i="1"/>
  <c r="BB677" i="1"/>
  <c r="BA677" i="1"/>
  <c r="AZ677" i="1"/>
  <c r="AY677" i="1"/>
  <c r="AX677" i="1"/>
  <c r="AW677" i="1"/>
  <c r="AV677" i="1"/>
  <c r="AU677" i="1"/>
  <c r="BE676" i="1"/>
  <c r="BD676" i="1"/>
  <c r="BC676" i="1"/>
  <c r="BB676" i="1"/>
  <c r="BA676" i="1"/>
  <c r="AZ676" i="1"/>
  <c r="AY676" i="1"/>
  <c r="AX676" i="1"/>
  <c r="AW676" i="1"/>
  <c r="AV676" i="1"/>
  <c r="AU676" i="1"/>
  <c r="BE675" i="1"/>
  <c r="BD675" i="1"/>
  <c r="BC675" i="1"/>
  <c r="BB675" i="1"/>
  <c r="BA675" i="1"/>
  <c r="AZ675" i="1"/>
  <c r="AY675" i="1"/>
  <c r="AX675" i="1"/>
  <c r="AW675" i="1"/>
  <c r="AV675" i="1"/>
  <c r="AU675" i="1"/>
  <c r="BE674" i="1"/>
  <c r="BD674" i="1"/>
  <c r="BC674" i="1"/>
  <c r="BB674" i="1"/>
  <c r="BA674" i="1"/>
  <c r="AZ674" i="1"/>
  <c r="AY674" i="1"/>
  <c r="AX674" i="1"/>
  <c r="AW674" i="1"/>
  <c r="AV674" i="1"/>
  <c r="AU674" i="1"/>
  <c r="BE673" i="1"/>
  <c r="BD673" i="1"/>
  <c r="BC673" i="1"/>
  <c r="BB673" i="1"/>
  <c r="BA673" i="1"/>
  <c r="AZ673" i="1"/>
  <c r="AY673" i="1"/>
  <c r="AX673" i="1"/>
  <c r="AW673" i="1"/>
  <c r="AV673" i="1"/>
  <c r="AU673" i="1"/>
  <c r="BE672" i="1"/>
  <c r="BD672" i="1"/>
  <c r="BC672" i="1"/>
  <c r="BB672" i="1"/>
  <c r="BA672" i="1"/>
  <c r="AZ672" i="1"/>
  <c r="AY672" i="1"/>
  <c r="AX672" i="1"/>
  <c r="AW672" i="1"/>
  <c r="AV672" i="1"/>
  <c r="AU672" i="1"/>
  <c r="BE671" i="1"/>
  <c r="BD671" i="1"/>
  <c r="BC671" i="1"/>
  <c r="BB671" i="1"/>
  <c r="BA671" i="1"/>
  <c r="AZ671" i="1"/>
  <c r="AY671" i="1"/>
  <c r="AX671" i="1"/>
  <c r="AW671" i="1"/>
  <c r="AV671" i="1"/>
  <c r="AU671" i="1"/>
  <c r="BE670" i="1"/>
  <c r="BD670" i="1"/>
  <c r="BC670" i="1"/>
  <c r="BB670" i="1"/>
  <c r="BA670" i="1"/>
  <c r="AZ670" i="1"/>
  <c r="AY670" i="1"/>
  <c r="AX670" i="1"/>
  <c r="AW670" i="1"/>
  <c r="AV670" i="1"/>
  <c r="AU670" i="1"/>
  <c r="BE669" i="1"/>
  <c r="BD669" i="1"/>
  <c r="BC669" i="1"/>
  <c r="BB669" i="1"/>
  <c r="BA669" i="1"/>
  <c r="AZ669" i="1"/>
  <c r="AY669" i="1"/>
  <c r="AX669" i="1"/>
  <c r="AW669" i="1"/>
  <c r="AV669" i="1"/>
  <c r="AU669" i="1"/>
  <c r="BE668" i="1"/>
  <c r="BD668" i="1"/>
  <c r="BC668" i="1"/>
  <c r="BB668" i="1"/>
  <c r="BA668" i="1"/>
  <c r="AZ668" i="1"/>
  <c r="AY668" i="1"/>
  <c r="AX668" i="1"/>
  <c r="AW668" i="1"/>
  <c r="AV668" i="1"/>
  <c r="AU668" i="1"/>
  <c r="BE667" i="1"/>
  <c r="BD667" i="1"/>
  <c r="BC667" i="1"/>
  <c r="BB667" i="1"/>
  <c r="BA667" i="1"/>
  <c r="AZ667" i="1"/>
  <c r="AY667" i="1"/>
  <c r="AX667" i="1"/>
  <c r="AW667" i="1"/>
  <c r="AV667" i="1"/>
  <c r="AU667" i="1"/>
  <c r="BE666" i="1"/>
  <c r="BD666" i="1"/>
  <c r="BC666" i="1"/>
  <c r="BB666" i="1"/>
  <c r="BA666" i="1"/>
  <c r="AZ666" i="1"/>
  <c r="AY666" i="1"/>
  <c r="AX666" i="1"/>
  <c r="AW666" i="1"/>
  <c r="AV666" i="1"/>
  <c r="AU666" i="1"/>
  <c r="BE665" i="1"/>
  <c r="BD665" i="1"/>
  <c r="BC665" i="1"/>
  <c r="BB665" i="1"/>
  <c r="BA665" i="1"/>
  <c r="AZ665" i="1"/>
  <c r="AY665" i="1"/>
  <c r="AX665" i="1"/>
  <c r="AW665" i="1"/>
  <c r="AV665" i="1"/>
  <c r="AU665" i="1"/>
  <c r="BE664" i="1"/>
  <c r="BD664" i="1"/>
  <c r="BC664" i="1"/>
  <c r="BB664" i="1"/>
  <c r="BA664" i="1"/>
  <c r="AZ664" i="1"/>
  <c r="AY664" i="1"/>
  <c r="AX664" i="1"/>
  <c r="AW664" i="1"/>
  <c r="AV664" i="1"/>
  <c r="AU664" i="1"/>
  <c r="BE663" i="1"/>
  <c r="BD663" i="1"/>
  <c r="BC663" i="1"/>
  <c r="BB663" i="1"/>
  <c r="BA663" i="1"/>
  <c r="AZ663" i="1"/>
  <c r="AY663" i="1"/>
  <c r="AX663" i="1"/>
  <c r="AW663" i="1"/>
  <c r="AV663" i="1"/>
  <c r="AU663" i="1"/>
  <c r="BE662" i="1"/>
  <c r="BD662" i="1"/>
  <c r="BC662" i="1"/>
  <c r="BB662" i="1"/>
  <c r="BA662" i="1"/>
  <c r="AZ662" i="1"/>
  <c r="AY662" i="1"/>
  <c r="AX662" i="1"/>
  <c r="AW662" i="1"/>
  <c r="AV662" i="1"/>
  <c r="AU662" i="1"/>
  <c r="BE661" i="1"/>
  <c r="BD661" i="1"/>
  <c r="BC661" i="1"/>
  <c r="BB661" i="1"/>
  <c r="BA661" i="1"/>
  <c r="AZ661" i="1"/>
  <c r="AY661" i="1"/>
  <c r="AX661" i="1"/>
  <c r="AW661" i="1"/>
  <c r="AV661" i="1"/>
  <c r="AU661" i="1"/>
  <c r="BE660" i="1"/>
  <c r="BD660" i="1"/>
  <c r="BC660" i="1"/>
  <c r="BB660" i="1"/>
  <c r="BA660" i="1"/>
  <c r="AZ660" i="1"/>
  <c r="AY660" i="1"/>
  <c r="AX660" i="1"/>
  <c r="AW660" i="1"/>
  <c r="AV660" i="1"/>
  <c r="AU660" i="1"/>
  <c r="BE659" i="1"/>
  <c r="BD659" i="1"/>
  <c r="BC659" i="1"/>
  <c r="BB659" i="1"/>
  <c r="BA659" i="1"/>
  <c r="AZ659" i="1"/>
  <c r="AY659" i="1"/>
  <c r="AX659" i="1"/>
  <c r="AW659" i="1"/>
  <c r="AV659" i="1"/>
  <c r="AU659" i="1"/>
  <c r="BE658" i="1"/>
  <c r="BD658" i="1"/>
  <c r="BC658" i="1"/>
  <c r="BB658" i="1"/>
  <c r="BA658" i="1"/>
  <c r="AZ658" i="1"/>
  <c r="AY658" i="1"/>
  <c r="AX658" i="1"/>
  <c r="AW658" i="1"/>
  <c r="AV658" i="1"/>
  <c r="AU658" i="1"/>
  <c r="BE657" i="1"/>
  <c r="BD657" i="1"/>
  <c r="BC657" i="1"/>
  <c r="BB657" i="1"/>
  <c r="BA657" i="1"/>
  <c r="AZ657" i="1"/>
  <c r="AY657" i="1"/>
  <c r="AX657" i="1"/>
  <c r="AW657" i="1"/>
  <c r="AV657" i="1"/>
  <c r="AU657" i="1"/>
  <c r="BE656" i="1"/>
  <c r="BD656" i="1"/>
  <c r="BC656" i="1"/>
  <c r="BB656" i="1"/>
  <c r="BA656" i="1"/>
  <c r="AZ656" i="1"/>
  <c r="AY656" i="1"/>
  <c r="AX656" i="1"/>
  <c r="AW656" i="1"/>
  <c r="AV656" i="1"/>
  <c r="AU656" i="1"/>
  <c r="BE655" i="1"/>
  <c r="BD655" i="1"/>
  <c r="BC655" i="1"/>
  <c r="BB655" i="1"/>
  <c r="BA655" i="1"/>
  <c r="AZ655" i="1"/>
  <c r="AY655" i="1"/>
  <c r="AX655" i="1"/>
  <c r="AW655" i="1"/>
  <c r="AV655" i="1"/>
  <c r="AU655" i="1"/>
  <c r="BE654" i="1"/>
  <c r="BD654" i="1"/>
  <c r="BC654" i="1"/>
  <c r="BB654" i="1"/>
  <c r="BA654" i="1"/>
  <c r="AZ654" i="1"/>
  <c r="AY654" i="1"/>
  <c r="AX654" i="1"/>
  <c r="AW654" i="1"/>
  <c r="AV654" i="1"/>
  <c r="AU654" i="1"/>
  <c r="BE653" i="1"/>
  <c r="BD653" i="1"/>
  <c r="BC653" i="1"/>
  <c r="BB653" i="1"/>
  <c r="BA653" i="1"/>
  <c r="AZ653" i="1"/>
  <c r="AY653" i="1"/>
  <c r="AX653" i="1"/>
  <c r="AW653" i="1"/>
  <c r="AV653" i="1"/>
  <c r="AU653" i="1"/>
  <c r="BE652" i="1"/>
  <c r="BD652" i="1"/>
  <c r="BC652" i="1"/>
  <c r="BB652" i="1"/>
  <c r="BA652" i="1"/>
  <c r="AZ652" i="1"/>
  <c r="AY652" i="1"/>
  <c r="AX652" i="1"/>
  <c r="AW652" i="1"/>
  <c r="AV652" i="1"/>
  <c r="AU652" i="1"/>
  <c r="BE651" i="1"/>
  <c r="BD651" i="1"/>
  <c r="BC651" i="1"/>
  <c r="BB651" i="1"/>
  <c r="BA651" i="1"/>
  <c r="AZ651" i="1"/>
  <c r="AY651" i="1"/>
  <c r="AX651" i="1"/>
  <c r="AW651" i="1"/>
  <c r="AV651" i="1"/>
  <c r="AU651" i="1"/>
  <c r="BE650" i="1"/>
  <c r="BD650" i="1"/>
  <c r="BC650" i="1"/>
  <c r="BB650" i="1"/>
  <c r="BA650" i="1"/>
  <c r="AZ650" i="1"/>
  <c r="AY650" i="1"/>
  <c r="AX650" i="1"/>
  <c r="AW650" i="1"/>
  <c r="AV650" i="1"/>
  <c r="AU650" i="1"/>
  <c r="BE649" i="1"/>
  <c r="BD649" i="1"/>
  <c r="BC649" i="1"/>
  <c r="BB649" i="1"/>
  <c r="BA649" i="1"/>
  <c r="AZ649" i="1"/>
  <c r="AY649" i="1"/>
  <c r="AX649" i="1"/>
  <c r="AW649" i="1"/>
  <c r="AV649" i="1"/>
  <c r="AU649" i="1"/>
  <c r="BE648" i="1"/>
  <c r="BD648" i="1"/>
  <c r="BC648" i="1"/>
  <c r="BB648" i="1"/>
  <c r="BA648" i="1"/>
  <c r="AZ648" i="1"/>
  <c r="AY648" i="1"/>
  <c r="AX648" i="1"/>
  <c r="AW648" i="1"/>
  <c r="AV648" i="1"/>
  <c r="AU648" i="1"/>
  <c r="BE647" i="1"/>
  <c r="BD647" i="1"/>
  <c r="BC647" i="1"/>
  <c r="BB647" i="1"/>
  <c r="BA647" i="1"/>
  <c r="AZ647" i="1"/>
  <c r="AY647" i="1"/>
  <c r="AX647" i="1"/>
  <c r="AW647" i="1"/>
  <c r="AV647" i="1"/>
  <c r="AU647" i="1"/>
  <c r="BE646" i="1"/>
  <c r="BD646" i="1"/>
  <c r="BC646" i="1"/>
  <c r="BB646" i="1"/>
  <c r="BA646" i="1"/>
  <c r="AZ646" i="1"/>
  <c r="AY646" i="1"/>
  <c r="AX646" i="1"/>
  <c r="AW646" i="1"/>
  <c r="AV646" i="1"/>
  <c r="AU646" i="1"/>
  <c r="BE645" i="1"/>
  <c r="BD645" i="1"/>
  <c r="BC645" i="1"/>
  <c r="BB645" i="1"/>
  <c r="BA645" i="1"/>
  <c r="AZ645" i="1"/>
  <c r="AY645" i="1"/>
  <c r="AX645" i="1"/>
  <c r="AW645" i="1"/>
  <c r="AV645" i="1"/>
  <c r="AU645" i="1"/>
  <c r="BE644" i="1"/>
  <c r="BD644" i="1"/>
  <c r="BC644" i="1"/>
  <c r="BB644" i="1"/>
  <c r="BA644" i="1"/>
  <c r="AZ644" i="1"/>
  <c r="AY644" i="1"/>
  <c r="AX644" i="1"/>
  <c r="AW644" i="1"/>
  <c r="AV644" i="1"/>
  <c r="AU644" i="1"/>
  <c r="BE643" i="1"/>
  <c r="BD643" i="1"/>
  <c r="BC643" i="1"/>
  <c r="BB643" i="1"/>
  <c r="BA643" i="1"/>
  <c r="AZ643" i="1"/>
  <c r="AY643" i="1"/>
  <c r="AX643" i="1"/>
  <c r="AW643" i="1"/>
  <c r="AV643" i="1"/>
  <c r="AU643" i="1"/>
  <c r="BE642" i="1"/>
  <c r="BD642" i="1"/>
  <c r="BC642" i="1"/>
  <c r="BB642" i="1"/>
  <c r="BA642" i="1"/>
  <c r="AZ642" i="1"/>
  <c r="AY642" i="1"/>
  <c r="AX642" i="1"/>
  <c r="AW642" i="1"/>
  <c r="AV642" i="1"/>
  <c r="AU642" i="1"/>
  <c r="BE641" i="1"/>
  <c r="BD641" i="1"/>
  <c r="BC641" i="1"/>
  <c r="BB641" i="1"/>
  <c r="BA641" i="1"/>
  <c r="AZ641" i="1"/>
  <c r="AY641" i="1"/>
  <c r="AX641" i="1"/>
  <c r="AW641" i="1"/>
  <c r="AV641" i="1"/>
  <c r="AU641" i="1"/>
  <c r="BE640" i="1"/>
  <c r="BD640" i="1"/>
  <c r="BC640" i="1"/>
  <c r="BB640" i="1"/>
  <c r="BA640" i="1"/>
  <c r="AZ640" i="1"/>
  <c r="AY640" i="1"/>
  <c r="AX640" i="1"/>
  <c r="AW640" i="1"/>
  <c r="AV640" i="1"/>
  <c r="AU640" i="1"/>
  <c r="BE639" i="1"/>
  <c r="BD639" i="1"/>
  <c r="BC639" i="1"/>
  <c r="BB639" i="1"/>
  <c r="BA639" i="1"/>
  <c r="AZ639" i="1"/>
  <c r="AY639" i="1"/>
  <c r="AX639" i="1"/>
  <c r="AW639" i="1"/>
  <c r="AV639" i="1"/>
  <c r="AU639" i="1"/>
  <c r="BE638" i="1"/>
  <c r="BD638" i="1"/>
  <c r="BC638" i="1"/>
  <c r="BB638" i="1"/>
  <c r="BA638" i="1"/>
  <c r="AZ638" i="1"/>
  <c r="AY638" i="1"/>
  <c r="AX638" i="1"/>
  <c r="AW638" i="1"/>
  <c r="AV638" i="1"/>
  <c r="AU638" i="1"/>
  <c r="BE637" i="1"/>
  <c r="BD637" i="1"/>
  <c r="BC637" i="1"/>
  <c r="BB637" i="1"/>
  <c r="BA637" i="1"/>
  <c r="AZ637" i="1"/>
  <c r="AY637" i="1"/>
  <c r="AX637" i="1"/>
  <c r="AW637" i="1"/>
  <c r="AV637" i="1"/>
  <c r="AU637" i="1"/>
  <c r="BE636" i="1"/>
  <c r="BD636" i="1"/>
  <c r="BC636" i="1"/>
  <c r="BB636" i="1"/>
  <c r="BA636" i="1"/>
  <c r="AZ636" i="1"/>
  <c r="AY636" i="1"/>
  <c r="AX636" i="1"/>
  <c r="AW636" i="1"/>
  <c r="AV636" i="1"/>
  <c r="AU636" i="1"/>
  <c r="BE635" i="1"/>
  <c r="BD635" i="1"/>
  <c r="BC635" i="1"/>
  <c r="BB635" i="1"/>
  <c r="BA635" i="1"/>
  <c r="AZ635" i="1"/>
  <c r="AY635" i="1"/>
  <c r="AX635" i="1"/>
  <c r="AW635" i="1"/>
  <c r="AV635" i="1"/>
  <c r="AU635" i="1"/>
  <c r="BE634" i="1"/>
  <c r="BD634" i="1"/>
  <c r="BC634" i="1"/>
  <c r="BB634" i="1"/>
  <c r="BA634" i="1"/>
  <c r="AZ634" i="1"/>
  <c r="AY634" i="1"/>
  <c r="AX634" i="1"/>
  <c r="AW634" i="1"/>
  <c r="AV634" i="1"/>
  <c r="AU634" i="1"/>
  <c r="BE633" i="1"/>
  <c r="BD633" i="1"/>
  <c r="BC633" i="1"/>
  <c r="BB633" i="1"/>
  <c r="BA633" i="1"/>
  <c r="AZ633" i="1"/>
  <c r="AY633" i="1"/>
  <c r="AX633" i="1"/>
  <c r="AW633" i="1"/>
  <c r="AV633" i="1"/>
  <c r="AU633" i="1"/>
  <c r="BE632" i="1"/>
  <c r="BD632" i="1"/>
  <c r="BC632" i="1"/>
  <c r="BB632" i="1"/>
  <c r="BA632" i="1"/>
  <c r="AZ632" i="1"/>
  <c r="AY632" i="1"/>
  <c r="AX632" i="1"/>
  <c r="AW632" i="1"/>
  <c r="AV632" i="1"/>
  <c r="AU632" i="1"/>
  <c r="BE631" i="1"/>
  <c r="BD631" i="1"/>
  <c r="BC631" i="1"/>
  <c r="BB631" i="1"/>
  <c r="BA631" i="1"/>
  <c r="AZ631" i="1"/>
  <c r="AY631" i="1"/>
  <c r="AX631" i="1"/>
  <c r="AW631" i="1"/>
  <c r="AV631" i="1"/>
  <c r="AU631" i="1"/>
  <c r="BE630" i="1"/>
  <c r="BD630" i="1"/>
  <c r="BC630" i="1"/>
  <c r="BB630" i="1"/>
  <c r="BA630" i="1"/>
  <c r="AZ630" i="1"/>
  <c r="AY630" i="1"/>
  <c r="AX630" i="1"/>
  <c r="AW630" i="1"/>
  <c r="AV630" i="1"/>
  <c r="AU630" i="1"/>
  <c r="BE629" i="1"/>
  <c r="BD629" i="1"/>
  <c r="BC629" i="1"/>
  <c r="BB629" i="1"/>
  <c r="BA629" i="1"/>
  <c r="AZ629" i="1"/>
  <c r="AY629" i="1"/>
  <c r="AX629" i="1"/>
  <c r="AW629" i="1"/>
  <c r="AV629" i="1"/>
  <c r="AU629" i="1"/>
  <c r="BE628" i="1"/>
  <c r="BD628" i="1"/>
  <c r="BC628" i="1"/>
  <c r="BB628" i="1"/>
  <c r="BA628" i="1"/>
  <c r="AZ628" i="1"/>
  <c r="AY628" i="1"/>
  <c r="AX628" i="1"/>
  <c r="AW628" i="1"/>
  <c r="AV628" i="1"/>
  <c r="AU628" i="1"/>
  <c r="BE627" i="1"/>
  <c r="BD627" i="1"/>
  <c r="BC627" i="1"/>
  <c r="BB627" i="1"/>
  <c r="BA627" i="1"/>
  <c r="AZ627" i="1"/>
  <c r="AY627" i="1"/>
  <c r="AX627" i="1"/>
  <c r="AW627" i="1"/>
  <c r="AV627" i="1"/>
  <c r="AU627" i="1"/>
  <c r="BE626" i="1"/>
  <c r="BD626" i="1"/>
  <c r="BC626" i="1"/>
  <c r="BB626" i="1"/>
  <c r="BA626" i="1"/>
  <c r="AZ626" i="1"/>
  <c r="AY626" i="1"/>
  <c r="AX626" i="1"/>
  <c r="AW626" i="1"/>
  <c r="AV626" i="1"/>
  <c r="AU626" i="1"/>
  <c r="BE625" i="1"/>
  <c r="BD625" i="1"/>
  <c r="BC625" i="1"/>
  <c r="BB625" i="1"/>
  <c r="BA625" i="1"/>
  <c r="AZ625" i="1"/>
  <c r="AY625" i="1"/>
  <c r="AX625" i="1"/>
  <c r="AW625" i="1"/>
  <c r="AV625" i="1"/>
  <c r="AU625" i="1"/>
  <c r="BE624" i="1"/>
  <c r="BD624" i="1"/>
  <c r="BC624" i="1"/>
  <c r="BB624" i="1"/>
  <c r="BA624" i="1"/>
  <c r="AZ624" i="1"/>
  <c r="AY624" i="1"/>
  <c r="AX624" i="1"/>
  <c r="AW624" i="1"/>
  <c r="AV624" i="1"/>
  <c r="AU624" i="1"/>
  <c r="BE623" i="1"/>
  <c r="BD623" i="1"/>
  <c r="BC623" i="1"/>
  <c r="BB623" i="1"/>
  <c r="BA623" i="1"/>
  <c r="AZ623" i="1"/>
  <c r="AY623" i="1"/>
  <c r="AX623" i="1"/>
  <c r="AW623" i="1"/>
  <c r="AV623" i="1"/>
  <c r="AU623" i="1"/>
  <c r="BE622" i="1"/>
  <c r="BD622" i="1"/>
  <c r="BC622" i="1"/>
  <c r="BB622" i="1"/>
  <c r="BA622" i="1"/>
  <c r="AZ622" i="1"/>
  <c r="AY622" i="1"/>
  <c r="AX622" i="1"/>
  <c r="AW622" i="1"/>
  <c r="AV622" i="1"/>
  <c r="AU622" i="1"/>
  <c r="BE621" i="1"/>
  <c r="BD621" i="1"/>
  <c r="BC621" i="1"/>
  <c r="BB621" i="1"/>
  <c r="BA621" i="1"/>
  <c r="AZ621" i="1"/>
  <c r="AY621" i="1"/>
  <c r="AX621" i="1"/>
  <c r="AW621" i="1"/>
  <c r="AV621" i="1"/>
  <c r="AU621" i="1"/>
  <c r="BE620" i="1"/>
  <c r="BD620" i="1"/>
  <c r="BC620" i="1"/>
  <c r="BB620" i="1"/>
  <c r="BA620" i="1"/>
  <c r="AZ620" i="1"/>
  <c r="AY620" i="1"/>
  <c r="AX620" i="1"/>
  <c r="AW620" i="1"/>
  <c r="AV620" i="1"/>
  <c r="AU620" i="1"/>
  <c r="BE619" i="1"/>
  <c r="BD619" i="1"/>
  <c r="BC619" i="1"/>
  <c r="BB619" i="1"/>
  <c r="BA619" i="1"/>
  <c r="AZ619" i="1"/>
  <c r="AY619" i="1"/>
  <c r="AX619" i="1"/>
  <c r="AW619" i="1"/>
  <c r="AV619" i="1"/>
  <c r="AU619" i="1"/>
  <c r="BE618" i="1"/>
  <c r="BD618" i="1"/>
  <c r="BC618" i="1"/>
  <c r="BB618" i="1"/>
  <c r="BA618" i="1"/>
  <c r="AZ618" i="1"/>
  <c r="AY618" i="1"/>
  <c r="AX618" i="1"/>
  <c r="AW618" i="1"/>
  <c r="AV618" i="1"/>
  <c r="AU618" i="1"/>
  <c r="BE617" i="1"/>
  <c r="BD617" i="1"/>
  <c r="BC617" i="1"/>
  <c r="BB617" i="1"/>
  <c r="BA617" i="1"/>
  <c r="AZ617" i="1"/>
  <c r="AY617" i="1"/>
  <c r="AX617" i="1"/>
  <c r="AW617" i="1"/>
  <c r="AV617" i="1"/>
  <c r="AU617" i="1"/>
  <c r="BE616" i="1"/>
  <c r="BD616" i="1"/>
  <c r="BC616" i="1"/>
  <c r="BB616" i="1"/>
  <c r="BA616" i="1"/>
  <c r="AZ616" i="1"/>
  <c r="AY616" i="1"/>
  <c r="AX616" i="1"/>
  <c r="AW616" i="1"/>
  <c r="AV616" i="1"/>
  <c r="AU616" i="1"/>
  <c r="BE615" i="1"/>
  <c r="BD615" i="1"/>
  <c r="BC615" i="1"/>
  <c r="BB615" i="1"/>
  <c r="BA615" i="1"/>
  <c r="AZ615" i="1"/>
  <c r="AY615" i="1"/>
  <c r="AX615" i="1"/>
  <c r="AW615" i="1"/>
  <c r="AV615" i="1"/>
  <c r="AU615" i="1"/>
  <c r="BE586" i="1"/>
  <c r="BD586" i="1"/>
  <c r="BC586" i="1"/>
  <c r="BB586" i="1"/>
  <c r="BA586" i="1"/>
  <c r="AZ586" i="1"/>
  <c r="AY586" i="1"/>
  <c r="AX586" i="1"/>
  <c r="AW586" i="1"/>
  <c r="AV586" i="1"/>
  <c r="AU586" i="1"/>
  <c r="BE585" i="1"/>
  <c r="BD585" i="1"/>
  <c r="BC585" i="1"/>
  <c r="BB585" i="1"/>
  <c r="BA585" i="1"/>
  <c r="AZ585" i="1"/>
  <c r="AY585" i="1"/>
  <c r="AX585" i="1"/>
  <c r="AW585" i="1"/>
  <c r="AV585" i="1"/>
  <c r="AU585" i="1"/>
  <c r="BE584" i="1"/>
  <c r="BD584" i="1"/>
  <c r="BC584" i="1"/>
  <c r="BB584" i="1"/>
  <c r="BA584" i="1"/>
  <c r="AZ584" i="1"/>
  <c r="AY584" i="1"/>
  <c r="AX584" i="1"/>
  <c r="AW584" i="1"/>
  <c r="AV584" i="1"/>
  <c r="AU584" i="1"/>
  <c r="BE583" i="1"/>
  <c r="BD583" i="1"/>
  <c r="BC583" i="1"/>
  <c r="BB583" i="1"/>
  <c r="BA583" i="1"/>
  <c r="AZ583" i="1"/>
  <c r="AY583" i="1"/>
  <c r="AX583" i="1"/>
  <c r="AW583" i="1"/>
  <c r="AV583" i="1"/>
  <c r="AU583" i="1"/>
  <c r="BE582" i="1"/>
  <c r="BD582" i="1"/>
  <c r="BC582" i="1"/>
  <c r="BB582" i="1"/>
  <c r="BA582" i="1"/>
  <c r="AZ582" i="1"/>
  <c r="AY582" i="1"/>
  <c r="AX582" i="1"/>
  <c r="AW582" i="1"/>
  <c r="AV582" i="1"/>
  <c r="AU582" i="1"/>
  <c r="BE581" i="1"/>
  <c r="BD581" i="1"/>
  <c r="BC581" i="1"/>
  <c r="BB581" i="1"/>
  <c r="BA581" i="1"/>
  <c r="AZ581" i="1"/>
  <c r="AY581" i="1"/>
  <c r="AX581" i="1"/>
  <c r="AW581" i="1"/>
  <c r="AV581" i="1"/>
  <c r="AU581" i="1"/>
  <c r="BE580" i="1"/>
  <c r="BD580" i="1"/>
  <c r="BC580" i="1"/>
  <c r="BB580" i="1"/>
  <c r="BA580" i="1"/>
  <c r="AZ580" i="1"/>
  <c r="AY580" i="1"/>
  <c r="AX580" i="1"/>
  <c r="AW580" i="1"/>
  <c r="AV580" i="1"/>
  <c r="AU580" i="1"/>
  <c r="BE579" i="1"/>
  <c r="BD579" i="1"/>
  <c r="BC579" i="1"/>
  <c r="BB579" i="1"/>
  <c r="BA579" i="1"/>
  <c r="AZ579" i="1"/>
  <c r="AY579" i="1"/>
  <c r="AX579" i="1"/>
  <c r="AW579" i="1"/>
  <c r="AV579" i="1"/>
  <c r="AU579" i="1"/>
  <c r="BE578" i="1"/>
  <c r="BD578" i="1"/>
  <c r="BC578" i="1"/>
  <c r="BB578" i="1"/>
  <c r="BA578" i="1"/>
  <c r="AZ578" i="1"/>
  <c r="AY578" i="1"/>
  <c r="AX578" i="1"/>
  <c r="AW578" i="1"/>
  <c r="AV578" i="1"/>
  <c r="AU578" i="1"/>
  <c r="BE577" i="1"/>
  <c r="BD577" i="1"/>
  <c r="BC577" i="1"/>
  <c r="BB577" i="1"/>
  <c r="BA577" i="1"/>
  <c r="AZ577" i="1"/>
  <c r="AY577" i="1"/>
  <c r="AX577" i="1"/>
  <c r="AW577" i="1"/>
  <c r="AV577" i="1"/>
  <c r="AU577" i="1"/>
  <c r="BE576" i="1"/>
  <c r="BD576" i="1"/>
  <c r="BC576" i="1"/>
  <c r="BB576" i="1"/>
  <c r="BA576" i="1"/>
  <c r="AZ576" i="1"/>
  <c r="AY576" i="1"/>
  <c r="AX576" i="1"/>
  <c r="AW576" i="1"/>
  <c r="AV576" i="1"/>
  <c r="AU576" i="1"/>
  <c r="BE575" i="1"/>
  <c r="BD575" i="1"/>
  <c r="BC575" i="1"/>
  <c r="BB575" i="1"/>
  <c r="BA575" i="1"/>
  <c r="AZ575" i="1"/>
  <c r="AY575" i="1"/>
  <c r="AX575" i="1"/>
  <c r="AW575" i="1"/>
  <c r="AV575" i="1"/>
  <c r="AU575" i="1"/>
  <c r="BE574" i="1"/>
  <c r="BD574" i="1"/>
  <c r="BC574" i="1"/>
  <c r="BB574" i="1"/>
  <c r="BA574" i="1"/>
  <c r="AZ574" i="1"/>
  <c r="AY574" i="1"/>
  <c r="AX574" i="1"/>
  <c r="AW574" i="1"/>
  <c r="AV574" i="1"/>
  <c r="AU574" i="1"/>
  <c r="BE573" i="1"/>
  <c r="BD573" i="1"/>
  <c r="BC573" i="1"/>
  <c r="BB573" i="1"/>
  <c r="BA573" i="1"/>
  <c r="AZ573" i="1"/>
  <c r="AY573" i="1"/>
  <c r="AX573" i="1"/>
  <c r="AW573" i="1"/>
  <c r="AV573" i="1"/>
  <c r="AU573" i="1"/>
  <c r="BE572" i="1"/>
  <c r="BD572" i="1"/>
  <c r="BC572" i="1"/>
  <c r="BB572" i="1"/>
  <c r="BA572" i="1"/>
  <c r="AZ572" i="1"/>
  <c r="AY572" i="1"/>
  <c r="AX572" i="1"/>
  <c r="AW572" i="1"/>
  <c r="AV572" i="1"/>
  <c r="AU572" i="1"/>
  <c r="BE571" i="1"/>
  <c r="BD571" i="1"/>
  <c r="BC571" i="1"/>
  <c r="BB571" i="1"/>
  <c r="BA571" i="1"/>
  <c r="AZ571" i="1"/>
  <c r="AY571" i="1"/>
  <c r="AX571" i="1"/>
  <c r="AW571" i="1"/>
  <c r="AV571" i="1"/>
  <c r="AU571" i="1"/>
  <c r="BE570" i="1"/>
  <c r="BD570" i="1"/>
  <c r="BC570" i="1"/>
  <c r="BB570" i="1"/>
  <c r="BA570" i="1"/>
  <c r="AZ570" i="1"/>
  <c r="AY570" i="1"/>
  <c r="AX570" i="1"/>
  <c r="AW570" i="1"/>
  <c r="AV570" i="1"/>
  <c r="AU570" i="1"/>
  <c r="BE569" i="1"/>
  <c r="BD569" i="1"/>
  <c r="BC569" i="1"/>
  <c r="BB569" i="1"/>
  <c r="BA569" i="1"/>
  <c r="AZ569" i="1"/>
  <c r="AY569" i="1"/>
  <c r="AX569" i="1"/>
  <c r="AW569" i="1"/>
  <c r="AV569" i="1"/>
  <c r="AU569" i="1"/>
  <c r="BE568" i="1"/>
  <c r="BD568" i="1"/>
  <c r="BC568" i="1"/>
  <c r="BB568" i="1"/>
  <c r="BA568" i="1"/>
  <c r="AZ568" i="1"/>
  <c r="AY568" i="1"/>
  <c r="AX568" i="1"/>
  <c r="AW568" i="1"/>
  <c r="AV568" i="1"/>
  <c r="AU568" i="1"/>
  <c r="BE567" i="1"/>
  <c r="BD567" i="1"/>
  <c r="BC567" i="1"/>
  <c r="BB567" i="1"/>
  <c r="BA567" i="1"/>
  <c r="AZ567" i="1"/>
  <c r="AY567" i="1"/>
  <c r="AX567" i="1"/>
  <c r="AW567" i="1"/>
  <c r="AV567" i="1"/>
  <c r="AU567" i="1"/>
  <c r="BE566" i="1"/>
  <c r="BD566" i="1"/>
  <c r="BC566" i="1"/>
  <c r="BB566" i="1"/>
  <c r="BA566" i="1"/>
  <c r="AZ566" i="1"/>
  <c r="AY566" i="1"/>
  <c r="AX566" i="1"/>
  <c r="AW566" i="1"/>
  <c r="AV566" i="1"/>
  <c r="AU566" i="1"/>
  <c r="BH565" i="1"/>
  <c r="AF565" i="1"/>
  <c r="BH564" i="1"/>
  <c r="AF564" i="1"/>
  <c r="BH563" i="1"/>
  <c r="AF563" i="1"/>
  <c r="BH562" i="1"/>
  <c r="AF562" i="1"/>
  <c r="BH561" i="1"/>
  <c r="AF561" i="1"/>
  <c r="BH560" i="1"/>
  <c r="AF560" i="1"/>
  <c r="BH559" i="1"/>
  <c r="AF559" i="1"/>
  <c r="BH558" i="1"/>
  <c r="AF558" i="1"/>
  <c r="BH557" i="1"/>
  <c r="AF557" i="1"/>
  <c r="BH556" i="1"/>
  <c r="AF556" i="1"/>
  <c r="BH555" i="1"/>
  <c r="AF555" i="1"/>
  <c r="BH554" i="1"/>
  <c r="AF554" i="1"/>
  <c r="BH553" i="1"/>
  <c r="BE553" i="1"/>
  <c r="BD553" i="1"/>
  <c r="BC553" i="1"/>
  <c r="BB553" i="1"/>
  <c r="BA553" i="1"/>
  <c r="AZ553" i="1"/>
  <c r="AY553" i="1"/>
  <c r="AX553" i="1"/>
  <c r="AW553" i="1"/>
  <c r="AV553" i="1"/>
  <c r="AU553" i="1"/>
  <c r="BH552" i="1"/>
  <c r="BE552" i="1"/>
  <c r="BD552" i="1"/>
  <c r="BC552" i="1"/>
  <c r="BB552" i="1"/>
  <c r="BA552" i="1"/>
  <c r="AZ552" i="1"/>
  <c r="AY552" i="1"/>
  <c r="AX552" i="1"/>
  <c r="AW552" i="1"/>
  <c r="AV552" i="1"/>
  <c r="AU552" i="1"/>
  <c r="AF552" i="1"/>
  <c r="BH551" i="1"/>
  <c r="BE551" i="1"/>
  <c r="BD551" i="1"/>
  <c r="BC551" i="1"/>
  <c r="BB551" i="1"/>
  <c r="BA551" i="1"/>
  <c r="AZ551" i="1"/>
  <c r="AY551" i="1"/>
  <c r="AX551" i="1"/>
  <c r="AW551" i="1"/>
  <c r="AV551" i="1"/>
  <c r="AU551" i="1"/>
  <c r="AF551" i="1"/>
  <c r="BH550" i="1"/>
  <c r="BE550" i="1"/>
  <c r="BD550" i="1"/>
  <c r="BC550" i="1"/>
  <c r="BB550" i="1"/>
  <c r="BA550" i="1"/>
  <c r="AZ550" i="1"/>
  <c r="AY550" i="1"/>
  <c r="AX550" i="1"/>
  <c r="AW550" i="1"/>
  <c r="AV550" i="1"/>
  <c r="AU550" i="1"/>
  <c r="AF550" i="1"/>
  <c r="BH549" i="1"/>
  <c r="BE549" i="1"/>
  <c r="BD549" i="1"/>
  <c r="BC549" i="1"/>
  <c r="BB549" i="1"/>
  <c r="BA549" i="1"/>
  <c r="AZ549" i="1"/>
  <c r="AY549" i="1"/>
  <c r="AX549" i="1"/>
  <c r="AW549" i="1"/>
  <c r="AV549" i="1"/>
  <c r="AU549" i="1"/>
  <c r="AF549" i="1"/>
  <c r="BH548" i="1"/>
  <c r="BE548" i="1"/>
  <c r="BD548" i="1"/>
  <c r="BC548" i="1"/>
  <c r="BB548" i="1"/>
  <c r="BA548" i="1"/>
  <c r="AZ548" i="1"/>
  <c r="AY548" i="1"/>
  <c r="AX548" i="1"/>
  <c r="AW548" i="1"/>
  <c r="AV548" i="1"/>
  <c r="AU548" i="1"/>
  <c r="AF548" i="1"/>
  <c r="BH547" i="1"/>
  <c r="BE547" i="1"/>
  <c r="BD547" i="1"/>
  <c r="BC547" i="1"/>
  <c r="BB547" i="1"/>
  <c r="BA547" i="1"/>
  <c r="AZ547" i="1"/>
  <c r="AY547" i="1"/>
  <c r="AX547" i="1"/>
  <c r="AW547" i="1"/>
  <c r="AV547" i="1"/>
  <c r="AU547" i="1"/>
  <c r="AF547" i="1"/>
  <c r="BH546" i="1"/>
  <c r="BE546" i="1"/>
  <c r="BD546" i="1"/>
  <c r="BC546" i="1"/>
  <c r="BB546" i="1"/>
  <c r="BA546" i="1"/>
  <c r="AZ546" i="1"/>
  <c r="AY546" i="1"/>
  <c r="AX546" i="1"/>
  <c r="AW546" i="1"/>
  <c r="AV546" i="1"/>
  <c r="AU546" i="1"/>
  <c r="AF546" i="1"/>
  <c r="BH545" i="1"/>
  <c r="BE545" i="1"/>
  <c r="BD545" i="1"/>
  <c r="BC545" i="1"/>
  <c r="BB545" i="1"/>
  <c r="BA545" i="1"/>
  <c r="AZ545" i="1"/>
  <c r="AY545" i="1"/>
  <c r="AX545" i="1"/>
  <c r="AW545" i="1"/>
  <c r="AV545" i="1"/>
  <c r="AU545" i="1"/>
  <c r="AF545" i="1"/>
  <c r="BH544" i="1"/>
  <c r="BE544" i="1"/>
  <c r="BD544" i="1"/>
  <c r="BC544" i="1"/>
  <c r="BB544" i="1"/>
  <c r="BA544" i="1"/>
  <c r="AZ544" i="1"/>
  <c r="AY544" i="1"/>
  <c r="AX544" i="1"/>
  <c r="AW544" i="1"/>
  <c r="AV544" i="1"/>
  <c r="AU544" i="1"/>
  <c r="AF544" i="1"/>
  <c r="X544" i="1"/>
  <c r="BH543" i="1"/>
  <c r="BE543" i="1"/>
  <c r="BD543" i="1"/>
  <c r="BC543" i="1"/>
  <c r="BB543" i="1"/>
  <c r="BA543" i="1"/>
  <c r="AZ543" i="1"/>
  <c r="AY543" i="1"/>
  <c r="AX543" i="1"/>
  <c r="AW543" i="1"/>
  <c r="AV543" i="1"/>
  <c r="AU543" i="1"/>
  <c r="AF543" i="1"/>
  <c r="BH542" i="1"/>
  <c r="BE542" i="1"/>
  <c r="BD542" i="1"/>
  <c r="BC542" i="1"/>
  <c r="BB542" i="1"/>
  <c r="BA542" i="1"/>
  <c r="AZ542" i="1"/>
  <c r="AY542" i="1"/>
  <c r="AX542" i="1"/>
  <c r="AW542" i="1"/>
  <c r="AV542" i="1"/>
  <c r="AU542" i="1"/>
  <c r="AF542" i="1"/>
  <c r="BH541" i="1"/>
  <c r="BE541" i="1"/>
  <c r="BD541" i="1"/>
  <c r="BC541" i="1"/>
  <c r="BB541" i="1"/>
  <c r="BA541" i="1"/>
  <c r="AZ541" i="1"/>
  <c r="AY541" i="1"/>
  <c r="AX541" i="1"/>
  <c r="AW541" i="1"/>
  <c r="AV541" i="1"/>
  <c r="AU541" i="1"/>
  <c r="AF541" i="1"/>
  <c r="Y541" i="1"/>
  <c r="BH540" i="1"/>
  <c r="BE540" i="1"/>
  <c r="BD540" i="1"/>
  <c r="BC540" i="1"/>
  <c r="BB540" i="1"/>
  <c r="BA540" i="1"/>
  <c r="AZ540" i="1"/>
  <c r="AY540" i="1"/>
  <c r="AX540" i="1"/>
  <c r="AW540" i="1"/>
  <c r="AV540" i="1"/>
  <c r="AU540" i="1"/>
  <c r="AF540" i="1"/>
  <c r="Y540" i="1"/>
  <c r="AZ539" i="1"/>
  <c r="AF539" i="1"/>
  <c r="Y539" i="1"/>
  <c r="BE538" i="1"/>
  <c r="BD538" i="1"/>
  <c r="BC538" i="1"/>
  <c r="BB538" i="1"/>
  <c r="BA538" i="1"/>
  <c r="AZ538" i="1"/>
  <c r="AY538" i="1"/>
  <c r="AX538" i="1"/>
  <c r="AW538" i="1"/>
  <c r="AV538" i="1"/>
  <c r="AU538" i="1"/>
  <c r="BE537" i="1"/>
  <c r="BD537" i="1"/>
  <c r="BC537" i="1"/>
  <c r="BB537" i="1"/>
  <c r="BA537" i="1"/>
  <c r="AZ537" i="1"/>
  <c r="AY537" i="1"/>
  <c r="AX537" i="1"/>
  <c r="AW537" i="1"/>
  <c r="AV537" i="1"/>
  <c r="AU537" i="1"/>
  <c r="BE536" i="1"/>
  <c r="BD536" i="1"/>
  <c r="BC536" i="1"/>
  <c r="BB536" i="1"/>
  <c r="BA536" i="1"/>
  <c r="AZ536" i="1"/>
  <c r="AY536" i="1"/>
  <c r="AX536" i="1"/>
  <c r="AW536" i="1"/>
  <c r="AV536" i="1"/>
  <c r="AU536" i="1"/>
  <c r="BE535" i="1"/>
  <c r="BD535" i="1"/>
  <c r="BC535" i="1"/>
  <c r="BB535" i="1"/>
  <c r="BA535" i="1"/>
  <c r="AZ535" i="1"/>
  <c r="AY535" i="1"/>
  <c r="AX535" i="1"/>
  <c r="AW535" i="1"/>
  <c r="AV535" i="1"/>
  <c r="AU535" i="1"/>
  <c r="BE534" i="1"/>
  <c r="BD534" i="1"/>
  <c r="BC534" i="1"/>
  <c r="BB534" i="1"/>
  <c r="BA534" i="1"/>
  <c r="AZ534" i="1"/>
  <c r="AY534" i="1"/>
  <c r="AX534" i="1"/>
  <c r="AW534" i="1"/>
  <c r="AV534" i="1"/>
  <c r="AU534" i="1"/>
  <c r="BE533" i="1"/>
  <c r="BD533" i="1"/>
  <c r="BC533" i="1"/>
  <c r="BB533" i="1"/>
  <c r="BA533" i="1"/>
  <c r="AZ533" i="1"/>
  <c r="AY533" i="1"/>
  <c r="AX533" i="1"/>
  <c r="AW533" i="1"/>
  <c r="AV533" i="1"/>
  <c r="AU533" i="1"/>
  <c r="BE532" i="1"/>
  <c r="BD532" i="1"/>
  <c r="BC532" i="1"/>
  <c r="BB532" i="1"/>
  <c r="BA532" i="1"/>
  <c r="AZ532" i="1"/>
  <c r="AY532" i="1"/>
  <c r="AX532" i="1"/>
  <c r="AW532" i="1"/>
  <c r="AV532" i="1"/>
  <c r="AU532" i="1"/>
  <c r="BE531" i="1"/>
  <c r="BD531" i="1"/>
  <c r="BC531" i="1"/>
  <c r="BB531" i="1"/>
  <c r="BA531" i="1"/>
  <c r="AZ531" i="1"/>
  <c r="AY531" i="1"/>
  <c r="AX531" i="1"/>
  <c r="AW531" i="1"/>
  <c r="AV531" i="1"/>
  <c r="AU531" i="1"/>
  <c r="BE530" i="1"/>
  <c r="BD530" i="1"/>
  <c r="BC530" i="1"/>
  <c r="BB530" i="1"/>
  <c r="BA530" i="1"/>
  <c r="AZ530" i="1"/>
  <c r="AY530" i="1"/>
  <c r="AX530" i="1"/>
  <c r="AW530" i="1"/>
  <c r="AV530" i="1"/>
  <c r="AU530" i="1"/>
  <c r="BE529" i="1"/>
  <c r="BD529" i="1"/>
  <c r="BC529" i="1"/>
  <c r="BB529" i="1"/>
  <c r="BA529" i="1"/>
  <c r="AZ529" i="1"/>
  <c r="AY529" i="1"/>
  <c r="AX529" i="1"/>
  <c r="AW529" i="1"/>
  <c r="AV529" i="1"/>
  <c r="AU529" i="1"/>
  <c r="BE528" i="1"/>
  <c r="BD528" i="1"/>
  <c r="BC528" i="1"/>
  <c r="BB528" i="1"/>
  <c r="BA528" i="1"/>
  <c r="AZ528" i="1"/>
  <c r="AY528" i="1"/>
  <c r="AX528" i="1"/>
  <c r="AW528" i="1"/>
  <c r="AV528" i="1"/>
  <c r="AU528" i="1"/>
  <c r="BE527" i="1"/>
  <c r="BD527" i="1"/>
  <c r="BC527" i="1"/>
  <c r="BB527" i="1"/>
  <c r="BA527" i="1"/>
  <c r="AZ527" i="1"/>
  <c r="AY527" i="1"/>
  <c r="AX527" i="1"/>
  <c r="AW527" i="1"/>
  <c r="AV527" i="1"/>
  <c r="AU527" i="1"/>
  <c r="BE526" i="1"/>
  <c r="BD526" i="1"/>
  <c r="BC526" i="1"/>
  <c r="BB526" i="1"/>
  <c r="BA526" i="1"/>
  <c r="AZ526" i="1"/>
  <c r="AY526" i="1"/>
  <c r="AX526" i="1"/>
  <c r="AW526" i="1"/>
  <c r="AV526" i="1"/>
  <c r="AU526" i="1"/>
  <c r="BE525" i="1"/>
  <c r="BD525" i="1"/>
  <c r="BC525" i="1"/>
  <c r="BB525" i="1"/>
  <c r="BA525" i="1"/>
  <c r="AZ525" i="1"/>
  <c r="AY525" i="1"/>
  <c r="AX525" i="1"/>
  <c r="AW525" i="1"/>
  <c r="AV525" i="1"/>
  <c r="AU525" i="1"/>
  <c r="BE524" i="1"/>
  <c r="BD524" i="1"/>
  <c r="BC524" i="1"/>
  <c r="BB524" i="1"/>
  <c r="BA524" i="1"/>
  <c r="AZ524" i="1"/>
  <c r="AY524" i="1"/>
  <c r="AX524" i="1"/>
  <c r="AW524" i="1"/>
  <c r="AV524" i="1"/>
  <c r="AU524" i="1"/>
  <c r="BE523" i="1"/>
  <c r="BD523" i="1"/>
  <c r="BC523" i="1"/>
  <c r="BB523" i="1"/>
  <c r="BA523" i="1"/>
  <c r="AZ523" i="1"/>
  <c r="AY523" i="1"/>
  <c r="AX523" i="1"/>
  <c r="AW523" i="1"/>
  <c r="AV523" i="1"/>
  <c r="AU523" i="1"/>
  <c r="BE522" i="1"/>
  <c r="BD522" i="1"/>
  <c r="BC522" i="1"/>
  <c r="BB522" i="1"/>
  <c r="BA522" i="1"/>
  <c r="AZ522" i="1"/>
  <c r="AY522" i="1"/>
  <c r="AX522" i="1"/>
  <c r="AW522" i="1"/>
  <c r="AV522" i="1"/>
  <c r="AU522" i="1"/>
  <c r="BH511" i="1"/>
  <c r="BE511" i="1"/>
  <c r="BD511" i="1"/>
  <c r="BC511" i="1"/>
  <c r="BB511" i="1"/>
  <c r="BA511" i="1"/>
  <c r="AZ511" i="1"/>
  <c r="AY511" i="1"/>
  <c r="AX511" i="1"/>
  <c r="AW511" i="1"/>
  <c r="AV511" i="1"/>
  <c r="AU511" i="1"/>
  <c r="Y511" i="1"/>
  <c r="BH510" i="1"/>
  <c r="BE510" i="1"/>
  <c r="BD510" i="1"/>
  <c r="BC510" i="1"/>
  <c r="BB510" i="1"/>
  <c r="BA510" i="1"/>
  <c r="AZ510" i="1"/>
  <c r="AY510" i="1"/>
  <c r="AX510" i="1"/>
  <c r="AW510" i="1"/>
  <c r="AV510" i="1"/>
  <c r="AU510" i="1"/>
  <c r="AF510" i="1"/>
  <c r="Y510" i="1"/>
  <c r="BH509" i="1"/>
  <c r="BE509" i="1"/>
  <c r="BD509" i="1"/>
  <c r="BC509" i="1"/>
  <c r="BB509" i="1"/>
  <c r="BA509" i="1"/>
  <c r="AZ509" i="1"/>
  <c r="AY509" i="1"/>
  <c r="AX509" i="1"/>
  <c r="AW509" i="1"/>
  <c r="AV509" i="1"/>
  <c r="AU509" i="1"/>
  <c r="AF509" i="1"/>
  <c r="Y509" i="1"/>
  <c r="BH508" i="1"/>
  <c r="BE508" i="1"/>
  <c r="BD508" i="1"/>
  <c r="BC508" i="1"/>
  <c r="BB508" i="1"/>
  <c r="BA508" i="1"/>
  <c r="AZ508" i="1"/>
  <c r="AY508" i="1"/>
  <c r="AX508" i="1"/>
  <c r="AW508" i="1"/>
  <c r="AV508" i="1"/>
  <c r="AU508" i="1"/>
  <c r="AF508" i="1"/>
  <c r="Y508" i="1"/>
  <c r="BH507" i="1"/>
  <c r="BE507" i="1"/>
  <c r="BD507" i="1"/>
  <c r="BC507" i="1"/>
  <c r="BB507" i="1"/>
  <c r="BA507" i="1"/>
  <c r="AZ507" i="1"/>
  <c r="AY507" i="1"/>
  <c r="AX507" i="1"/>
  <c r="AW507" i="1"/>
  <c r="AV507" i="1"/>
  <c r="AU507" i="1"/>
  <c r="AF507" i="1"/>
  <c r="Y507" i="1"/>
  <c r="BH506" i="1"/>
  <c r="BE506" i="1"/>
  <c r="BD506" i="1"/>
  <c r="BC506" i="1"/>
  <c r="BB506" i="1"/>
  <c r="BA506" i="1"/>
  <c r="AZ506" i="1"/>
  <c r="AY506" i="1"/>
  <c r="AX506" i="1"/>
  <c r="AW506" i="1"/>
  <c r="AV506" i="1"/>
  <c r="AU506" i="1"/>
  <c r="AF506" i="1"/>
  <c r="Y506" i="1"/>
  <c r="BH505" i="1"/>
  <c r="BE505" i="1"/>
  <c r="BD505" i="1"/>
  <c r="BC505" i="1"/>
  <c r="BB505" i="1"/>
  <c r="BA505" i="1"/>
  <c r="AZ505" i="1"/>
  <c r="AY505" i="1"/>
  <c r="AX505" i="1"/>
  <c r="AW505" i="1"/>
  <c r="AV505" i="1"/>
  <c r="AU505" i="1"/>
  <c r="AF505" i="1"/>
  <c r="Y505" i="1"/>
  <c r="BH504" i="1"/>
  <c r="BE504" i="1"/>
  <c r="BD504" i="1"/>
  <c r="BC504" i="1"/>
  <c r="BB504" i="1"/>
  <c r="BA504" i="1"/>
  <c r="AZ504" i="1"/>
  <c r="AY504" i="1"/>
  <c r="AX504" i="1"/>
  <c r="AW504" i="1"/>
  <c r="AV504" i="1"/>
  <c r="AU504" i="1"/>
  <c r="AF504" i="1"/>
  <c r="BH503" i="1"/>
  <c r="BE503" i="1"/>
  <c r="BD503" i="1"/>
  <c r="BC503" i="1"/>
  <c r="BB503" i="1"/>
  <c r="BA503" i="1"/>
  <c r="AZ503" i="1"/>
  <c r="AY503" i="1"/>
  <c r="AX503" i="1"/>
  <c r="AW503" i="1"/>
  <c r="AV503" i="1"/>
  <c r="AU503" i="1"/>
  <c r="AF503" i="1"/>
  <c r="BH502" i="1"/>
  <c r="BE502" i="1"/>
  <c r="BD502" i="1"/>
  <c r="BC502" i="1"/>
  <c r="BB502" i="1"/>
  <c r="BA502" i="1"/>
  <c r="AZ502" i="1"/>
  <c r="AY502" i="1"/>
  <c r="AX502" i="1"/>
  <c r="AW502" i="1"/>
  <c r="AV502" i="1"/>
  <c r="AU502" i="1"/>
  <c r="AF502" i="1"/>
  <c r="BH501" i="1"/>
  <c r="BE501" i="1"/>
  <c r="BD501" i="1"/>
  <c r="BC501" i="1"/>
  <c r="BB501" i="1"/>
  <c r="BA501" i="1"/>
  <c r="AZ501" i="1"/>
  <c r="AY501" i="1"/>
  <c r="AX501" i="1"/>
  <c r="AW501" i="1"/>
  <c r="AV501" i="1"/>
  <c r="AU501" i="1"/>
  <c r="AF501" i="1"/>
  <c r="BH500" i="1"/>
  <c r="BE500" i="1"/>
  <c r="BD500" i="1"/>
  <c r="BC500" i="1"/>
  <c r="BB500" i="1"/>
  <c r="BA500" i="1"/>
  <c r="AZ500" i="1"/>
  <c r="AY500" i="1"/>
  <c r="AX500" i="1"/>
  <c r="AW500" i="1"/>
  <c r="AV500" i="1"/>
  <c r="AU500" i="1"/>
  <c r="AF500" i="1"/>
  <c r="BE499" i="1"/>
  <c r="BD499" i="1"/>
  <c r="BC499" i="1"/>
  <c r="BB499" i="1"/>
  <c r="BA499" i="1"/>
  <c r="AZ499" i="1"/>
  <c r="AY499" i="1"/>
  <c r="AX499" i="1"/>
  <c r="AW499" i="1"/>
  <c r="AV499" i="1"/>
  <c r="AU499" i="1"/>
  <c r="BE498" i="1"/>
  <c r="BD498" i="1"/>
  <c r="BC498" i="1"/>
  <c r="BB498" i="1"/>
  <c r="BA498" i="1"/>
  <c r="AZ498" i="1"/>
  <c r="AY498" i="1"/>
  <c r="AX498" i="1"/>
  <c r="AW498" i="1"/>
  <c r="AV498" i="1"/>
  <c r="AU498" i="1"/>
  <c r="BE497" i="1"/>
  <c r="BD497" i="1"/>
  <c r="BC497" i="1"/>
  <c r="BB497" i="1"/>
  <c r="BA497" i="1"/>
  <c r="AZ497" i="1"/>
  <c r="AY497" i="1"/>
  <c r="AX497" i="1"/>
  <c r="AW497" i="1"/>
  <c r="AV497" i="1"/>
  <c r="AU497" i="1"/>
  <c r="BE496" i="1"/>
  <c r="BD496" i="1"/>
  <c r="BC496" i="1"/>
  <c r="BB496" i="1"/>
  <c r="BA496" i="1"/>
  <c r="AZ496" i="1"/>
  <c r="AY496" i="1"/>
  <c r="AX496" i="1"/>
  <c r="AW496" i="1"/>
  <c r="AV496" i="1"/>
  <c r="AU496" i="1"/>
  <c r="BE495" i="1"/>
  <c r="BD495" i="1"/>
  <c r="BC495" i="1"/>
  <c r="BB495" i="1"/>
  <c r="BA495" i="1"/>
  <c r="AZ495" i="1"/>
  <c r="AY495" i="1"/>
  <c r="AX495" i="1"/>
  <c r="AW495" i="1"/>
  <c r="AV495" i="1"/>
  <c r="AU495" i="1"/>
  <c r="BE494" i="1"/>
  <c r="BD494" i="1"/>
  <c r="BC494" i="1"/>
  <c r="BB494" i="1"/>
  <c r="BA494" i="1"/>
  <c r="AZ494" i="1"/>
  <c r="AY494" i="1"/>
  <c r="AX494" i="1"/>
  <c r="AW494" i="1"/>
  <c r="AV494" i="1"/>
  <c r="AU494" i="1"/>
  <c r="BE493" i="1"/>
  <c r="BD493" i="1"/>
  <c r="BC493" i="1"/>
  <c r="BB493" i="1"/>
  <c r="BA493" i="1"/>
  <c r="AZ493" i="1"/>
  <c r="AY493" i="1"/>
  <c r="AX493" i="1"/>
  <c r="AW493" i="1"/>
  <c r="AV493" i="1"/>
  <c r="AU493" i="1"/>
  <c r="BE492" i="1"/>
  <c r="BD492" i="1"/>
  <c r="BC492" i="1"/>
  <c r="BB492" i="1"/>
  <c r="BA492" i="1"/>
  <c r="AZ492" i="1"/>
  <c r="AY492" i="1"/>
  <c r="AX492" i="1"/>
  <c r="AW492" i="1"/>
  <c r="AV492" i="1"/>
  <c r="AU492" i="1"/>
  <c r="BE491" i="1"/>
  <c r="BD491" i="1"/>
  <c r="BC491" i="1"/>
  <c r="BB491" i="1"/>
  <c r="BA491" i="1"/>
  <c r="AZ491" i="1"/>
  <c r="AY491" i="1"/>
  <c r="AX491" i="1"/>
  <c r="AW491" i="1"/>
  <c r="AV491" i="1"/>
  <c r="AU491" i="1"/>
  <c r="BE490" i="1"/>
  <c r="BD490" i="1"/>
  <c r="BC490" i="1"/>
  <c r="BB490" i="1"/>
  <c r="BA490" i="1"/>
  <c r="AZ490" i="1"/>
  <c r="AY490" i="1"/>
  <c r="AX490" i="1"/>
  <c r="AW490" i="1"/>
  <c r="AV490" i="1"/>
  <c r="AU490" i="1"/>
  <c r="BE489" i="1"/>
  <c r="BD489" i="1"/>
  <c r="BC489" i="1"/>
  <c r="BB489" i="1"/>
  <c r="BA489" i="1"/>
  <c r="AZ489" i="1"/>
  <c r="AY489" i="1"/>
  <c r="AX489" i="1"/>
  <c r="AW489" i="1"/>
  <c r="AV489" i="1"/>
  <c r="AU489" i="1"/>
  <c r="BE488" i="1"/>
  <c r="BD488" i="1"/>
  <c r="BC488" i="1"/>
  <c r="BB488" i="1"/>
  <c r="BA488" i="1"/>
  <c r="AZ488" i="1"/>
  <c r="AY488" i="1"/>
  <c r="AX488" i="1"/>
  <c r="AW488" i="1"/>
  <c r="AV488" i="1"/>
  <c r="AU488" i="1"/>
  <c r="BE487" i="1"/>
  <c r="BD487" i="1"/>
  <c r="BC487" i="1"/>
  <c r="BB487" i="1"/>
  <c r="BA487" i="1"/>
  <c r="AZ487" i="1"/>
  <c r="AY487" i="1"/>
  <c r="AX487" i="1"/>
  <c r="AW487" i="1"/>
  <c r="AV487" i="1"/>
  <c r="AU487" i="1"/>
  <c r="BE486" i="1"/>
  <c r="BD486" i="1"/>
  <c r="BC486" i="1"/>
  <c r="BB486" i="1"/>
  <c r="BA486" i="1"/>
  <c r="AZ486" i="1"/>
  <c r="AY486" i="1"/>
  <c r="AX486" i="1"/>
  <c r="AW486" i="1"/>
  <c r="AV486" i="1"/>
  <c r="AU486" i="1"/>
  <c r="BE485" i="1"/>
  <c r="BD485" i="1"/>
  <c r="BC485" i="1"/>
  <c r="BB485" i="1"/>
  <c r="BA485" i="1"/>
  <c r="AZ485" i="1"/>
  <c r="AY485" i="1"/>
  <c r="AX485" i="1"/>
  <c r="AW485" i="1"/>
  <c r="AV485" i="1"/>
  <c r="AU485" i="1"/>
  <c r="BE484" i="1"/>
  <c r="BD484" i="1"/>
  <c r="BC484" i="1"/>
  <c r="BB484" i="1"/>
  <c r="BA484" i="1"/>
  <c r="AZ484" i="1"/>
  <c r="AY484" i="1"/>
  <c r="AX484" i="1"/>
  <c r="AW484" i="1"/>
  <c r="AV484" i="1"/>
  <c r="AU484" i="1"/>
  <c r="BE483" i="1"/>
  <c r="BD483" i="1"/>
  <c r="BC483" i="1"/>
  <c r="BB483" i="1"/>
  <c r="BA483" i="1"/>
  <c r="AZ483" i="1"/>
  <c r="AY483" i="1"/>
  <c r="AX483" i="1"/>
  <c r="AW483" i="1"/>
  <c r="AV483" i="1"/>
  <c r="AU483" i="1"/>
  <c r="BE482" i="1"/>
  <c r="BD482" i="1"/>
  <c r="BC482" i="1"/>
  <c r="BB482" i="1"/>
  <c r="BA482" i="1"/>
  <c r="AZ482" i="1"/>
  <c r="AY482" i="1"/>
  <c r="AX482" i="1"/>
  <c r="AW482" i="1"/>
  <c r="AV482" i="1"/>
  <c r="AU482" i="1"/>
  <c r="BE481" i="1"/>
  <c r="BD481" i="1"/>
  <c r="BC481" i="1"/>
  <c r="BB481" i="1"/>
  <c r="BA481" i="1"/>
  <c r="AZ481" i="1"/>
  <c r="AY481" i="1"/>
  <c r="AX481" i="1"/>
  <c r="AW481" i="1"/>
  <c r="AV481" i="1"/>
  <c r="AU481" i="1"/>
  <c r="BE480" i="1"/>
  <c r="BD480" i="1"/>
  <c r="BC480" i="1"/>
  <c r="BB480" i="1"/>
  <c r="BA480" i="1"/>
  <c r="AZ480" i="1"/>
  <c r="AY480" i="1"/>
  <c r="AX480" i="1"/>
  <c r="AW480" i="1"/>
  <c r="AV480" i="1"/>
  <c r="AU480" i="1"/>
  <c r="BH468" i="1"/>
  <c r="BE468" i="1"/>
  <c r="BD468" i="1"/>
  <c r="BC468" i="1"/>
  <c r="BB468" i="1"/>
  <c r="BA468" i="1"/>
  <c r="AZ468" i="1"/>
  <c r="AY468" i="1"/>
  <c r="AX468" i="1"/>
  <c r="AW468" i="1"/>
  <c r="AV468" i="1"/>
  <c r="AU468" i="1"/>
  <c r="AF468" i="1"/>
  <c r="BH467" i="1"/>
  <c r="BE467" i="1"/>
  <c r="BD467" i="1"/>
  <c r="BC467" i="1"/>
  <c r="BB467" i="1"/>
  <c r="BA467" i="1"/>
  <c r="AZ467" i="1"/>
  <c r="AY467" i="1"/>
  <c r="AX467" i="1"/>
  <c r="AW467" i="1"/>
  <c r="AV467" i="1"/>
  <c r="AU467" i="1"/>
  <c r="AF467" i="1"/>
  <c r="BH466" i="1"/>
  <c r="BE466" i="1"/>
  <c r="BD466" i="1"/>
  <c r="BC466" i="1"/>
  <c r="BB466" i="1"/>
  <c r="BA466" i="1"/>
  <c r="AZ466" i="1"/>
  <c r="AY466" i="1"/>
  <c r="AX466" i="1"/>
  <c r="AW466" i="1"/>
  <c r="AV466" i="1"/>
  <c r="AU466" i="1"/>
  <c r="AF466" i="1"/>
  <c r="BH465" i="1"/>
  <c r="BE465" i="1"/>
  <c r="BD465" i="1"/>
  <c r="BC465" i="1"/>
  <c r="BB465" i="1"/>
  <c r="BA465" i="1"/>
  <c r="AZ465" i="1"/>
  <c r="AY465" i="1"/>
  <c r="AX465" i="1"/>
  <c r="AW465" i="1"/>
  <c r="AV465" i="1"/>
  <c r="AU465" i="1"/>
  <c r="AF465" i="1"/>
  <c r="BH464" i="1"/>
  <c r="BE464" i="1"/>
  <c r="BD464" i="1"/>
  <c r="BC464" i="1"/>
  <c r="BB464" i="1"/>
  <c r="BA464" i="1"/>
  <c r="AZ464" i="1"/>
  <c r="AY464" i="1"/>
  <c r="AX464" i="1"/>
  <c r="AW464" i="1"/>
  <c r="AV464" i="1"/>
  <c r="AU464" i="1"/>
  <c r="AF464" i="1"/>
  <c r="BH463" i="1"/>
  <c r="BE463" i="1"/>
  <c r="BD463" i="1"/>
  <c r="BC463" i="1"/>
  <c r="BB463" i="1"/>
  <c r="AZ463" i="1"/>
  <c r="AY463" i="1"/>
  <c r="AX463" i="1"/>
  <c r="AW463" i="1"/>
  <c r="AV463" i="1"/>
  <c r="AU463" i="1"/>
  <c r="AF463" i="1"/>
  <c r="BH462" i="1"/>
  <c r="BE462" i="1"/>
  <c r="BD462" i="1"/>
  <c r="BC462" i="1"/>
  <c r="BB462" i="1"/>
  <c r="BA462" i="1"/>
  <c r="AZ462" i="1"/>
  <c r="AY462" i="1"/>
  <c r="AX462" i="1"/>
  <c r="AW462" i="1"/>
  <c r="AV462" i="1"/>
  <c r="AU462" i="1"/>
  <c r="BH461" i="1"/>
  <c r="BE461" i="1"/>
  <c r="BD461" i="1"/>
  <c r="BC461" i="1"/>
  <c r="BB461" i="1"/>
  <c r="BA461" i="1"/>
  <c r="AZ461" i="1"/>
  <c r="AY461" i="1"/>
  <c r="AX461" i="1"/>
  <c r="AW461" i="1"/>
  <c r="AV461" i="1"/>
  <c r="AU461" i="1"/>
  <c r="AF461" i="1"/>
  <c r="BH460" i="1"/>
  <c r="BE460" i="1"/>
  <c r="BD460" i="1"/>
  <c r="BC460" i="1"/>
  <c r="BB460" i="1"/>
  <c r="BA460" i="1"/>
  <c r="AZ460" i="1"/>
  <c r="AY460" i="1"/>
  <c r="AX460" i="1"/>
  <c r="AW460" i="1"/>
  <c r="AV460" i="1"/>
  <c r="AU460" i="1"/>
  <c r="AF460" i="1"/>
  <c r="BH459" i="1"/>
  <c r="BE459" i="1"/>
  <c r="BD459" i="1"/>
  <c r="BC459" i="1"/>
  <c r="BB459" i="1"/>
  <c r="BA459" i="1"/>
  <c r="AZ459" i="1"/>
  <c r="AY459" i="1"/>
  <c r="AX459" i="1"/>
  <c r="AW459" i="1"/>
  <c r="AV459" i="1"/>
  <c r="AU459" i="1"/>
  <c r="AF459" i="1"/>
  <c r="BH458" i="1"/>
  <c r="BE458" i="1"/>
  <c r="BD458" i="1"/>
  <c r="BC458" i="1"/>
  <c r="BB458" i="1"/>
  <c r="BA458" i="1"/>
  <c r="AZ458" i="1"/>
  <c r="AY458" i="1"/>
  <c r="AX458" i="1"/>
  <c r="AW458" i="1"/>
  <c r="AV458" i="1"/>
  <c r="AU458" i="1"/>
  <c r="AF458" i="1"/>
  <c r="BH457" i="1"/>
  <c r="BE457" i="1"/>
  <c r="BD457" i="1"/>
  <c r="BC457" i="1"/>
  <c r="BB457" i="1"/>
  <c r="BA457" i="1"/>
  <c r="AZ457" i="1"/>
  <c r="AY457" i="1"/>
  <c r="AX457" i="1"/>
  <c r="AW457" i="1"/>
  <c r="AV457" i="1"/>
  <c r="AU457" i="1"/>
  <c r="AF457" i="1"/>
  <c r="BH456" i="1"/>
  <c r="BE456" i="1"/>
  <c r="BD456" i="1"/>
  <c r="BC456" i="1"/>
  <c r="BB456" i="1"/>
  <c r="BA456" i="1"/>
  <c r="AZ456" i="1"/>
  <c r="AY456" i="1"/>
  <c r="AX456" i="1"/>
  <c r="AW456" i="1"/>
  <c r="AV456" i="1"/>
  <c r="AU456" i="1"/>
  <c r="AF456" i="1"/>
  <c r="BH455" i="1"/>
  <c r="BE455" i="1"/>
  <c r="BD455" i="1"/>
  <c r="BC455" i="1"/>
  <c r="BB455" i="1"/>
  <c r="BA455" i="1"/>
  <c r="AZ455" i="1"/>
  <c r="AY455" i="1"/>
  <c r="AX455" i="1"/>
  <c r="AW455" i="1"/>
  <c r="AV455" i="1"/>
  <c r="AU455" i="1"/>
  <c r="AF455" i="1"/>
  <c r="BH454" i="1"/>
  <c r="BE454" i="1"/>
  <c r="BD454" i="1"/>
  <c r="BC454" i="1"/>
  <c r="BB454" i="1"/>
  <c r="BA454" i="1"/>
  <c r="AZ454" i="1"/>
  <c r="AY454" i="1"/>
  <c r="AX454" i="1"/>
  <c r="AW454" i="1"/>
  <c r="AV454" i="1"/>
  <c r="AU454" i="1"/>
  <c r="AF454" i="1"/>
  <c r="BH453" i="1"/>
  <c r="BE453" i="1"/>
  <c r="BD453" i="1"/>
  <c r="BC453" i="1"/>
  <c r="BB453" i="1"/>
  <c r="BA453" i="1"/>
  <c r="AZ453" i="1"/>
  <c r="AY453" i="1"/>
  <c r="AX453" i="1"/>
  <c r="AW453" i="1"/>
  <c r="AV453" i="1"/>
  <c r="AU453" i="1"/>
  <c r="AF453" i="1"/>
  <c r="BH452" i="1"/>
  <c r="BE452" i="1"/>
  <c r="BD452" i="1"/>
  <c r="BC452" i="1"/>
  <c r="BB452" i="1"/>
  <c r="BA452" i="1"/>
  <c r="AZ452" i="1"/>
  <c r="AY452" i="1"/>
  <c r="AX452" i="1"/>
  <c r="AW452" i="1"/>
  <c r="AV452" i="1"/>
  <c r="AU452" i="1"/>
  <c r="AF452" i="1"/>
  <c r="BE451" i="1"/>
  <c r="BD451" i="1"/>
  <c r="BC451" i="1"/>
  <c r="BB451" i="1"/>
  <c r="BA451" i="1"/>
  <c r="AZ451" i="1"/>
  <c r="AY451" i="1"/>
  <c r="AX451" i="1"/>
  <c r="AW451" i="1"/>
  <c r="AV451" i="1"/>
  <c r="AU451" i="1"/>
  <c r="BE450" i="1"/>
  <c r="BD450" i="1"/>
  <c r="BC450" i="1"/>
  <c r="BB450" i="1"/>
  <c r="BA450" i="1"/>
  <c r="AZ450" i="1"/>
  <c r="AY450" i="1"/>
  <c r="AX450" i="1"/>
  <c r="AW450" i="1"/>
  <c r="AV450" i="1"/>
  <c r="AU450" i="1"/>
  <c r="BE449" i="1"/>
  <c r="BD449" i="1"/>
  <c r="BC449" i="1"/>
  <c r="BB449" i="1"/>
  <c r="BA449" i="1"/>
  <c r="AZ449" i="1"/>
  <c r="AY449" i="1"/>
  <c r="AX449" i="1"/>
  <c r="AW449" i="1"/>
  <c r="AV449" i="1"/>
  <c r="AU449" i="1"/>
  <c r="BE448" i="1"/>
  <c r="BD448" i="1"/>
  <c r="BC448" i="1"/>
  <c r="BB448" i="1"/>
  <c r="BA448" i="1"/>
  <c r="AZ448" i="1"/>
  <c r="AY448" i="1"/>
  <c r="AX448" i="1"/>
  <c r="AW448" i="1"/>
  <c r="AV448" i="1"/>
  <c r="AU448" i="1"/>
  <c r="BE447" i="1"/>
  <c r="BD447" i="1"/>
  <c r="BC447" i="1"/>
  <c r="BB447" i="1"/>
  <c r="BA447" i="1"/>
  <c r="AZ447" i="1"/>
  <c r="AY447" i="1"/>
  <c r="AX447" i="1"/>
  <c r="AW447" i="1"/>
  <c r="AV447" i="1"/>
  <c r="AU447" i="1"/>
  <c r="BE446" i="1"/>
  <c r="BD446" i="1"/>
  <c r="BC446" i="1"/>
  <c r="BB446" i="1"/>
  <c r="BA446" i="1"/>
  <c r="AZ446" i="1"/>
  <c r="AY446" i="1"/>
  <c r="AX446" i="1"/>
  <c r="AW446" i="1"/>
  <c r="AV446" i="1"/>
  <c r="AU446" i="1"/>
  <c r="BE445" i="1"/>
  <c r="BD445" i="1"/>
  <c r="BC445" i="1"/>
  <c r="BB445" i="1"/>
  <c r="BA445" i="1"/>
  <c r="AZ445" i="1"/>
  <c r="AY445" i="1"/>
  <c r="AX445" i="1"/>
  <c r="AW445" i="1"/>
  <c r="AV445" i="1"/>
  <c r="AU445" i="1"/>
  <c r="BE444" i="1"/>
  <c r="BD444" i="1"/>
  <c r="BC444" i="1"/>
  <c r="BB444" i="1"/>
  <c r="BA444" i="1"/>
  <c r="AZ444" i="1"/>
  <c r="AY444" i="1"/>
  <c r="AX444" i="1"/>
  <c r="AW444" i="1"/>
  <c r="AV444" i="1"/>
  <c r="AU444" i="1"/>
  <c r="BE443" i="1"/>
  <c r="BD443" i="1"/>
  <c r="BC443" i="1"/>
  <c r="BB443" i="1"/>
  <c r="BA443" i="1"/>
  <c r="AZ443" i="1"/>
  <c r="AY443" i="1"/>
  <c r="AX443" i="1"/>
  <c r="AW443" i="1"/>
  <c r="AV443" i="1"/>
  <c r="AU443" i="1"/>
  <c r="BE442" i="1"/>
  <c r="BD442" i="1"/>
  <c r="BC442" i="1"/>
  <c r="BB442" i="1"/>
  <c r="BA442" i="1"/>
  <c r="AZ442" i="1"/>
  <c r="AY442" i="1"/>
  <c r="AX442" i="1"/>
  <c r="AW442" i="1"/>
  <c r="AV442" i="1"/>
  <c r="AU442" i="1"/>
  <c r="BE441" i="1"/>
  <c r="BD441" i="1"/>
  <c r="BC441" i="1"/>
  <c r="BB441" i="1"/>
  <c r="BA441" i="1"/>
  <c r="AZ441" i="1"/>
  <c r="AY441" i="1"/>
  <c r="AX441" i="1"/>
  <c r="AW441" i="1"/>
  <c r="AV441" i="1"/>
  <c r="AU441" i="1"/>
  <c r="BE440" i="1"/>
  <c r="BD440" i="1"/>
  <c r="BC440" i="1"/>
  <c r="BB440" i="1"/>
  <c r="BA440" i="1"/>
  <c r="AZ440" i="1"/>
  <c r="AY440" i="1"/>
  <c r="AX440" i="1"/>
  <c r="AW440" i="1"/>
  <c r="AV440" i="1"/>
  <c r="AU440" i="1"/>
  <c r="BE439" i="1"/>
  <c r="BD439" i="1"/>
  <c r="BC439" i="1"/>
  <c r="BB439" i="1"/>
  <c r="BA439" i="1"/>
  <c r="AZ439" i="1"/>
  <c r="AY439" i="1"/>
  <c r="AX439" i="1"/>
  <c r="AW439" i="1"/>
  <c r="AV439" i="1"/>
  <c r="AU439" i="1"/>
  <c r="BE438" i="1"/>
  <c r="BD438" i="1"/>
  <c r="BC438" i="1"/>
  <c r="BB438" i="1"/>
  <c r="BA438" i="1"/>
  <c r="AZ438" i="1"/>
  <c r="AY438" i="1"/>
  <c r="AX438" i="1"/>
  <c r="AW438" i="1"/>
  <c r="AV438" i="1"/>
  <c r="AU438" i="1"/>
  <c r="BE437" i="1"/>
  <c r="BD437" i="1"/>
  <c r="BC437" i="1"/>
  <c r="BB437" i="1"/>
  <c r="BA437" i="1"/>
  <c r="AZ437" i="1"/>
  <c r="AY437" i="1"/>
  <c r="AX437" i="1"/>
  <c r="AW437" i="1"/>
  <c r="AV437" i="1"/>
  <c r="AU437" i="1"/>
  <c r="BE436" i="1"/>
  <c r="BD436" i="1"/>
  <c r="BC436" i="1"/>
  <c r="BB436" i="1"/>
  <c r="BA436" i="1"/>
  <c r="AZ436" i="1"/>
  <c r="AY436" i="1"/>
  <c r="AX436" i="1"/>
  <c r="AW436" i="1"/>
  <c r="AV436" i="1"/>
  <c r="AU436" i="1"/>
  <c r="BE435" i="1"/>
  <c r="BD435" i="1"/>
  <c r="BC435" i="1"/>
  <c r="BB435" i="1"/>
  <c r="BA435" i="1"/>
  <c r="AZ435" i="1"/>
  <c r="AY435" i="1"/>
  <c r="AX435" i="1"/>
  <c r="AW435" i="1"/>
  <c r="AV435" i="1"/>
  <c r="AU435" i="1"/>
  <c r="BE434" i="1"/>
  <c r="BD434" i="1"/>
  <c r="BC434" i="1"/>
  <c r="BB434" i="1"/>
  <c r="BA434" i="1"/>
  <c r="AZ434" i="1"/>
  <c r="AY434" i="1"/>
  <c r="AX434" i="1"/>
  <c r="AW434" i="1"/>
  <c r="AV434" i="1"/>
  <c r="AU434" i="1"/>
  <c r="BE433" i="1"/>
  <c r="BD433" i="1"/>
  <c r="BC433" i="1"/>
  <c r="BB433" i="1"/>
  <c r="BA433" i="1"/>
  <c r="AZ433" i="1"/>
  <c r="AY433" i="1"/>
  <c r="AX433" i="1"/>
  <c r="AW433" i="1"/>
  <c r="AV433" i="1"/>
  <c r="AU433" i="1"/>
  <c r="BE432" i="1"/>
  <c r="BD432" i="1"/>
  <c r="BC432" i="1"/>
  <c r="BB432" i="1"/>
  <c r="BA432" i="1"/>
  <c r="AZ432" i="1"/>
  <c r="AY432" i="1"/>
  <c r="AX432" i="1"/>
  <c r="AW432" i="1"/>
  <c r="AV432" i="1"/>
  <c r="AU432" i="1"/>
  <c r="BE431" i="1"/>
  <c r="BD431" i="1"/>
  <c r="BC431" i="1"/>
  <c r="BB431" i="1"/>
  <c r="BA431" i="1"/>
  <c r="AZ431" i="1"/>
  <c r="AY431" i="1"/>
  <c r="AX431" i="1"/>
  <c r="AW431" i="1"/>
  <c r="AV431" i="1"/>
  <c r="AU431" i="1"/>
  <c r="BE430" i="1"/>
  <c r="BD430" i="1"/>
  <c r="BC430" i="1"/>
  <c r="BB430" i="1"/>
  <c r="BA430" i="1"/>
  <c r="AZ430" i="1"/>
  <c r="AY430" i="1"/>
  <c r="AX430" i="1"/>
  <c r="AW430" i="1"/>
  <c r="AV430" i="1"/>
  <c r="AU430" i="1"/>
  <c r="BE429" i="1"/>
  <c r="BD429" i="1"/>
  <c r="BC429" i="1"/>
  <c r="BB429" i="1"/>
  <c r="BA429" i="1"/>
  <c r="AZ429" i="1"/>
  <c r="AY429" i="1"/>
  <c r="AX429" i="1"/>
  <c r="AW429" i="1"/>
  <c r="AV429" i="1"/>
  <c r="AU429" i="1"/>
  <c r="BE428" i="1"/>
  <c r="BD428" i="1"/>
  <c r="BC428" i="1"/>
  <c r="BB428" i="1"/>
  <c r="BA428" i="1"/>
  <c r="AZ428" i="1"/>
  <c r="AY428" i="1"/>
  <c r="AX428" i="1"/>
  <c r="AW428" i="1"/>
  <c r="AV428" i="1"/>
  <c r="AU428" i="1"/>
  <c r="BE427" i="1"/>
  <c r="BD427" i="1"/>
  <c r="BC427" i="1"/>
  <c r="BB427" i="1"/>
  <c r="BA427" i="1"/>
  <c r="AZ427" i="1"/>
  <c r="AY427" i="1"/>
  <c r="AX427" i="1"/>
  <c r="AW427" i="1"/>
  <c r="AV427" i="1"/>
  <c r="AU427" i="1"/>
  <c r="BE426" i="1"/>
  <c r="BD426" i="1"/>
  <c r="BC426" i="1"/>
  <c r="BB426" i="1"/>
  <c r="BA426" i="1"/>
  <c r="AZ426" i="1"/>
  <c r="AY426" i="1"/>
  <c r="AX426" i="1"/>
  <c r="AW426" i="1"/>
  <c r="AV426" i="1"/>
  <c r="AU426" i="1"/>
  <c r="BE425" i="1"/>
  <c r="BD425" i="1"/>
  <c r="BC425" i="1"/>
  <c r="BB425" i="1"/>
  <c r="BA425" i="1"/>
  <c r="AZ425" i="1"/>
  <c r="AY425" i="1"/>
  <c r="AX425" i="1"/>
  <c r="AW425" i="1"/>
  <c r="AV425" i="1"/>
  <c r="AU425" i="1"/>
  <c r="BE424" i="1"/>
  <c r="BD424" i="1"/>
  <c r="BC424" i="1"/>
  <c r="BB424" i="1"/>
  <c r="BA424" i="1"/>
  <c r="AZ424" i="1"/>
  <c r="AY424" i="1"/>
  <c r="AX424" i="1"/>
  <c r="AW424" i="1"/>
  <c r="AV424" i="1"/>
  <c r="AU424" i="1"/>
  <c r="BE423" i="1"/>
  <c r="BD423" i="1"/>
  <c r="BC423" i="1"/>
  <c r="BB423" i="1"/>
  <c r="BA423" i="1"/>
  <c r="AZ423" i="1"/>
  <c r="AY423" i="1"/>
  <c r="AX423" i="1"/>
  <c r="AW423" i="1"/>
  <c r="AV423" i="1"/>
  <c r="AU423" i="1"/>
  <c r="BE422" i="1"/>
  <c r="BD422" i="1"/>
  <c r="BC422" i="1"/>
  <c r="BB422" i="1"/>
  <c r="BA422" i="1"/>
  <c r="AZ422" i="1"/>
  <c r="AY422" i="1"/>
  <c r="AX422" i="1"/>
  <c r="AW422" i="1"/>
  <c r="AV422" i="1"/>
  <c r="AU422" i="1"/>
  <c r="BE421" i="1"/>
  <c r="BD421" i="1"/>
  <c r="BC421" i="1"/>
  <c r="BB421" i="1"/>
  <c r="BA421" i="1"/>
  <c r="AZ421" i="1"/>
  <c r="AY421" i="1"/>
  <c r="AX421" i="1"/>
  <c r="AW421" i="1"/>
  <c r="AV421" i="1"/>
  <c r="AU421" i="1"/>
  <c r="BE420" i="1"/>
  <c r="BD420" i="1"/>
  <c r="BC420" i="1"/>
  <c r="BB420" i="1"/>
  <c r="BA420" i="1"/>
  <c r="AZ420" i="1"/>
  <c r="AY420" i="1"/>
  <c r="AX420" i="1"/>
  <c r="AW420" i="1"/>
  <c r="AV420" i="1"/>
  <c r="AU420" i="1"/>
  <c r="AF419" i="1"/>
  <c r="AF418" i="1"/>
  <c r="AF417" i="1"/>
  <c r="AF416" i="1"/>
  <c r="AF415" i="1"/>
  <c r="AF414" i="1"/>
  <c r="AF413" i="1"/>
  <c r="AF412" i="1"/>
  <c r="AF411" i="1"/>
  <c r="AF410" i="1"/>
  <c r="AF409" i="1"/>
  <c r="AF408" i="1"/>
  <c r="AF407" i="1"/>
  <c r="AF406" i="1"/>
  <c r="AF405" i="1"/>
  <c r="AF404" i="1"/>
  <c r="AF403" i="1"/>
  <c r="AF402" i="1"/>
  <c r="AF401" i="1"/>
  <c r="AF400" i="1"/>
  <c r="AF399" i="1"/>
  <c r="BH398" i="1"/>
  <c r="BE398" i="1"/>
  <c r="BD398" i="1"/>
  <c r="BB398" i="1"/>
  <c r="BA398" i="1"/>
  <c r="AZ398" i="1"/>
  <c r="AY398" i="1"/>
  <c r="AX398" i="1"/>
  <c r="AW398" i="1"/>
  <c r="AV398" i="1"/>
  <c r="AU398" i="1"/>
  <c r="AF398" i="1"/>
  <c r="BH397" i="1"/>
  <c r="BE397" i="1"/>
  <c r="BD397" i="1"/>
  <c r="BC397" i="1"/>
  <c r="BB397" i="1"/>
  <c r="BA397" i="1"/>
  <c r="AZ397" i="1"/>
  <c r="AY397" i="1"/>
  <c r="AX397" i="1"/>
  <c r="AW397" i="1"/>
  <c r="AV397" i="1"/>
  <c r="AU397" i="1"/>
  <c r="AF397" i="1"/>
  <c r="AZ396" i="1"/>
  <c r="AF396" i="1"/>
  <c r="BH395" i="1"/>
  <c r="BE395" i="1"/>
  <c r="BD395" i="1"/>
  <c r="BB395" i="1"/>
  <c r="BA395" i="1"/>
  <c r="AZ395" i="1"/>
  <c r="AY395" i="1"/>
  <c r="AX395" i="1"/>
  <c r="AW395" i="1"/>
  <c r="AV395" i="1"/>
  <c r="AU395" i="1"/>
  <c r="AF395" i="1"/>
  <c r="BH394" i="1"/>
  <c r="BE394" i="1"/>
  <c r="BD394" i="1"/>
  <c r="BB394" i="1"/>
  <c r="BA394" i="1"/>
  <c r="AZ394" i="1"/>
  <c r="AY394" i="1"/>
  <c r="AX394" i="1"/>
  <c r="AW394" i="1"/>
  <c r="AV394" i="1"/>
  <c r="AU394" i="1"/>
  <c r="AF394" i="1"/>
  <c r="BH393" i="1"/>
  <c r="BE393" i="1"/>
  <c r="BD393" i="1"/>
  <c r="BB393" i="1"/>
  <c r="BA393" i="1"/>
  <c r="AZ393" i="1"/>
  <c r="AY393" i="1"/>
  <c r="AX393" i="1"/>
  <c r="AW393" i="1"/>
  <c r="AV393" i="1"/>
  <c r="AU393" i="1"/>
  <c r="AF393" i="1"/>
  <c r="BH392" i="1"/>
  <c r="BE392" i="1"/>
  <c r="BD392" i="1"/>
  <c r="BB392" i="1"/>
  <c r="BA392" i="1"/>
  <c r="AZ392" i="1"/>
  <c r="AY392" i="1"/>
  <c r="AX392" i="1"/>
  <c r="AW392" i="1"/>
  <c r="AV392" i="1"/>
  <c r="AU392" i="1"/>
  <c r="AF392" i="1"/>
  <c r="BH391" i="1"/>
  <c r="BE391" i="1"/>
  <c r="BD391" i="1"/>
  <c r="BB391" i="1"/>
  <c r="BA391" i="1"/>
  <c r="AZ391" i="1"/>
  <c r="AY391" i="1"/>
  <c r="AX391" i="1"/>
  <c r="AW391" i="1"/>
  <c r="AV391" i="1"/>
  <c r="AU391" i="1"/>
  <c r="AF391" i="1"/>
  <c r="BH390" i="1"/>
  <c r="BE390" i="1"/>
  <c r="BD390" i="1"/>
  <c r="BB390" i="1"/>
  <c r="BA390" i="1"/>
  <c r="AZ390" i="1"/>
  <c r="AY390" i="1"/>
  <c r="AX390" i="1"/>
  <c r="AW390" i="1"/>
  <c r="AV390" i="1"/>
  <c r="AU390" i="1"/>
  <c r="AF390" i="1"/>
  <c r="BH389" i="1"/>
  <c r="BE389" i="1"/>
  <c r="BD389" i="1"/>
  <c r="BB389" i="1"/>
  <c r="BA389" i="1"/>
  <c r="AZ389" i="1"/>
  <c r="AY389" i="1"/>
  <c r="AX389" i="1"/>
  <c r="AW389" i="1"/>
  <c r="AV389" i="1"/>
  <c r="AU389" i="1"/>
  <c r="AF389" i="1"/>
  <c r="BH388" i="1"/>
  <c r="BE388" i="1"/>
  <c r="BD388" i="1"/>
  <c r="BB388" i="1"/>
  <c r="BA388" i="1"/>
  <c r="AZ388" i="1"/>
  <c r="AY388" i="1"/>
  <c r="AX388" i="1"/>
  <c r="AW388" i="1"/>
  <c r="AV388" i="1"/>
  <c r="AU388" i="1"/>
  <c r="AF388" i="1"/>
  <c r="BH387" i="1"/>
  <c r="BE387" i="1"/>
  <c r="BD387" i="1"/>
  <c r="BB387" i="1"/>
  <c r="BA387" i="1"/>
  <c r="AZ387" i="1"/>
  <c r="AY387" i="1"/>
  <c r="AX387" i="1"/>
  <c r="AW387" i="1"/>
  <c r="AV387" i="1"/>
  <c r="AU387" i="1"/>
  <c r="AF387" i="1"/>
  <c r="BH386" i="1"/>
  <c r="BE386" i="1"/>
  <c r="BD386" i="1"/>
  <c r="BB386" i="1"/>
  <c r="BA386" i="1"/>
  <c r="AZ386" i="1"/>
  <c r="AY386" i="1"/>
  <c r="AX386" i="1"/>
  <c r="AW386" i="1"/>
  <c r="AV386" i="1"/>
  <c r="AU386" i="1"/>
  <c r="AF386" i="1"/>
  <c r="BH385" i="1"/>
  <c r="BE385" i="1"/>
  <c r="BD385" i="1"/>
  <c r="BB385" i="1"/>
  <c r="BA385" i="1"/>
  <c r="AZ385" i="1"/>
  <c r="AY385" i="1"/>
  <c r="AX385" i="1"/>
  <c r="AW385" i="1"/>
  <c r="AV385" i="1"/>
  <c r="AU385" i="1"/>
  <c r="AF385" i="1"/>
  <c r="BH384" i="1"/>
  <c r="BE384" i="1"/>
  <c r="BD384" i="1"/>
  <c r="BB384" i="1"/>
  <c r="BA384" i="1"/>
  <c r="AZ384" i="1"/>
  <c r="AY384" i="1"/>
  <c r="AX384" i="1"/>
  <c r="AW384" i="1"/>
  <c r="AV384" i="1"/>
  <c r="AU384" i="1"/>
  <c r="AF384" i="1"/>
  <c r="BH383" i="1"/>
  <c r="BE383" i="1"/>
  <c r="BD383" i="1"/>
  <c r="BB383" i="1"/>
  <c r="BA383" i="1"/>
  <c r="AZ383" i="1"/>
  <c r="AY383" i="1"/>
  <c r="AX383" i="1"/>
  <c r="AW383" i="1"/>
  <c r="AV383" i="1"/>
  <c r="AU383" i="1"/>
  <c r="AF383" i="1"/>
  <c r="BE371" i="1"/>
  <c r="BD371" i="1"/>
  <c r="BC371" i="1"/>
  <c r="BB371" i="1"/>
  <c r="BA371" i="1"/>
  <c r="AZ371" i="1"/>
  <c r="AY371" i="1"/>
  <c r="AX371" i="1"/>
  <c r="AW371" i="1"/>
  <c r="AV371" i="1"/>
  <c r="AU371" i="1"/>
  <c r="BE370" i="1"/>
  <c r="BD370" i="1"/>
  <c r="BC370" i="1"/>
  <c r="BB370" i="1"/>
  <c r="BA370" i="1"/>
  <c r="AZ370" i="1"/>
  <c r="AY370" i="1"/>
  <c r="AX370" i="1"/>
  <c r="AW370" i="1"/>
  <c r="AV370" i="1"/>
  <c r="AU370" i="1"/>
  <c r="BE369" i="1"/>
  <c r="BD369" i="1"/>
  <c r="BC369" i="1"/>
  <c r="BB369" i="1"/>
  <c r="BA369" i="1"/>
  <c r="AZ369" i="1"/>
  <c r="AY369" i="1"/>
  <c r="AX369" i="1"/>
  <c r="AW369" i="1"/>
  <c r="AV369" i="1"/>
  <c r="AU369" i="1"/>
  <c r="BE368" i="1"/>
  <c r="BD368" i="1"/>
  <c r="BC368" i="1"/>
  <c r="BB368" i="1"/>
  <c r="BA368" i="1"/>
  <c r="AZ368" i="1"/>
  <c r="AY368" i="1"/>
  <c r="AX368" i="1"/>
  <c r="AW368" i="1"/>
  <c r="AV368" i="1"/>
  <c r="AU368" i="1"/>
  <c r="BE367" i="1"/>
  <c r="BD367" i="1"/>
  <c r="BC367" i="1"/>
  <c r="BB367" i="1"/>
  <c r="BA367" i="1"/>
  <c r="AZ367" i="1"/>
  <c r="AY367" i="1"/>
  <c r="AX367" i="1"/>
  <c r="AW367" i="1"/>
  <c r="AV367" i="1"/>
  <c r="AU367" i="1"/>
  <c r="BE366" i="1"/>
  <c r="BD366" i="1"/>
  <c r="BC366" i="1"/>
  <c r="BB366" i="1"/>
  <c r="BA366" i="1"/>
  <c r="AZ366" i="1"/>
  <c r="AY366" i="1"/>
  <c r="AX366" i="1"/>
  <c r="AW366" i="1"/>
  <c r="AV366" i="1"/>
  <c r="AU366" i="1"/>
  <c r="BE365" i="1"/>
  <c r="BD365" i="1"/>
  <c r="BC365" i="1"/>
  <c r="BB365" i="1"/>
  <c r="BA365" i="1"/>
  <c r="AZ365" i="1"/>
  <c r="AY365" i="1"/>
  <c r="AX365" i="1"/>
  <c r="AW365" i="1"/>
  <c r="AV365" i="1"/>
  <c r="AU365" i="1"/>
  <c r="BE364" i="1"/>
  <c r="BD364" i="1"/>
  <c r="BC364" i="1"/>
  <c r="BB364" i="1"/>
  <c r="BA364" i="1"/>
  <c r="AZ364" i="1"/>
  <c r="AY364" i="1"/>
  <c r="AX364" i="1"/>
  <c r="AW364" i="1"/>
  <c r="AV364" i="1"/>
  <c r="AU364" i="1"/>
  <c r="BE363" i="1"/>
  <c r="BD363" i="1"/>
  <c r="BC363" i="1"/>
  <c r="BB363" i="1"/>
  <c r="BA363" i="1"/>
  <c r="AZ363" i="1"/>
  <c r="AY363" i="1"/>
  <c r="AX363" i="1"/>
  <c r="AW363" i="1"/>
  <c r="AV363" i="1"/>
  <c r="AU363" i="1"/>
  <c r="BE362" i="1"/>
  <c r="BD362" i="1"/>
  <c r="BC362" i="1"/>
  <c r="BB362" i="1"/>
  <c r="BA362" i="1"/>
  <c r="AZ362" i="1"/>
  <c r="AY362" i="1"/>
  <c r="AX362" i="1"/>
  <c r="AW362" i="1"/>
  <c r="AV362" i="1"/>
  <c r="AU362" i="1"/>
  <c r="BE361" i="1"/>
  <c r="BD361" i="1"/>
  <c r="BC361" i="1"/>
  <c r="BB361" i="1"/>
  <c r="BA361" i="1"/>
  <c r="AZ361" i="1"/>
  <c r="AY361" i="1"/>
  <c r="AX361" i="1"/>
  <c r="AW361" i="1"/>
  <c r="AV361" i="1"/>
  <c r="AU361" i="1"/>
  <c r="BE360" i="1"/>
  <c r="BD360" i="1"/>
  <c r="BC360" i="1"/>
  <c r="BB360" i="1"/>
  <c r="BA360" i="1"/>
  <c r="AZ360" i="1"/>
  <c r="AY360" i="1"/>
  <c r="AX360" i="1"/>
  <c r="AW360" i="1"/>
  <c r="AV360" i="1"/>
  <c r="AU360" i="1"/>
  <c r="BE359" i="1"/>
  <c r="BD359" i="1"/>
  <c r="BC359" i="1"/>
  <c r="BB359" i="1"/>
  <c r="BA359" i="1"/>
  <c r="AZ359" i="1"/>
  <c r="AY359" i="1"/>
  <c r="AX359" i="1"/>
  <c r="AW359" i="1"/>
  <c r="AV359" i="1"/>
  <c r="AU359" i="1"/>
  <c r="BE358" i="1"/>
  <c r="BD358" i="1"/>
  <c r="BC358" i="1"/>
  <c r="BB358" i="1"/>
  <c r="BA358" i="1"/>
  <c r="AZ358" i="1"/>
  <c r="AY358" i="1"/>
  <c r="AX358" i="1"/>
  <c r="AW358" i="1"/>
  <c r="AV358" i="1"/>
  <c r="AU358" i="1"/>
  <c r="BE357" i="1"/>
  <c r="BD357" i="1"/>
  <c r="BC357" i="1"/>
  <c r="BB357" i="1"/>
  <c r="BA357" i="1"/>
  <c r="AZ357" i="1"/>
  <c r="AY357" i="1"/>
  <c r="AX357" i="1"/>
  <c r="AW357" i="1"/>
  <c r="AV357" i="1"/>
  <c r="AU357" i="1"/>
  <c r="BE356" i="1"/>
  <c r="BD356" i="1"/>
  <c r="BC356" i="1"/>
  <c r="BB356" i="1"/>
  <c r="BA356" i="1"/>
  <c r="AZ356" i="1"/>
  <c r="AY356" i="1"/>
  <c r="AX356" i="1"/>
  <c r="AW356" i="1"/>
  <c r="AV356" i="1"/>
  <c r="AU356" i="1"/>
  <c r="BE355" i="1"/>
  <c r="BD355" i="1"/>
  <c r="BC355" i="1"/>
  <c r="BB355" i="1"/>
  <c r="BA355" i="1"/>
  <c r="AZ355" i="1"/>
  <c r="AY355" i="1"/>
  <c r="AX355" i="1"/>
  <c r="AW355" i="1"/>
  <c r="AV355" i="1"/>
  <c r="AU355" i="1"/>
  <c r="BE354" i="1"/>
  <c r="BD354" i="1"/>
  <c r="BC354" i="1"/>
  <c r="BB354" i="1"/>
  <c r="BA354" i="1"/>
  <c r="AZ354" i="1"/>
  <c r="AY354" i="1"/>
  <c r="AX354" i="1"/>
  <c r="AW354" i="1"/>
  <c r="AV354" i="1"/>
  <c r="AU354" i="1"/>
  <c r="BE353" i="1"/>
  <c r="BD353" i="1"/>
  <c r="BC353" i="1"/>
  <c r="BB353" i="1"/>
  <c r="BA353" i="1"/>
  <c r="AZ353" i="1"/>
  <c r="AY353" i="1"/>
  <c r="AX353" i="1"/>
  <c r="AW353" i="1"/>
  <c r="AV353" i="1"/>
  <c r="AU353" i="1"/>
  <c r="BE352" i="1"/>
  <c r="BD352" i="1"/>
  <c r="BC352" i="1"/>
  <c r="BB352" i="1"/>
  <c r="BA352" i="1"/>
  <c r="AZ352" i="1"/>
  <c r="AY352" i="1"/>
  <c r="AX352" i="1"/>
  <c r="AW352" i="1"/>
  <c r="AV352" i="1"/>
  <c r="AU352" i="1"/>
  <c r="BE351" i="1"/>
  <c r="BD351" i="1"/>
  <c r="BC351" i="1"/>
  <c r="BB351" i="1"/>
  <c r="BA351" i="1"/>
  <c r="AZ351" i="1"/>
  <c r="AY351" i="1"/>
  <c r="AX351" i="1"/>
  <c r="AW351" i="1"/>
  <c r="AV351" i="1"/>
  <c r="AU351" i="1"/>
  <c r="BE350" i="1"/>
  <c r="BD350" i="1"/>
  <c r="BC350" i="1"/>
  <c r="BB350" i="1"/>
  <c r="BA350" i="1"/>
  <c r="AZ350" i="1"/>
  <c r="AY350" i="1"/>
  <c r="AX350" i="1"/>
  <c r="AW350" i="1"/>
  <c r="AV350" i="1"/>
  <c r="AU350" i="1"/>
  <c r="BE349" i="1"/>
  <c r="BD349" i="1"/>
  <c r="BC349" i="1"/>
  <c r="BB349" i="1"/>
  <c r="BA349" i="1"/>
  <c r="AZ349" i="1"/>
  <c r="AY349" i="1"/>
  <c r="AX349" i="1"/>
  <c r="AW349" i="1"/>
  <c r="AV349" i="1"/>
  <c r="AU349" i="1"/>
  <c r="BE348" i="1"/>
  <c r="BD348" i="1"/>
  <c r="BC348" i="1"/>
  <c r="BB348" i="1"/>
  <c r="BA348" i="1"/>
  <c r="AZ348" i="1"/>
  <c r="AY348" i="1"/>
  <c r="AX348" i="1"/>
  <c r="AW348" i="1"/>
  <c r="AV348" i="1"/>
  <c r="AU348" i="1"/>
  <c r="BE347" i="1"/>
  <c r="BD347" i="1"/>
  <c r="BC347" i="1"/>
  <c r="BB347" i="1"/>
  <c r="BA347" i="1"/>
  <c r="AZ347" i="1"/>
  <c r="AY347" i="1"/>
  <c r="AX347" i="1"/>
  <c r="AW347" i="1"/>
  <c r="AV347" i="1"/>
  <c r="AU347" i="1"/>
  <c r="BE346" i="1"/>
  <c r="BD346" i="1"/>
  <c r="BC346" i="1"/>
  <c r="BB346" i="1"/>
  <c r="BA346" i="1"/>
  <c r="AZ346" i="1"/>
  <c r="AY346" i="1"/>
  <c r="AX346" i="1"/>
  <c r="AW346" i="1"/>
  <c r="AV346" i="1"/>
  <c r="AU346" i="1"/>
  <c r="BE345" i="1"/>
  <c r="BD345" i="1"/>
  <c r="BC345" i="1"/>
  <c r="BB345" i="1"/>
  <c r="BA345" i="1"/>
  <c r="AZ345" i="1"/>
  <c r="AY345" i="1"/>
  <c r="AX345" i="1"/>
  <c r="AW345" i="1"/>
  <c r="AV345" i="1"/>
  <c r="AU345" i="1"/>
  <c r="BE344" i="1"/>
  <c r="BD344" i="1"/>
  <c r="BC344" i="1"/>
  <c r="BB344" i="1"/>
  <c r="BA344" i="1"/>
  <c r="AZ344" i="1"/>
  <c r="AY344" i="1"/>
  <c r="AX344" i="1"/>
  <c r="AW344" i="1"/>
  <c r="AV344" i="1"/>
  <c r="AU344" i="1"/>
  <c r="BE343" i="1"/>
  <c r="BD343" i="1"/>
  <c r="BC343" i="1"/>
  <c r="BB343" i="1"/>
  <c r="BA343" i="1"/>
  <c r="AZ343" i="1"/>
  <c r="AY343" i="1"/>
  <c r="AX343" i="1"/>
  <c r="AW343" i="1"/>
  <c r="AV343" i="1"/>
  <c r="AU343" i="1"/>
  <c r="BE342" i="1"/>
  <c r="BD342" i="1"/>
  <c r="BC342" i="1"/>
  <c r="BB342" i="1"/>
  <c r="BA342" i="1"/>
  <c r="AZ342" i="1"/>
  <c r="AY342" i="1"/>
  <c r="AX342" i="1"/>
  <c r="AW342" i="1"/>
  <c r="AV342" i="1"/>
  <c r="AU342" i="1"/>
  <c r="BE341" i="1"/>
  <c r="BD341" i="1"/>
  <c r="BC341" i="1"/>
  <c r="BB341" i="1"/>
  <c r="BA341" i="1"/>
  <c r="AZ341" i="1"/>
  <c r="AY341" i="1"/>
  <c r="AX341" i="1"/>
  <c r="AW341" i="1"/>
  <c r="AV341" i="1"/>
  <c r="AU341" i="1"/>
  <c r="BE340" i="1"/>
  <c r="BD340" i="1"/>
  <c r="BC340" i="1"/>
  <c r="BB340" i="1"/>
  <c r="BA340" i="1"/>
  <c r="AZ340" i="1"/>
  <c r="AY340" i="1"/>
  <c r="AX340" i="1"/>
  <c r="AW340" i="1"/>
  <c r="AV340" i="1"/>
  <c r="AU340" i="1"/>
  <c r="BE339" i="1"/>
  <c r="BD339" i="1"/>
  <c r="BC339" i="1"/>
  <c r="BB339" i="1"/>
  <c r="BA339" i="1"/>
  <c r="AZ339" i="1"/>
  <c r="AY339" i="1"/>
  <c r="AX339" i="1"/>
  <c r="AW339" i="1"/>
  <c r="AV339" i="1"/>
  <c r="AU339" i="1"/>
  <c r="BE338" i="1"/>
  <c r="BD338" i="1"/>
  <c r="BC338" i="1"/>
  <c r="BB338" i="1"/>
  <c r="BA338" i="1"/>
  <c r="AZ338" i="1"/>
  <c r="AY338" i="1"/>
  <c r="AX338" i="1"/>
  <c r="AW338" i="1"/>
  <c r="AV338" i="1"/>
  <c r="AU338" i="1"/>
  <c r="BE337" i="1"/>
  <c r="BD337" i="1"/>
  <c r="BC337" i="1"/>
  <c r="BB337" i="1"/>
  <c r="BA337" i="1"/>
  <c r="AZ337" i="1"/>
  <c r="AY337" i="1"/>
  <c r="AX337" i="1"/>
  <c r="AW337" i="1"/>
  <c r="AV337" i="1"/>
  <c r="AU337" i="1"/>
  <c r="BE336" i="1"/>
  <c r="BD336" i="1"/>
  <c r="BC336" i="1"/>
  <c r="BB336" i="1"/>
  <c r="BA336" i="1"/>
  <c r="AZ336" i="1"/>
  <c r="AY336" i="1"/>
  <c r="AX336" i="1"/>
  <c r="AW336" i="1"/>
  <c r="AV336" i="1"/>
  <c r="AU336" i="1"/>
  <c r="BE335" i="1"/>
  <c r="BD335" i="1"/>
  <c r="BC335" i="1"/>
  <c r="BB335" i="1"/>
  <c r="BA335" i="1"/>
  <c r="AZ335" i="1"/>
  <c r="AY335" i="1"/>
  <c r="AX335" i="1"/>
  <c r="AW335" i="1"/>
  <c r="AV335" i="1"/>
  <c r="AU335" i="1"/>
  <c r="BE334" i="1"/>
  <c r="BD334" i="1"/>
  <c r="BC334" i="1"/>
  <c r="BB334" i="1"/>
  <c r="BA334" i="1"/>
  <c r="AZ334" i="1"/>
  <c r="AY334" i="1"/>
  <c r="AX334" i="1"/>
  <c r="AW334" i="1"/>
  <c r="AV334" i="1"/>
  <c r="AU334" i="1"/>
  <c r="BE333" i="1"/>
  <c r="BD333" i="1"/>
  <c r="BC333" i="1"/>
  <c r="BB333" i="1"/>
  <c r="BA333" i="1"/>
  <c r="AZ333" i="1"/>
  <c r="AY333" i="1"/>
  <c r="AX333" i="1"/>
  <c r="AW333" i="1"/>
  <c r="AV333" i="1"/>
  <c r="AU333" i="1"/>
  <c r="BE332" i="1"/>
  <c r="BD332" i="1"/>
  <c r="BC332" i="1"/>
  <c r="BB332" i="1"/>
  <c r="BA332" i="1"/>
  <c r="AZ332" i="1"/>
  <c r="AY332" i="1"/>
  <c r="AX332" i="1"/>
  <c r="AW332" i="1"/>
  <c r="AV332" i="1"/>
  <c r="AU332" i="1"/>
  <c r="BE331" i="1"/>
  <c r="BD331" i="1"/>
  <c r="BC331" i="1"/>
  <c r="BB331" i="1"/>
  <c r="BA331" i="1"/>
  <c r="AZ331" i="1"/>
  <c r="AY331" i="1"/>
  <c r="AX331" i="1"/>
  <c r="AW331" i="1"/>
  <c r="AV331" i="1"/>
  <c r="AU331" i="1"/>
  <c r="BE330" i="1"/>
  <c r="BD330" i="1"/>
  <c r="BC330" i="1"/>
  <c r="BB330" i="1"/>
  <c r="BA330" i="1"/>
  <c r="AZ330" i="1"/>
  <c r="AY330" i="1"/>
  <c r="AX330" i="1"/>
  <c r="AW330" i="1"/>
  <c r="AV330" i="1"/>
  <c r="AU330" i="1"/>
  <c r="BE329" i="1"/>
  <c r="BD329" i="1"/>
  <c r="BC329" i="1"/>
  <c r="BB329" i="1"/>
  <c r="BA329" i="1"/>
  <c r="AZ329" i="1"/>
  <c r="AY329" i="1"/>
  <c r="AX329" i="1"/>
  <c r="AW329" i="1"/>
  <c r="AV329" i="1"/>
  <c r="AU329" i="1"/>
  <c r="AF328" i="1"/>
  <c r="AF327" i="1"/>
  <c r="AF326" i="1"/>
  <c r="AF325" i="1"/>
  <c r="AF324" i="1"/>
  <c r="AF323" i="1"/>
  <c r="AF322" i="1"/>
  <c r="AF321" i="1"/>
  <c r="AF320" i="1"/>
  <c r="AF319" i="1"/>
  <c r="AF318" i="1"/>
  <c r="AF317" i="1"/>
  <c r="AF316" i="1"/>
  <c r="AF315" i="1"/>
  <c r="AF314" i="1"/>
  <c r="AF313" i="1"/>
  <c r="AF312" i="1"/>
  <c r="AF311" i="1"/>
  <c r="AF310" i="1"/>
  <c r="AF309" i="1"/>
  <c r="AF308" i="1"/>
  <c r="AF307" i="1"/>
  <c r="AF305" i="1"/>
  <c r="AF304" i="1"/>
  <c r="AF303" i="1"/>
  <c r="BH302" i="1"/>
  <c r="BE302" i="1"/>
  <c r="BD302" i="1"/>
  <c r="BC302" i="1"/>
  <c r="BB302" i="1"/>
  <c r="BA302" i="1"/>
  <c r="AZ302" i="1"/>
  <c r="AY302" i="1"/>
  <c r="AX302" i="1"/>
  <c r="AW302" i="1"/>
  <c r="AV302" i="1"/>
  <c r="AU302" i="1"/>
  <c r="AF302" i="1"/>
  <c r="AF301" i="1"/>
  <c r="BH300" i="1"/>
  <c r="BE300" i="1"/>
  <c r="BD300" i="1"/>
  <c r="BC300" i="1"/>
  <c r="BB300" i="1"/>
  <c r="BA300" i="1"/>
  <c r="AZ300" i="1"/>
  <c r="AY300" i="1"/>
  <c r="AX300" i="1"/>
  <c r="AW300" i="1"/>
  <c r="AV300" i="1"/>
  <c r="AU300" i="1"/>
  <c r="AF300" i="1"/>
  <c r="BH299" i="1"/>
  <c r="BE299" i="1"/>
  <c r="BD299" i="1"/>
  <c r="BC299" i="1"/>
  <c r="BB299" i="1"/>
  <c r="BA299" i="1"/>
  <c r="AZ299" i="1"/>
  <c r="AY299" i="1"/>
  <c r="AX299" i="1"/>
  <c r="AW299" i="1"/>
  <c r="AV299" i="1"/>
  <c r="AU299" i="1"/>
  <c r="AF299" i="1"/>
  <c r="BH298" i="1"/>
  <c r="BE298" i="1"/>
  <c r="BD298" i="1"/>
  <c r="BC298" i="1"/>
  <c r="BB298" i="1"/>
  <c r="BA298" i="1"/>
  <c r="AZ298" i="1"/>
  <c r="AY298" i="1"/>
  <c r="AX298" i="1"/>
  <c r="AW298" i="1"/>
  <c r="AV298" i="1"/>
  <c r="AU298" i="1"/>
  <c r="AF298" i="1"/>
  <c r="BH297" i="1"/>
  <c r="BE297" i="1"/>
  <c r="BD297" i="1"/>
  <c r="BC297" i="1"/>
  <c r="BB297" i="1"/>
  <c r="BA297" i="1"/>
  <c r="AZ297" i="1"/>
  <c r="AY297" i="1"/>
  <c r="AX297" i="1"/>
  <c r="AW297" i="1"/>
  <c r="AV297" i="1"/>
  <c r="AU297" i="1"/>
  <c r="AF297" i="1"/>
  <c r="BH296" i="1"/>
  <c r="BE296" i="1"/>
  <c r="BD296" i="1"/>
  <c r="BC296" i="1"/>
  <c r="BB296" i="1"/>
  <c r="BA296" i="1"/>
  <c r="AZ296" i="1"/>
  <c r="AY296" i="1"/>
  <c r="AX296" i="1"/>
  <c r="AW296" i="1"/>
  <c r="AV296" i="1"/>
  <c r="AU296" i="1"/>
  <c r="AF296" i="1"/>
  <c r="BH295" i="1"/>
  <c r="BE295" i="1"/>
  <c r="BD295" i="1"/>
  <c r="BC295" i="1"/>
  <c r="BB295" i="1"/>
  <c r="BA295" i="1"/>
  <c r="AZ295" i="1"/>
  <c r="AY295" i="1"/>
  <c r="AX295" i="1"/>
  <c r="AW295" i="1"/>
  <c r="AV295" i="1"/>
  <c r="AU295" i="1"/>
  <c r="AF295" i="1"/>
  <c r="BH294" i="1"/>
  <c r="BE294" i="1"/>
  <c r="BD294" i="1"/>
  <c r="BC294" i="1"/>
  <c r="BB294" i="1"/>
  <c r="BA294" i="1"/>
  <c r="AZ294" i="1"/>
  <c r="AY294" i="1"/>
  <c r="AX294" i="1"/>
  <c r="AW294" i="1"/>
  <c r="AV294" i="1"/>
  <c r="AU294" i="1"/>
  <c r="AF294" i="1"/>
  <c r="BH293" i="1"/>
  <c r="BE293" i="1"/>
  <c r="BD293" i="1"/>
  <c r="BC293" i="1"/>
  <c r="BB293" i="1"/>
  <c r="BA293" i="1"/>
  <c r="AZ293" i="1"/>
  <c r="AY293" i="1"/>
  <c r="AX293" i="1"/>
  <c r="AW293" i="1"/>
  <c r="AV293" i="1"/>
  <c r="AU293" i="1"/>
  <c r="AF293" i="1"/>
  <c r="AF292" i="1"/>
  <c r="BH291" i="1"/>
  <c r="BE291" i="1"/>
  <c r="BD291" i="1"/>
  <c r="BC291" i="1"/>
  <c r="BB291" i="1"/>
  <c r="BA291" i="1"/>
  <c r="AZ291" i="1"/>
  <c r="AY291" i="1"/>
  <c r="AX291" i="1"/>
  <c r="AW291" i="1"/>
  <c r="AV291" i="1"/>
  <c r="AU291" i="1"/>
  <c r="AF291" i="1"/>
  <c r="BH290" i="1"/>
  <c r="BE290" i="1"/>
  <c r="BD290" i="1"/>
  <c r="BC290" i="1"/>
  <c r="BB290" i="1"/>
  <c r="BA290" i="1"/>
  <c r="AZ290" i="1"/>
  <c r="AY290" i="1"/>
  <c r="AX290" i="1"/>
  <c r="AW290" i="1"/>
  <c r="AV290" i="1"/>
  <c r="AU290" i="1"/>
  <c r="AF290" i="1"/>
  <c r="BH289" i="1"/>
  <c r="BE289" i="1"/>
  <c r="BD289" i="1"/>
  <c r="BC289" i="1"/>
  <c r="BB289" i="1"/>
  <c r="BA289" i="1"/>
  <c r="AZ289" i="1"/>
  <c r="AY289" i="1"/>
  <c r="AX289" i="1"/>
  <c r="AW289" i="1"/>
  <c r="AV289" i="1"/>
  <c r="AU289" i="1"/>
  <c r="AF289" i="1"/>
  <c r="BH288" i="1"/>
  <c r="BE288" i="1"/>
  <c r="BD288" i="1"/>
  <c r="BC288" i="1"/>
  <c r="BB288" i="1"/>
  <c r="BA288" i="1"/>
  <c r="AZ288" i="1"/>
  <c r="AY288" i="1"/>
  <c r="AX288" i="1"/>
  <c r="AW288" i="1"/>
  <c r="AV288" i="1"/>
  <c r="AU288" i="1"/>
  <c r="AF288" i="1"/>
  <c r="BH287" i="1"/>
  <c r="BE287" i="1"/>
  <c r="BD287" i="1"/>
  <c r="BC287" i="1"/>
  <c r="BB287" i="1"/>
  <c r="BA287" i="1"/>
  <c r="AZ287" i="1"/>
  <c r="AY287" i="1"/>
  <c r="AX287" i="1"/>
  <c r="AW287" i="1"/>
  <c r="AV287" i="1"/>
  <c r="AU287" i="1"/>
  <c r="AF287" i="1"/>
  <c r="AF286" i="1"/>
  <c r="AF285" i="1"/>
  <c r="AF284" i="1"/>
  <c r="AF283" i="1"/>
  <c r="AF282" i="1"/>
  <c r="AF281" i="1"/>
  <c r="AF280" i="1"/>
  <c r="AF279" i="1"/>
  <c r="AF277" i="1"/>
  <c r="AF276" i="1"/>
  <c r="AF275" i="1"/>
  <c r="AF274" i="1"/>
  <c r="AF273" i="1"/>
  <c r="AF272" i="1"/>
  <c r="AF271" i="1"/>
  <c r="AF270" i="1"/>
  <c r="AF269" i="1"/>
  <c r="AF268" i="1"/>
  <c r="AF267" i="1"/>
  <c r="AF266" i="1"/>
  <c r="AF265" i="1"/>
  <c r="AF264" i="1"/>
  <c r="BH263" i="1"/>
  <c r="BE263" i="1"/>
  <c r="BD263" i="1"/>
  <c r="BC263" i="1"/>
  <c r="BB263" i="1"/>
  <c r="AZ263" i="1"/>
  <c r="AY263" i="1"/>
  <c r="AX263" i="1"/>
  <c r="AW263" i="1"/>
  <c r="AV263" i="1"/>
  <c r="AU263" i="1"/>
  <c r="BH262" i="1"/>
  <c r="BE262" i="1"/>
  <c r="BD262" i="1"/>
  <c r="BC262" i="1"/>
  <c r="BB262" i="1"/>
  <c r="AZ262" i="1"/>
  <c r="AY262" i="1"/>
  <c r="AX262" i="1"/>
  <c r="AW262" i="1"/>
  <c r="AV262" i="1"/>
  <c r="AU262" i="1"/>
  <c r="BH261" i="1"/>
  <c r="BE261" i="1"/>
  <c r="BD261" i="1"/>
  <c r="BC261" i="1"/>
  <c r="BB261" i="1"/>
  <c r="BA261" i="1"/>
  <c r="AZ261" i="1"/>
  <c r="AY261" i="1"/>
  <c r="AX261" i="1"/>
  <c r="AW261" i="1"/>
  <c r="AV261" i="1"/>
  <c r="AU261" i="1"/>
  <c r="AF261" i="1"/>
  <c r="BH260" i="1"/>
  <c r="BE260" i="1"/>
  <c r="BD260" i="1"/>
  <c r="BC260" i="1"/>
  <c r="BB260" i="1"/>
  <c r="BA260" i="1"/>
  <c r="AZ260" i="1"/>
  <c r="AY260" i="1"/>
  <c r="AX260" i="1"/>
  <c r="AW260" i="1"/>
  <c r="AV260" i="1"/>
  <c r="AU260" i="1"/>
  <c r="AF260" i="1"/>
  <c r="BH259" i="1"/>
  <c r="BE259" i="1"/>
  <c r="BD259" i="1"/>
  <c r="BC259" i="1"/>
  <c r="BB259" i="1"/>
  <c r="BA259" i="1"/>
  <c r="AZ259" i="1"/>
  <c r="AY259" i="1"/>
  <c r="AX259" i="1"/>
  <c r="AW259" i="1"/>
  <c r="AV259" i="1"/>
  <c r="AU259" i="1"/>
  <c r="AF259" i="1"/>
  <c r="BH258" i="1"/>
  <c r="BE258" i="1"/>
  <c r="BD258" i="1"/>
  <c r="BC258" i="1"/>
  <c r="BB258" i="1"/>
  <c r="BA258" i="1"/>
  <c r="AZ258" i="1"/>
  <c r="AY258" i="1"/>
  <c r="AX258" i="1"/>
  <c r="AW258" i="1"/>
  <c r="AV258" i="1"/>
  <c r="AU258" i="1"/>
  <c r="AF258" i="1"/>
  <c r="BH257" i="1"/>
  <c r="BE257" i="1"/>
  <c r="BD257" i="1"/>
  <c r="BC257" i="1"/>
  <c r="BB257" i="1"/>
  <c r="BA257" i="1"/>
  <c r="AZ257" i="1"/>
  <c r="AY257" i="1"/>
  <c r="AX257" i="1"/>
  <c r="AW257" i="1"/>
  <c r="AV257" i="1"/>
  <c r="AU257" i="1"/>
  <c r="AF257" i="1"/>
  <c r="BH256" i="1"/>
  <c r="BE256" i="1"/>
  <c r="BD256" i="1"/>
  <c r="BC256" i="1"/>
  <c r="BB256" i="1"/>
  <c r="BA256" i="1"/>
  <c r="AZ256" i="1"/>
  <c r="AY256" i="1"/>
  <c r="AX256" i="1"/>
  <c r="AW256" i="1"/>
  <c r="AV256" i="1"/>
  <c r="AU256" i="1"/>
  <c r="AF256" i="1"/>
  <c r="BH255" i="1"/>
  <c r="BE255" i="1"/>
  <c r="BD255" i="1"/>
  <c r="BC255" i="1"/>
  <c r="BB255" i="1"/>
  <c r="BA255" i="1"/>
  <c r="AZ255" i="1"/>
  <c r="AY255" i="1"/>
  <c r="AX255" i="1"/>
  <c r="AW255" i="1"/>
  <c r="AV255" i="1"/>
  <c r="AU255" i="1"/>
  <c r="AF255" i="1"/>
  <c r="BH254" i="1"/>
  <c r="BE254" i="1"/>
  <c r="BD254" i="1"/>
  <c r="BC254" i="1"/>
  <c r="BB254" i="1"/>
  <c r="BA254" i="1"/>
  <c r="AZ254" i="1"/>
  <c r="AY254" i="1"/>
  <c r="AX254" i="1"/>
  <c r="AW254" i="1"/>
  <c r="AV254" i="1"/>
  <c r="AU254" i="1"/>
  <c r="AF254" i="1"/>
  <c r="BH253" i="1"/>
  <c r="BE253" i="1"/>
  <c r="BD253" i="1"/>
  <c r="BC253" i="1"/>
  <c r="BB253" i="1"/>
  <c r="AZ253" i="1"/>
  <c r="AY253" i="1"/>
  <c r="AX253" i="1"/>
  <c r="AW253" i="1"/>
  <c r="AV253" i="1"/>
  <c r="AU253" i="1"/>
  <c r="AF253" i="1"/>
  <c r="BH252" i="1"/>
  <c r="BE252" i="1"/>
  <c r="BD252" i="1"/>
  <c r="BC252" i="1"/>
  <c r="BB252" i="1"/>
  <c r="BA252" i="1"/>
  <c r="AZ252" i="1"/>
  <c r="AY252" i="1"/>
  <c r="AX252" i="1"/>
  <c r="AW252" i="1"/>
  <c r="AV252" i="1"/>
  <c r="AU252" i="1"/>
  <c r="AF252" i="1"/>
  <c r="BH251" i="1"/>
  <c r="BE251" i="1"/>
  <c r="BD251" i="1"/>
  <c r="BC251" i="1"/>
  <c r="BB251" i="1"/>
  <c r="BA251" i="1"/>
  <c r="AZ251" i="1"/>
  <c r="AY251" i="1"/>
  <c r="AX251" i="1"/>
  <c r="AW251" i="1"/>
  <c r="AV251" i="1"/>
  <c r="AU251" i="1"/>
  <c r="AF251" i="1"/>
  <c r="BH250" i="1"/>
  <c r="BE250" i="1"/>
  <c r="BD250" i="1"/>
  <c r="BC250" i="1"/>
  <c r="BB250" i="1"/>
  <c r="BA250" i="1"/>
  <c r="AZ250" i="1"/>
  <c r="AY250" i="1"/>
  <c r="AX250" i="1"/>
  <c r="AW250" i="1"/>
  <c r="AV250" i="1"/>
  <c r="AU250" i="1"/>
  <c r="AF250" i="1"/>
  <c r="BH249" i="1"/>
  <c r="BE249" i="1"/>
  <c r="BD249" i="1"/>
  <c r="BC249" i="1"/>
  <c r="BB249" i="1"/>
  <c r="BA249" i="1"/>
  <c r="AZ249" i="1"/>
  <c r="AY249" i="1"/>
  <c r="AX249" i="1"/>
  <c r="AW249" i="1"/>
  <c r="AV249" i="1"/>
  <c r="AU249" i="1"/>
  <c r="AF249" i="1"/>
  <c r="BH248" i="1"/>
  <c r="BE248" i="1"/>
  <c r="BD248" i="1"/>
  <c r="BC248" i="1"/>
  <c r="BB248" i="1"/>
  <c r="BA248" i="1"/>
  <c r="AZ248" i="1"/>
  <c r="AY248" i="1"/>
  <c r="AX248" i="1"/>
  <c r="AW248" i="1"/>
  <c r="AV248" i="1"/>
  <c r="AU248" i="1"/>
  <c r="AF248" i="1"/>
  <c r="BH247" i="1"/>
  <c r="BE247" i="1"/>
  <c r="BD247" i="1"/>
  <c r="BC247" i="1"/>
  <c r="BB247" i="1"/>
  <c r="BA247" i="1"/>
  <c r="AZ247" i="1"/>
  <c r="AY247" i="1"/>
  <c r="AX247" i="1"/>
  <c r="AW247" i="1"/>
  <c r="AV247" i="1"/>
  <c r="AU247" i="1"/>
  <c r="AF247" i="1"/>
  <c r="BH246" i="1"/>
  <c r="BE246" i="1"/>
  <c r="BD246" i="1"/>
  <c r="BC246" i="1"/>
  <c r="BB246" i="1"/>
  <c r="BA246" i="1"/>
  <c r="AZ246" i="1"/>
  <c r="AY246" i="1"/>
  <c r="AX246" i="1"/>
  <c r="AW246" i="1"/>
  <c r="AV246" i="1"/>
  <c r="AU246" i="1"/>
  <c r="AF246" i="1"/>
  <c r="BH245" i="1"/>
  <c r="BE245" i="1"/>
  <c r="BD245" i="1"/>
  <c r="BC245" i="1"/>
  <c r="BB245" i="1"/>
  <c r="BA245" i="1"/>
  <c r="AZ245" i="1"/>
  <c r="AY245" i="1"/>
  <c r="AX245" i="1"/>
  <c r="AW245" i="1"/>
  <c r="AV245" i="1"/>
  <c r="AU245" i="1"/>
  <c r="AF245" i="1"/>
  <c r="BH244" i="1"/>
  <c r="BE244" i="1"/>
  <c r="BD244" i="1"/>
  <c r="BC244" i="1"/>
  <c r="BB244" i="1"/>
  <c r="BA244" i="1"/>
  <c r="AZ244" i="1"/>
  <c r="AY244" i="1"/>
  <c r="AX244" i="1"/>
  <c r="AW244" i="1"/>
  <c r="AV244" i="1"/>
  <c r="AU244" i="1"/>
  <c r="AF244" i="1"/>
  <c r="BH243" i="1"/>
  <c r="BE243" i="1"/>
  <c r="BD243" i="1"/>
  <c r="BC243" i="1"/>
  <c r="BB243" i="1"/>
  <c r="BA243" i="1"/>
  <c r="AZ243" i="1"/>
  <c r="AY243" i="1"/>
  <c r="AX243" i="1"/>
  <c r="AW243" i="1"/>
  <c r="AV243" i="1"/>
  <c r="AU243" i="1"/>
  <c r="AF243" i="1"/>
  <c r="BH242" i="1"/>
  <c r="BE242" i="1"/>
  <c r="BD242" i="1"/>
  <c r="BC242" i="1"/>
  <c r="BB242" i="1"/>
  <c r="BA242" i="1"/>
  <c r="AZ242" i="1"/>
  <c r="AY242" i="1"/>
  <c r="AX242" i="1"/>
  <c r="AW242" i="1"/>
  <c r="AV242" i="1"/>
  <c r="AU242" i="1"/>
  <c r="AF242" i="1"/>
  <c r="BH241" i="1"/>
  <c r="BE241" i="1"/>
  <c r="BD241" i="1"/>
  <c r="BC241" i="1"/>
  <c r="BB241" i="1"/>
  <c r="BA241" i="1"/>
  <c r="AZ241" i="1"/>
  <c r="AY241" i="1"/>
  <c r="AX241" i="1"/>
  <c r="AW241" i="1"/>
  <c r="AV241" i="1"/>
  <c r="AU241" i="1"/>
  <c r="AF241" i="1"/>
  <c r="BH240" i="1"/>
  <c r="BE240" i="1"/>
  <c r="BD240" i="1"/>
  <c r="BC240" i="1"/>
  <c r="BB240" i="1"/>
  <c r="BA240" i="1"/>
  <c r="AZ240" i="1"/>
  <c r="AY240" i="1"/>
  <c r="AX240" i="1"/>
  <c r="AW240" i="1"/>
  <c r="AV240" i="1"/>
  <c r="AU240" i="1"/>
  <c r="AF240" i="1"/>
  <c r="BH239" i="1"/>
  <c r="BE239" i="1"/>
  <c r="BD239" i="1"/>
  <c r="BC239" i="1"/>
  <c r="BB239" i="1"/>
  <c r="BA239" i="1"/>
  <c r="AZ239" i="1"/>
  <c r="AY239" i="1"/>
  <c r="AX239" i="1"/>
  <c r="AW239" i="1"/>
  <c r="AV239" i="1"/>
  <c r="AU239" i="1"/>
  <c r="AF239" i="1"/>
  <c r="BH238" i="1"/>
  <c r="BE238" i="1"/>
  <c r="BD238" i="1"/>
  <c r="BC238" i="1"/>
  <c r="BB238" i="1"/>
  <c r="BA238" i="1"/>
  <c r="AZ238" i="1"/>
  <c r="AY238" i="1"/>
  <c r="AX238" i="1"/>
  <c r="AW238" i="1"/>
  <c r="AV238" i="1"/>
  <c r="AU238" i="1"/>
  <c r="AF238" i="1"/>
  <c r="BH237" i="1"/>
  <c r="BE237" i="1"/>
  <c r="BD237" i="1"/>
  <c r="BC237" i="1"/>
  <c r="BB237" i="1"/>
  <c r="BA237" i="1"/>
  <c r="AZ237" i="1"/>
  <c r="AY237" i="1"/>
  <c r="AX237" i="1"/>
  <c r="AW237" i="1"/>
  <c r="AV237" i="1"/>
  <c r="AU237" i="1"/>
  <c r="AF237" i="1"/>
  <c r="BH236" i="1"/>
  <c r="BE236" i="1"/>
  <c r="BD236" i="1"/>
  <c r="BC236" i="1"/>
  <c r="BB236" i="1"/>
  <c r="BA236" i="1"/>
  <c r="AZ236" i="1"/>
  <c r="AY236" i="1"/>
  <c r="AX236" i="1"/>
  <c r="AW236" i="1"/>
  <c r="AV236" i="1"/>
  <c r="AU236" i="1"/>
  <c r="AF236" i="1"/>
  <c r="BH235" i="1"/>
  <c r="BE235" i="1"/>
  <c r="BD235" i="1"/>
  <c r="BC235" i="1"/>
  <c r="BB235" i="1"/>
  <c r="AZ235" i="1"/>
  <c r="AY235" i="1"/>
  <c r="AX235" i="1"/>
  <c r="AW235" i="1"/>
  <c r="AV235" i="1"/>
  <c r="AU235" i="1"/>
  <c r="AF235" i="1"/>
  <c r="BH234" i="1"/>
  <c r="BE234" i="1"/>
  <c r="BD234" i="1"/>
  <c r="BC234" i="1"/>
  <c r="BB234" i="1"/>
  <c r="BA234" i="1"/>
  <c r="AZ234" i="1"/>
  <c r="AY234" i="1"/>
  <c r="AX234" i="1"/>
  <c r="AW234" i="1"/>
  <c r="AV234" i="1"/>
  <c r="AU234" i="1"/>
  <c r="AF234" i="1"/>
  <c r="BH233" i="1"/>
  <c r="BE233" i="1"/>
  <c r="BD233" i="1"/>
  <c r="BC233" i="1"/>
  <c r="BB233" i="1"/>
  <c r="BA233" i="1"/>
  <c r="AZ233" i="1"/>
  <c r="AY233" i="1"/>
  <c r="AX233" i="1"/>
  <c r="AW233" i="1"/>
  <c r="AV233" i="1"/>
  <c r="AU233" i="1"/>
  <c r="AF233" i="1"/>
  <c r="BH232" i="1"/>
  <c r="BE232" i="1"/>
  <c r="BD232" i="1"/>
  <c r="BC232" i="1"/>
  <c r="BB232" i="1"/>
  <c r="BA232" i="1"/>
  <c r="AZ232" i="1"/>
  <c r="AY232" i="1"/>
  <c r="AX232" i="1"/>
  <c r="AW232" i="1"/>
  <c r="AV232" i="1"/>
  <c r="AU232" i="1"/>
  <c r="AF232" i="1"/>
  <c r="BH231" i="1"/>
  <c r="BE231" i="1"/>
  <c r="BD231" i="1"/>
  <c r="BC231" i="1"/>
  <c r="BB231" i="1"/>
  <c r="BA231" i="1"/>
  <c r="AZ231" i="1"/>
  <c r="AY231" i="1"/>
  <c r="AX231" i="1"/>
  <c r="AW231" i="1"/>
  <c r="AV231" i="1"/>
  <c r="AU231" i="1"/>
  <c r="AF231" i="1"/>
  <c r="BH230" i="1"/>
  <c r="BE230" i="1"/>
  <c r="BD230" i="1"/>
  <c r="BC230" i="1"/>
  <c r="BB230" i="1"/>
  <c r="BA230" i="1"/>
  <c r="AZ230" i="1"/>
  <c r="AY230" i="1"/>
  <c r="AX230" i="1"/>
  <c r="AW230" i="1"/>
  <c r="AV230" i="1"/>
  <c r="AU230" i="1"/>
  <c r="AF230" i="1"/>
  <c r="BH229" i="1"/>
  <c r="BE229" i="1"/>
  <c r="BD229" i="1"/>
  <c r="BC229" i="1"/>
  <c r="BB229" i="1"/>
  <c r="BA229" i="1"/>
  <c r="AZ229" i="1"/>
  <c r="AY229" i="1"/>
  <c r="AX229" i="1"/>
  <c r="AW229" i="1"/>
  <c r="AV229" i="1"/>
  <c r="AU229" i="1"/>
  <c r="AF229" i="1"/>
  <c r="BH228" i="1"/>
  <c r="BE228" i="1"/>
  <c r="BD228" i="1"/>
  <c r="BC228" i="1"/>
  <c r="BB228" i="1"/>
  <c r="BA228" i="1"/>
  <c r="AZ228" i="1"/>
  <c r="AY228" i="1"/>
  <c r="AX228" i="1"/>
  <c r="AW228" i="1"/>
  <c r="AV228" i="1"/>
  <c r="AU228" i="1"/>
  <c r="AF228" i="1"/>
  <c r="BH227" i="1"/>
  <c r="BE227" i="1"/>
  <c r="BD227" i="1"/>
  <c r="BC227" i="1"/>
  <c r="BB227" i="1"/>
  <c r="BA227" i="1"/>
  <c r="AZ227" i="1"/>
  <c r="AY227" i="1"/>
  <c r="AX227" i="1"/>
  <c r="AW227" i="1"/>
  <c r="AV227" i="1"/>
  <c r="AU227" i="1"/>
  <c r="AF227" i="1"/>
  <c r="BH226" i="1"/>
  <c r="BE226" i="1"/>
  <c r="BD226" i="1"/>
  <c r="BC226" i="1"/>
  <c r="BB226" i="1"/>
  <c r="BA226" i="1"/>
  <c r="AZ226" i="1"/>
  <c r="AY226" i="1"/>
  <c r="AX226" i="1"/>
  <c r="AW226" i="1"/>
  <c r="AV226" i="1"/>
  <c r="AU226" i="1"/>
  <c r="AF226" i="1"/>
  <c r="BH225" i="1"/>
  <c r="BE225" i="1"/>
  <c r="BD225" i="1"/>
  <c r="BC225" i="1"/>
  <c r="BB225" i="1"/>
  <c r="BA225" i="1"/>
  <c r="AZ225" i="1"/>
  <c r="AY225" i="1"/>
  <c r="AX225" i="1"/>
  <c r="AW225" i="1"/>
  <c r="AV225" i="1"/>
  <c r="AU225" i="1"/>
  <c r="AF225" i="1"/>
  <c r="BH224" i="1"/>
  <c r="BE224" i="1"/>
  <c r="BD224" i="1"/>
  <c r="BC224" i="1"/>
  <c r="BB224" i="1"/>
  <c r="BA224" i="1"/>
  <c r="AZ224" i="1"/>
  <c r="AY224" i="1"/>
  <c r="AX224" i="1"/>
  <c r="AW224" i="1"/>
  <c r="AV224" i="1"/>
  <c r="AU224" i="1"/>
  <c r="AF224" i="1"/>
  <c r="BH223" i="1"/>
  <c r="BE223" i="1"/>
  <c r="BD223" i="1"/>
  <c r="BC223" i="1"/>
  <c r="BB223" i="1"/>
  <c r="BA223" i="1"/>
  <c r="AZ223" i="1"/>
  <c r="AY223" i="1"/>
  <c r="AX223" i="1"/>
  <c r="AW223" i="1"/>
  <c r="AV223" i="1"/>
  <c r="AU223" i="1"/>
  <c r="AF223" i="1"/>
  <c r="BH222" i="1"/>
  <c r="BE222" i="1"/>
  <c r="BD222" i="1"/>
  <c r="BC222" i="1"/>
  <c r="BB222" i="1"/>
  <c r="BA222" i="1"/>
  <c r="AZ222" i="1"/>
  <c r="AY222" i="1"/>
  <c r="AX222" i="1"/>
  <c r="AW222" i="1"/>
  <c r="AV222" i="1"/>
  <c r="AU222" i="1"/>
  <c r="AF222" i="1"/>
  <c r="BH221" i="1"/>
  <c r="BE221" i="1"/>
  <c r="BD221" i="1"/>
  <c r="BC221" i="1"/>
  <c r="BB221" i="1"/>
  <c r="BA221" i="1"/>
  <c r="AZ221" i="1"/>
  <c r="AY221" i="1"/>
  <c r="AX221" i="1"/>
  <c r="AW221" i="1"/>
  <c r="AV221" i="1"/>
  <c r="AU221" i="1"/>
  <c r="AF221" i="1"/>
  <c r="BH220" i="1"/>
  <c r="BE220" i="1"/>
  <c r="BD220" i="1"/>
  <c r="BC220" i="1"/>
  <c r="BB220" i="1"/>
  <c r="BA220" i="1"/>
  <c r="AZ220" i="1"/>
  <c r="AY220" i="1"/>
  <c r="AX220" i="1"/>
  <c r="AW220" i="1"/>
  <c r="AV220" i="1"/>
  <c r="AU220" i="1"/>
  <c r="AF220" i="1"/>
  <c r="BH219" i="1"/>
  <c r="BE219" i="1"/>
  <c r="BD219" i="1"/>
  <c r="BC219" i="1"/>
  <c r="BB219" i="1"/>
  <c r="BA219" i="1"/>
  <c r="AZ219" i="1"/>
  <c r="AY219" i="1"/>
  <c r="AX219" i="1"/>
  <c r="AW219" i="1"/>
  <c r="AV219" i="1"/>
  <c r="AU219" i="1"/>
  <c r="AF219" i="1"/>
  <c r="BH218" i="1"/>
  <c r="BE218" i="1"/>
  <c r="BD218" i="1"/>
  <c r="BC218" i="1"/>
  <c r="BB218" i="1"/>
  <c r="BA218" i="1"/>
  <c r="AZ218" i="1"/>
  <c r="AY218" i="1"/>
  <c r="AX218" i="1"/>
  <c r="AW218" i="1"/>
  <c r="AV218" i="1"/>
  <c r="AU218" i="1"/>
  <c r="AF218" i="1"/>
  <c r="BH217" i="1"/>
  <c r="BE217" i="1"/>
  <c r="BD217" i="1"/>
  <c r="BC217" i="1"/>
  <c r="BB217" i="1"/>
  <c r="BA217" i="1"/>
  <c r="AZ217" i="1"/>
  <c r="AY217" i="1"/>
  <c r="AX217" i="1"/>
  <c r="AW217" i="1"/>
  <c r="AV217" i="1"/>
  <c r="AU217" i="1"/>
  <c r="AF217" i="1"/>
  <c r="BH216" i="1"/>
  <c r="BE216" i="1"/>
  <c r="BD216" i="1"/>
  <c r="BC216" i="1"/>
  <c r="BB216" i="1"/>
  <c r="BA216" i="1"/>
  <c r="AZ216" i="1"/>
  <c r="AY216" i="1"/>
  <c r="AX216" i="1"/>
  <c r="AW216" i="1"/>
  <c r="AV216" i="1"/>
  <c r="AU216" i="1"/>
  <c r="AF216" i="1"/>
  <c r="BH215" i="1"/>
  <c r="BE215" i="1"/>
  <c r="BD215" i="1"/>
  <c r="BC215" i="1"/>
  <c r="BB215" i="1"/>
  <c r="BA215" i="1"/>
  <c r="AZ215" i="1"/>
  <c r="AY215" i="1"/>
  <c r="AX215" i="1"/>
  <c r="AW215" i="1"/>
  <c r="AV215" i="1"/>
  <c r="AU215" i="1"/>
  <c r="AF215" i="1"/>
  <c r="BH214" i="1"/>
  <c r="BE214" i="1"/>
  <c r="BD214" i="1"/>
  <c r="BC214" i="1"/>
  <c r="BB214" i="1"/>
  <c r="BA214" i="1"/>
  <c r="AZ214" i="1"/>
  <c r="AY214" i="1"/>
  <c r="AX214" i="1"/>
  <c r="AW214" i="1"/>
  <c r="AV214" i="1"/>
  <c r="AU214" i="1"/>
  <c r="AF214" i="1"/>
  <c r="BH213" i="1"/>
  <c r="BE213" i="1"/>
  <c r="BD213" i="1"/>
  <c r="BC213" i="1"/>
  <c r="BB213" i="1"/>
  <c r="BA213" i="1"/>
  <c r="AZ213" i="1"/>
  <c r="AY213" i="1"/>
  <c r="AX213" i="1"/>
  <c r="AW213" i="1"/>
  <c r="AV213" i="1"/>
  <c r="AU213" i="1"/>
  <c r="AF213" i="1"/>
  <c r="BH212" i="1"/>
  <c r="BE212" i="1"/>
  <c r="BD212" i="1"/>
  <c r="BC212" i="1"/>
  <c r="BB212" i="1"/>
  <c r="BA212" i="1"/>
  <c r="AZ212" i="1"/>
  <c r="AY212" i="1"/>
  <c r="AX212" i="1"/>
  <c r="AW212" i="1"/>
  <c r="AV212" i="1"/>
  <c r="AU212" i="1"/>
  <c r="AF212" i="1"/>
  <c r="BH211" i="1"/>
  <c r="BE211" i="1"/>
  <c r="BD211" i="1"/>
  <c r="BC211" i="1"/>
  <c r="BB211" i="1"/>
  <c r="BA211" i="1"/>
  <c r="AZ211" i="1"/>
  <c r="AY211" i="1"/>
  <c r="AX211" i="1"/>
  <c r="AW211" i="1"/>
  <c r="AV211" i="1"/>
  <c r="AU211" i="1"/>
  <c r="AF211" i="1"/>
  <c r="BH210" i="1"/>
  <c r="BE210" i="1"/>
  <c r="BD210" i="1"/>
  <c r="BC210" i="1"/>
  <c r="BB210" i="1"/>
  <c r="BA210" i="1"/>
  <c r="AZ210" i="1"/>
  <c r="AY210" i="1"/>
  <c r="AX210" i="1"/>
  <c r="AW210" i="1"/>
  <c r="AV210" i="1"/>
  <c r="AU210" i="1"/>
  <c r="AF210" i="1"/>
  <c r="BH209" i="1"/>
  <c r="BE209" i="1"/>
  <c r="BD209" i="1"/>
  <c r="BC209" i="1"/>
  <c r="BB209" i="1"/>
  <c r="BA209" i="1"/>
  <c r="AZ209" i="1"/>
  <c r="AY209" i="1"/>
  <c r="AX209" i="1"/>
  <c r="AW209" i="1"/>
  <c r="AV209" i="1"/>
  <c r="AU209" i="1"/>
  <c r="AF209" i="1"/>
  <c r="BH208" i="1"/>
  <c r="BE208" i="1"/>
  <c r="BD208" i="1"/>
  <c r="BC208" i="1"/>
  <c r="BB208" i="1"/>
  <c r="BA208" i="1"/>
  <c r="AZ208" i="1"/>
  <c r="AY208" i="1"/>
  <c r="AX208" i="1"/>
  <c r="AW208" i="1"/>
  <c r="AV208" i="1"/>
  <c r="AU208" i="1"/>
  <c r="AF208" i="1"/>
  <c r="BH207" i="1"/>
  <c r="BE207" i="1"/>
  <c r="BD207" i="1"/>
  <c r="BC207" i="1"/>
  <c r="BB207" i="1"/>
  <c r="BA207" i="1"/>
  <c r="AZ207" i="1"/>
  <c r="AY207" i="1"/>
  <c r="AX207" i="1"/>
  <c r="AW207" i="1"/>
  <c r="AV207" i="1"/>
  <c r="AU207" i="1"/>
  <c r="AF207" i="1"/>
  <c r="BH206" i="1"/>
  <c r="BE206" i="1"/>
  <c r="BD206" i="1"/>
  <c r="BC206" i="1"/>
  <c r="BB206" i="1"/>
  <c r="AZ206" i="1"/>
  <c r="AY206" i="1"/>
  <c r="AX206" i="1"/>
  <c r="AW206" i="1"/>
  <c r="AV206" i="1"/>
  <c r="AU206" i="1"/>
  <c r="AF206" i="1"/>
  <c r="BH205" i="1"/>
  <c r="BE205" i="1"/>
  <c r="BD205" i="1"/>
  <c r="BC205" i="1"/>
  <c r="BB205" i="1"/>
  <c r="BA205" i="1"/>
  <c r="AZ205" i="1"/>
  <c r="AY205" i="1"/>
  <c r="AX205" i="1"/>
  <c r="AW205" i="1"/>
  <c r="AV205" i="1"/>
  <c r="AU205" i="1"/>
  <c r="AF205" i="1"/>
  <c r="BH204" i="1"/>
  <c r="BE204" i="1"/>
  <c r="BD204" i="1"/>
  <c r="BC204" i="1"/>
  <c r="BB204" i="1"/>
  <c r="BA204" i="1"/>
  <c r="AZ204" i="1"/>
  <c r="AY204" i="1"/>
  <c r="AX204" i="1"/>
  <c r="AW204" i="1"/>
  <c r="AV204" i="1"/>
  <c r="AU204" i="1"/>
  <c r="AF204" i="1"/>
  <c r="BH203" i="1"/>
  <c r="BE203" i="1"/>
  <c r="BD203" i="1"/>
  <c r="BC203" i="1"/>
  <c r="BB203" i="1"/>
  <c r="BA203" i="1"/>
  <c r="AZ203" i="1"/>
  <c r="AY203" i="1"/>
  <c r="AX203" i="1"/>
  <c r="AW203" i="1"/>
  <c r="AV203" i="1"/>
  <c r="AU203" i="1"/>
  <c r="AF203" i="1"/>
  <c r="BH202" i="1"/>
  <c r="BE202" i="1"/>
  <c r="BD202" i="1"/>
  <c r="BC202" i="1"/>
  <c r="BB202" i="1"/>
  <c r="AZ202" i="1"/>
  <c r="AY202" i="1"/>
  <c r="AX202" i="1"/>
  <c r="AW202" i="1"/>
  <c r="AV202" i="1"/>
  <c r="AU202" i="1"/>
  <c r="BH201" i="1"/>
  <c r="BE201" i="1"/>
  <c r="BD201" i="1"/>
  <c r="BC201" i="1"/>
  <c r="BB201" i="1"/>
  <c r="BA201" i="1"/>
  <c r="AZ201" i="1"/>
  <c r="AY201" i="1"/>
  <c r="AX201" i="1"/>
  <c r="AW201" i="1"/>
  <c r="AV201" i="1"/>
  <c r="AU201" i="1"/>
  <c r="AF201" i="1"/>
  <c r="BH200" i="1"/>
  <c r="BE200" i="1"/>
  <c r="BD200" i="1"/>
  <c r="BC200" i="1"/>
  <c r="BB200" i="1"/>
  <c r="BA200" i="1"/>
  <c r="AZ200" i="1"/>
  <c r="AY200" i="1"/>
  <c r="AX200" i="1"/>
  <c r="AW200" i="1"/>
  <c r="AV200" i="1"/>
  <c r="AU200" i="1"/>
  <c r="BH199" i="1"/>
  <c r="BE199" i="1"/>
  <c r="BD199" i="1"/>
  <c r="BC199" i="1"/>
  <c r="BB199" i="1"/>
  <c r="BA199" i="1"/>
  <c r="AZ199" i="1"/>
  <c r="AY199" i="1"/>
  <c r="AX199" i="1"/>
  <c r="AW199" i="1"/>
  <c r="AV199" i="1"/>
  <c r="AU199" i="1"/>
  <c r="AF199" i="1"/>
  <c r="BH198" i="1"/>
  <c r="BE198" i="1"/>
  <c r="BD198" i="1"/>
  <c r="BC198" i="1"/>
  <c r="BB198" i="1"/>
  <c r="BA198" i="1"/>
  <c r="AZ198" i="1"/>
  <c r="AY198" i="1"/>
  <c r="AX198" i="1"/>
  <c r="AW198" i="1"/>
  <c r="AV198" i="1"/>
  <c r="AU198" i="1"/>
  <c r="AF198" i="1"/>
  <c r="BH197" i="1"/>
  <c r="BE197" i="1"/>
  <c r="BD197" i="1"/>
  <c r="BC197" i="1"/>
  <c r="BB197" i="1"/>
  <c r="BA197" i="1"/>
  <c r="AZ197" i="1"/>
  <c r="AY197" i="1"/>
  <c r="AX197" i="1"/>
  <c r="AW197" i="1"/>
  <c r="AV197" i="1"/>
  <c r="AU197" i="1"/>
  <c r="BH196" i="1"/>
  <c r="BE196" i="1"/>
  <c r="BD196" i="1"/>
  <c r="BC196" i="1"/>
  <c r="BB196" i="1"/>
  <c r="BA196" i="1"/>
  <c r="AZ196" i="1"/>
  <c r="AY196" i="1"/>
  <c r="AX196" i="1"/>
  <c r="AW196" i="1"/>
  <c r="AV196" i="1"/>
  <c r="AU196" i="1"/>
  <c r="AF196" i="1"/>
  <c r="BH195" i="1"/>
  <c r="BE195" i="1"/>
  <c r="BD195" i="1"/>
  <c r="BC195" i="1"/>
  <c r="BB195" i="1"/>
  <c r="BA195" i="1"/>
  <c r="AZ195" i="1"/>
  <c r="AY195" i="1"/>
  <c r="AX195" i="1"/>
  <c r="AW195" i="1"/>
  <c r="AV195" i="1"/>
  <c r="AU195" i="1"/>
  <c r="AF195" i="1"/>
  <c r="BH194" i="1"/>
  <c r="BE194" i="1"/>
  <c r="BD194" i="1"/>
  <c r="BC194" i="1"/>
  <c r="BB194" i="1"/>
  <c r="BA194" i="1"/>
  <c r="AZ194" i="1"/>
  <c r="AY194" i="1"/>
  <c r="AX194" i="1"/>
  <c r="AW194" i="1"/>
  <c r="AV194" i="1"/>
  <c r="AU194" i="1"/>
  <c r="AF194" i="1"/>
  <c r="AF193" i="1"/>
  <c r="AF192" i="1"/>
  <c r="AF191" i="1"/>
  <c r="AF190" i="1"/>
  <c r="AF189" i="1"/>
  <c r="AF188" i="1"/>
  <c r="AF187" i="1"/>
  <c r="AF186" i="1"/>
  <c r="AF185" i="1"/>
  <c r="AF184" i="1"/>
  <c r="AF183" i="1"/>
  <c r="AF182" i="1"/>
  <c r="AF181" i="1"/>
  <c r="AF180" i="1"/>
  <c r="AF179" i="1"/>
  <c r="AF178" i="1"/>
  <c r="AF177" i="1"/>
  <c r="AF176" i="1"/>
  <c r="AF175" i="1"/>
  <c r="AF174" i="1"/>
  <c r="AF173" i="1"/>
  <c r="AF172" i="1"/>
  <c r="AF171" i="1"/>
  <c r="AF170" i="1"/>
  <c r="AF169" i="1"/>
  <c r="AF168" i="1"/>
  <c r="AF167" i="1"/>
  <c r="AF166" i="1"/>
  <c r="AF164" i="1"/>
  <c r="AF163" i="1"/>
  <c r="AF162" i="1"/>
  <c r="AF161" i="1"/>
  <c r="AF160" i="1"/>
  <c r="AF159" i="1"/>
  <c r="AF157" i="1"/>
  <c r="AF156" i="1"/>
  <c r="AF155" i="1"/>
  <c r="AF154" i="1"/>
  <c r="AF153" i="1"/>
  <c r="AF152" i="1"/>
  <c r="AF151" i="1"/>
  <c r="AF150" i="1"/>
  <c r="AF149" i="1"/>
  <c r="AF148" i="1"/>
  <c r="AF147" i="1"/>
  <c r="AF146" i="1"/>
  <c r="AF145" i="1"/>
  <c r="AF144" i="1"/>
  <c r="AF143" i="1"/>
  <c r="AF142" i="1"/>
  <c r="AF141" i="1"/>
  <c r="AF140" i="1"/>
  <c r="AF139" i="1"/>
  <c r="AF138" i="1"/>
  <c r="AF137" i="1"/>
  <c r="AF136" i="1"/>
  <c r="AF135" i="1"/>
  <c r="AF134"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3"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K43" i="1"/>
  <c r="AF42" i="1"/>
  <c r="AF41" i="1"/>
  <c r="AF40" i="1"/>
  <c r="AF39" i="1"/>
  <c r="AF38" i="1"/>
  <c r="AF37" i="1"/>
</calcChain>
</file>

<file path=xl/sharedStrings.xml><?xml version="1.0" encoding="utf-8"?>
<sst xmlns="http://schemas.openxmlformats.org/spreadsheetml/2006/main" count="3861" uniqueCount="1842">
  <si>
    <t>Sample ID</t>
  </si>
  <si>
    <t>Previous ID</t>
  </si>
  <si>
    <t>Order</t>
  </si>
  <si>
    <t>GNS</t>
  </si>
  <si>
    <t>Season</t>
  </si>
  <si>
    <t>Date</t>
  </si>
  <si>
    <t>Time</t>
  </si>
  <si>
    <t>Sample type</t>
  </si>
  <si>
    <t>Repeat collection (new)</t>
  </si>
  <si>
    <t>Repeat collection</t>
  </si>
  <si>
    <t>Site details</t>
  </si>
  <si>
    <t>Traverse</t>
  </si>
  <si>
    <t>Traverse_new</t>
  </si>
  <si>
    <t>Latitude</t>
  </si>
  <si>
    <t>Longitude</t>
  </si>
  <si>
    <t>Elevation (m, 30m DEM)</t>
  </si>
  <si>
    <t>T °C</t>
  </si>
  <si>
    <t>pH</t>
  </si>
  <si>
    <t>TDS</t>
  </si>
  <si>
    <t>Alkalinity</t>
  </si>
  <si>
    <t>Sr87/Sr86</t>
  </si>
  <si>
    <r>
      <t xml:space="preserve">Error </t>
    </r>
    <r>
      <rPr>
        <b/>
        <vertAlign val="superscript"/>
        <sz val="11"/>
        <color theme="1"/>
        <rFont val="Times New Roman"/>
        <family val="1"/>
      </rPr>
      <t>87</t>
    </r>
    <r>
      <rPr>
        <b/>
        <sz val="11"/>
        <color theme="1"/>
        <rFont val="Times New Roman"/>
        <family val="1"/>
      </rPr>
      <t>Sr/</t>
    </r>
    <r>
      <rPr>
        <b/>
        <vertAlign val="superscript"/>
        <sz val="11"/>
        <color theme="1"/>
        <rFont val="Times New Roman"/>
        <family val="1"/>
      </rPr>
      <t>86</t>
    </r>
    <r>
      <rPr>
        <b/>
        <sz val="11"/>
        <color theme="1"/>
        <rFont val="Times New Roman"/>
        <family val="1"/>
      </rPr>
      <t>Sr 2SD/max</t>
    </r>
  </si>
  <si>
    <t>d88Sr</t>
  </si>
  <si>
    <t>Error d88Sr</t>
  </si>
  <si>
    <t>d7Li</t>
  </si>
  <si>
    <t>2SD d7Li</t>
  </si>
  <si>
    <t>d13C DIC</t>
  </si>
  <si>
    <t>d17O</t>
  </si>
  <si>
    <t>d18O</t>
  </si>
  <si>
    <t>d2H</t>
  </si>
  <si>
    <t>d-excess</t>
  </si>
  <si>
    <t>Data ppm</t>
  </si>
  <si>
    <t>Na_ppm</t>
  </si>
  <si>
    <t>K_ppm</t>
  </si>
  <si>
    <t>Ca_ppm</t>
  </si>
  <si>
    <t>Mg_ppm</t>
  </si>
  <si>
    <t>Si_ppm</t>
  </si>
  <si>
    <t>Sr_ppm</t>
  </si>
  <si>
    <t>Al_ppm</t>
  </si>
  <si>
    <t>Ba_ppm</t>
  </si>
  <si>
    <t>Fe_ppm</t>
  </si>
  <si>
    <t>Li_ppm</t>
  </si>
  <si>
    <t>Mn_ppm</t>
  </si>
  <si>
    <t>S ppm</t>
  </si>
  <si>
    <t>Data molar</t>
  </si>
  <si>
    <r>
      <t xml:space="preserve">Na </t>
    </r>
    <r>
      <rPr>
        <b/>
        <sz val="11"/>
        <color theme="1"/>
        <rFont val="Symbol"/>
        <family val="1"/>
        <charset val="2"/>
      </rPr>
      <t>m</t>
    </r>
    <r>
      <rPr>
        <b/>
        <sz val="11"/>
        <color theme="1"/>
        <rFont val="Times New Roman"/>
        <family val="1"/>
      </rPr>
      <t>molar</t>
    </r>
  </si>
  <si>
    <r>
      <t xml:space="preserve">K </t>
    </r>
    <r>
      <rPr>
        <b/>
        <sz val="11"/>
        <color theme="1"/>
        <rFont val="Symbol"/>
        <family val="1"/>
        <charset val="2"/>
      </rPr>
      <t>m</t>
    </r>
    <r>
      <rPr>
        <b/>
        <sz val="11"/>
        <color theme="1"/>
        <rFont val="Times New Roman"/>
        <family val="1"/>
      </rPr>
      <t>molar</t>
    </r>
  </si>
  <si>
    <r>
      <t xml:space="preserve">Ca </t>
    </r>
    <r>
      <rPr>
        <b/>
        <sz val="11"/>
        <color theme="1"/>
        <rFont val="Symbol"/>
        <family val="1"/>
        <charset val="2"/>
      </rPr>
      <t>m</t>
    </r>
    <r>
      <rPr>
        <b/>
        <sz val="11"/>
        <color theme="1"/>
        <rFont val="Times New Roman"/>
        <family val="1"/>
      </rPr>
      <t>molar</t>
    </r>
  </si>
  <si>
    <r>
      <t xml:space="preserve">Mg </t>
    </r>
    <r>
      <rPr>
        <b/>
        <sz val="11"/>
        <color theme="1"/>
        <rFont val="Symbol"/>
        <family val="1"/>
        <charset val="2"/>
      </rPr>
      <t>m</t>
    </r>
    <r>
      <rPr>
        <b/>
        <sz val="11"/>
        <color theme="1"/>
        <rFont val="Times New Roman"/>
        <family val="1"/>
      </rPr>
      <t>molar</t>
    </r>
  </si>
  <si>
    <r>
      <t xml:space="preserve">Si </t>
    </r>
    <r>
      <rPr>
        <b/>
        <sz val="11"/>
        <color theme="1"/>
        <rFont val="Symbol"/>
        <family val="1"/>
        <charset val="2"/>
      </rPr>
      <t>m</t>
    </r>
    <r>
      <rPr>
        <b/>
        <sz val="11"/>
        <color theme="1"/>
        <rFont val="Times New Roman"/>
        <family val="1"/>
      </rPr>
      <t>molar</t>
    </r>
  </si>
  <si>
    <t>Sr nmolar</t>
  </si>
  <si>
    <t>Al nmolar</t>
  </si>
  <si>
    <t>Ba nmolar</t>
  </si>
  <si>
    <t>Fe nmolar</t>
  </si>
  <si>
    <t>Mn nmolar</t>
  </si>
  <si>
    <t>Li nmolar</t>
  </si>
  <si>
    <r>
      <t xml:space="preserve">Cl </t>
    </r>
    <r>
      <rPr>
        <b/>
        <sz val="11"/>
        <color rgb="FF000000"/>
        <rFont val="Symbol"/>
        <family val="1"/>
        <charset val="2"/>
      </rPr>
      <t>m</t>
    </r>
    <r>
      <rPr>
        <b/>
        <sz val="11"/>
        <color rgb="FF000000"/>
        <rFont val="Times New Roman"/>
        <family val="1"/>
      </rPr>
      <t>molar</t>
    </r>
  </si>
  <si>
    <t>SO4 μmolar</t>
  </si>
  <si>
    <r>
      <rPr>
        <b/>
        <sz val="11"/>
        <color rgb="FF000000"/>
        <rFont val="Aptos Narrow"/>
        <family val="2"/>
        <scheme val="minor"/>
      </rPr>
      <t xml:space="preserve">S </t>
    </r>
    <r>
      <rPr>
        <b/>
        <sz val="11"/>
        <color rgb="FF000000"/>
        <rFont val="Symbol"/>
        <family val="1"/>
        <charset val="2"/>
      </rPr>
      <t>m</t>
    </r>
    <r>
      <rPr>
        <b/>
        <sz val="11"/>
        <color rgb="FF000000"/>
        <rFont val="Times New Roman"/>
        <family val="1"/>
      </rPr>
      <t>molar</t>
    </r>
  </si>
  <si>
    <t>Element/Ca</t>
  </si>
  <si>
    <t>Al/Ca</t>
  </si>
  <si>
    <t>Ba/Ca</t>
  </si>
  <si>
    <t>Fe/Ca</t>
  </si>
  <si>
    <t>K/Ca</t>
  </si>
  <si>
    <t>Li/Ca</t>
  </si>
  <si>
    <t>Mg/Ca</t>
  </si>
  <si>
    <t>Mn/Ca</t>
  </si>
  <si>
    <t>Na/Ca</t>
  </si>
  <si>
    <t>S/Ca</t>
  </si>
  <si>
    <t>Si/Ca</t>
  </si>
  <si>
    <t>Sr/Ca</t>
  </si>
  <si>
    <t>Na/Si</t>
  </si>
  <si>
    <t>Na/Cl</t>
  </si>
  <si>
    <t>Li/Na</t>
  </si>
  <si>
    <t>1/Li</t>
  </si>
  <si>
    <t>K/(Na+K)</t>
  </si>
  <si>
    <t>MKS-1</t>
  </si>
  <si>
    <t>S1m18</t>
  </si>
  <si>
    <t>Nov_18</t>
  </si>
  <si>
    <t>MKS 1B, NEP22-5, NEP22-6, NEP23-13, Nep23-128</t>
  </si>
  <si>
    <t>Abra-2018</t>
  </si>
  <si>
    <t>Traverse 1</t>
  </si>
  <si>
    <t>MKS-2</t>
  </si>
  <si>
    <t>S1h18</t>
  </si>
  <si>
    <t>NEP22-82, NEP23-12, Nep23-130</t>
  </si>
  <si>
    <t>MKS-3</t>
  </si>
  <si>
    <t>S1i18</t>
  </si>
  <si>
    <t>NEP22-69</t>
  </si>
  <si>
    <t>MKS-4</t>
  </si>
  <si>
    <t>S3aa18</t>
  </si>
  <si>
    <t>MKS 4B</t>
  </si>
  <si>
    <t>Traverse 3</t>
  </si>
  <si>
    <t>Traverse 4</t>
  </si>
  <si>
    <t>MKS-5</t>
  </si>
  <si>
    <t>S3ab18</t>
  </si>
  <si>
    <t>MKS 5B, NEP22-10, NEP23-22, Nep23-121, Nep24-034</t>
  </si>
  <si>
    <t>MKS-6</t>
  </si>
  <si>
    <t>S3w18</t>
  </si>
  <si>
    <t>NEP22-19, NEP23-24</t>
  </si>
  <si>
    <t>MKS-7</t>
  </si>
  <si>
    <t>S3n18</t>
  </si>
  <si>
    <t>NEP22-55, NEP23-25, Nep23-119</t>
  </si>
  <si>
    <t>MKS-8</t>
  </si>
  <si>
    <t>S3g18</t>
  </si>
  <si>
    <t>NEP22-56, NEP23-26, Nep23-118, Nep24-038</t>
  </si>
  <si>
    <t>MKS-9</t>
  </si>
  <si>
    <t>S3b18</t>
  </si>
  <si>
    <t>MKS 9B, NEP22-45, NEP23-17, Nep23-117</t>
  </si>
  <si>
    <t>MKS-10</t>
  </si>
  <si>
    <t>S2a18</t>
  </si>
  <si>
    <t>MKS 10B, NEP22-70, NEP23-11, Nep23-140, NEP24-068</t>
  </si>
  <si>
    <t>Traverse 2</t>
  </si>
  <si>
    <t>MKS-11</t>
  </si>
  <si>
    <t>Not included in any traverse</t>
  </si>
  <si>
    <t>MKS-12</t>
  </si>
  <si>
    <t>S3j18</t>
  </si>
  <si>
    <t>MKS-13</t>
  </si>
  <si>
    <t>S3u18</t>
  </si>
  <si>
    <t>NEP22-48, NEP24-051</t>
  </si>
  <si>
    <t>MKS-14</t>
  </si>
  <si>
    <t>S4o18</t>
  </si>
  <si>
    <t>NEP22-23, NEP23-02, Nep23-105, Nep24-019</t>
  </si>
  <si>
    <t>Traverse 5</t>
  </si>
  <si>
    <t>MKS-15</t>
  </si>
  <si>
    <t>S4d18</t>
  </si>
  <si>
    <t>MKS 15B, NEP22-37, NEP23-30</t>
  </si>
  <si>
    <t>MKS-16</t>
  </si>
  <si>
    <t>S4b18</t>
  </si>
  <si>
    <t>MKS-17</t>
  </si>
  <si>
    <t>S4g18</t>
  </si>
  <si>
    <t>MKS-18</t>
  </si>
  <si>
    <t>S4k18</t>
  </si>
  <si>
    <t>MKS 18B, NEP22-32, NEP23-29, Nep23-108, Nep24-023</t>
  </si>
  <si>
    <t>MKS-19</t>
  </si>
  <si>
    <t>S4h18</t>
  </si>
  <si>
    <t>NEP23-28, Nep23-109</t>
  </si>
  <si>
    <t>MKS-20</t>
  </si>
  <si>
    <t>S4a18</t>
  </si>
  <si>
    <t>NEP23-27, MKS-23</t>
  </si>
  <si>
    <t>MKS-21</t>
  </si>
  <si>
    <t>S4y18</t>
  </si>
  <si>
    <t>MKS 21B</t>
  </si>
  <si>
    <t>MKS-22</t>
  </si>
  <si>
    <t>S4z18</t>
  </si>
  <si>
    <t>MKS 22B, NEP22-27, NEP23-32, Nep23-101, Nep24-025</t>
  </si>
  <si>
    <t>MKS-23</t>
  </si>
  <si>
    <t>S4aa18</t>
  </si>
  <si>
    <t>MKS-24</t>
  </si>
  <si>
    <t>S1a18</t>
  </si>
  <si>
    <t>MKS 24B, NEP22-1, NEP23-01, Nep23-133, Nep24-002</t>
  </si>
  <si>
    <t>MKS 1B</t>
  </si>
  <si>
    <t>S1m19</t>
  </si>
  <si>
    <t>MKS-1, NEP22-5, NEP22-6, NEP23-13, Nep23-128</t>
  </si>
  <si>
    <t>Abra-2019</t>
  </si>
  <si>
    <t>S3aa19</t>
  </si>
  <si>
    <t>MKS 5B</t>
  </si>
  <si>
    <t>S3ab19</t>
  </si>
  <si>
    <t>MKS-5, NEP22-10, NEP23-22, Nep23-121, Nep24-034</t>
  </si>
  <si>
    <t>MKS 9B</t>
  </si>
  <si>
    <t>S3b19</t>
  </si>
  <si>
    <t>MKS-9, NEP22-45, NEP23-17, Nep23-117</t>
  </si>
  <si>
    <t>MKS 10B</t>
  </si>
  <si>
    <t>S2a19</t>
  </si>
  <si>
    <t>MKS-10, NEP22-70, NEP23-11, Nep23-140, NEP24-068</t>
  </si>
  <si>
    <t>MKS 11B</t>
  </si>
  <si>
    <t>MKS 15B</t>
  </si>
  <si>
    <t>S4d19</t>
  </si>
  <si>
    <t>MKS-15, NEP22-37, NEP23-30</t>
  </si>
  <si>
    <t>MKS 18B</t>
  </si>
  <si>
    <t>S4k19</t>
  </si>
  <si>
    <t>MKS-18, NEP22-32, NEP23-29, Nep23-108, Nep24-023</t>
  </si>
  <si>
    <t>S4y19</t>
  </si>
  <si>
    <t>MKS 22B</t>
  </si>
  <si>
    <t>S4z19</t>
  </si>
  <si>
    <t>MKS-22, NEP22-27, NEP23-32, Nep23-101, Nep24-025</t>
  </si>
  <si>
    <t>MKS 24B</t>
  </si>
  <si>
    <t>S1a19</t>
  </si>
  <si>
    <t>MKS-24, NEP22-1, NEP23-01, Nep23-133, Nep24-002</t>
  </si>
  <si>
    <t>NEP22-1</t>
  </si>
  <si>
    <t>S1a22</t>
  </si>
  <si>
    <t>Nov_22</t>
  </si>
  <si>
    <t>Spring Water</t>
  </si>
  <si>
    <t>MKS-24, MKS 24B, NEP23-01, Nep23-133, Nep24-002</t>
  </si>
  <si>
    <t>MKS24</t>
  </si>
  <si>
    <t>Side of the road just opposite of hotel after crossing the melamchi river, while going it is on the left side</t>
  </si>
  <si>
    <t>NEP22-2</t>
  </si>
  <si>
    <t>S1b22</t>
  </si>
  <si>
    <t>Nep24-003</t>
  </si>
  <si>
    <t>Side of the road just opposite of hotel, while going it is on the left side, coming out of a small landslide</t>
  </si>
  <si>
    <t>NEP22-5</t>
  </si>
  <si>
    <t>S1m22</t>
  </si>
  <si>
    <t>MKS-1, MKS 1B, NEP22-6, NEP23-13, Nep23-128</t>
  </si>
  <si>
    <t>Beside Abra MKS1</t>
  </si>
  <si>
    <t>NEP22-6</t>
  </si>
  <si>
    <t>MKS-1, MKS 1B, NEP22-5, NEP23-13, Nep23-128</t>
  </si>
  <si>
    <t>MKS1</t>
  </si>
  <si>
    <t>NEP22-7</t>
  </si>
  <si>
    <t>on left side of road while going, water coming very slowly from the soil</t>
  </si>
  <si>
    <t>NEP22-8</t>
  </si>
  <si>
    <t>S3ae22</t>
  </si>
  <si>
    <t>NEP22-9</t>
  </si>
  <si>
    <t>S3af22</t>
  </si>
  <si>
    <t>NEP23-23, Nep23-122, Nep24-014</t>
  </si>
  <si>
    <t>NEP22-10</t>
  </si>
  <si>
    <t>S3ab22</t>
  </si>
  <si>
    <t>MKS-5, MKS 5B, NEP23-22, Nep23-121, Nep24-034</t>
  </si>
  <si>
    <t>MKS5</t>
  </si>
  <si>
    <t>NEP22-11</t>
  </si>
  <si>
    <t>S3ac22</t>
  </si>
  <si>
    <t>NEP22-12</t>
  </si>
  <si>
    <t>S3z22</t>
  </si>
  <si>
    <t>NEP22-13</t>
  </si>
  <si>
    <t>S3v22</t>
  </si>
  <si>
    <t>NEP22-17, NEP22-18, Nep23-120, Nep24-015</t>
  </si>
  <si>
    <t>NEP22-14</t>
  </si>
  <si>
    <t>S3y22</t>
  </si>
  <si>
    <t>NEP22-15</t>
  </si>
  <si>
    <t>S3p22</t>
  </si>
  <si>
    <t>Nep24-017</t>
  </si>
  <si>
    <t>NEP22-16</t>
  </si>
  <si>
    <t>S3r22</t>
  </si>
  <si>
    <t>Nep24-016</t>
  </si>
  <si>
    <t>NEP22-17</t>
  </si>
  <si>
    <t>S3v22_2</t>
  </si>
  <si>
    <t>NEP22-13, NEP22-18, Nep23-120, Nep24-015</t>
  </si>
  <si>
    <t>NEP22-18</t>
  </si>
  <si>
    <t>S3v22_3</t>
  </si>
  <si>
    <t>NEP22-13, NEP22-17, Nep23-120, Nep24-015</t>
  </si>
  <si>
    <t>NEP22-19</t>
  </si>
  <si>
    <t>S3w22</t>
  </si>
  <si>
    <t>MKS-6, NEP23-24</t>
  </si>
  <si>
    <t>MKS6</t>
  </si>
  <si>
    <t>NEP22-20</t>
  </si>
  <si>
    <t>S3x22</t>
  </si>
  <si>
    <t>NEP22-22</t>
  </si>
  <si>
    <t>S4t22</t>
  </si>
  <si>
    <t>NEP22-23</t>
  </si>
  <si>
    <t>S4o22</t>
  </si>
  <si>
    <t>MKS-14, NEP23-02, Nep23-105, Nep24-019</t>
  </si>
  <si>
    <t>MKS 14</t>
  </si>
  <si>
    <t>NEP22-24</t>
  </si>
  <si>
    <t>S4s22</t>
  </si>
  <si>
    <t>NEP23-33, Nep23-107</t>
  </si>
  <si>
    <t>NEP22-25</t>
  </si>
  <si>
    <t>S4p22</t>
  </si>
  <si>
    <t>NEP22-26</t>
  </si>
  <si>
    <t>S4r22</t>
  </si>
  <si>
    <t>NEP22-27</t>
  </si>
  <si>
    <t>S4z22</t>
  </si>
  <si>
    <t>MKS-22, MKS 22B, NEP23-32, Nep23-101, Nep24-025</t>
  </si>
  <si>
    <t>MKS22</t>
  </si>
  <si>
    <t>NEP22-28</t>
  </si>
  <si>
    <t>S4x22</t>
  </si>
  <si>
    <t>Nep23-102, Nep24-026</t>
  </si>
  <si>
    <t>NEP22-29</t>
  </si>
  <si>
    <t>S4w22</t>
  </si>
  <si>
    <t>Nep24-027</t>
  </si>
  <si>
    <t>NEP22-30</t>
  </si>
  <si>
    <t>S4v22</t>
  </si>
  <si>
    <t>NEP22-31</t>
  </si>
  <si>
    <t>S4q22</t>
  </si>
  <si>
    <t>NEP23-03, Nep23-106, Nep24-020</t>
  </si>
  <si>
    <t>NEP22-32</t>
  </si>
  <si>
    <t>S4k22</t>
  </si>
  <si>
    <t>MKS-18, MKS 18B, NEP23-29, Nep23-108, Nep24-023</t>
  </si>
  <si>
    <t>MKS18</t>
  </si>
  <si>
    <t>NEP22-33</t>
  </si>
  <si>
    <t>S4j22</t>
  </si>
  <si>
    <t>Nep24-022</t>
  </si>
  <si>
    <t>NEP22-34</t>
  </si>
  <si>
    <t>S4i22</t>
  </si>
  <si>
    <t>Nep24-021</t>
  </si>
  <si>
    <t>NEP22-35</t>
  </si>
  <si>
    <t>S4e22</t>
  </si>
  <si>
    <t>NEP23-31, Nep23-110</t>
  </si>
  <si>
    <t>NEP22-36</t>
  </si>
  <si>
    <t>S4c22</t>
  </si>
  <si>
    <t>NEP22-37</t>
  </si>
  <si>
    <t>S4d22</t>
  </si>
  <si>
    <t>MKS-15, MKS 15B, NEP23-30</t>
  </si>
  <si>
    <t>MKS15</t>
  </si>
  <si>
    <t>NEP22-39</t>
  </si>
  <si>
    <t>S4n22</t>
  </si>
  <si>
    <t>NEP22-40</t>
  </si>
  <si>
    <t>S4m22</t>
  </si>
  <si>
    <t>NEP23-34</t>
  </si>
  <si>
    <t>NEP22-41</t>
  </si>
  <si>
    <t>S4l22</t>
  </si>
  <si>
    <t>NEP22-42</t>
  </si>
  <si>
    <t>S3d22</t>
  </si>
  <si>
    <t>NEP23-16, Nep23-114, Nep24-010</t>
  </si>
  <si>
    <t>very much above the terrace but on the road not on the map. Spring Water for timeseries analysis</t>
  </si>
  <si>
    <t>NEP22-43</t>
  </si>
  <si>
    <t>Stream</t>
  </si>
  <si>
    <t>NEP22-45</t>
  </si>
  <si>
    <t>S3b22</t>
  </si>
  <si>
    <t>MKS-9, MKS 9B, NEP23-17, Nep23-117</t>
  </si>
  <si>
    <t>Beside Abra Spring Water MKS9 dry, Abra Spring Water dry, very close to Stream. Beside the ditch</t>
  </si>
  <si>
    <t>NEP22-46</t>
  </si>
  <si>
    <t>S3ag22</t>
  </si>
  <si>
    <t>NEP23-21, Nep23-123, NEP24-049</t>
  </si>
  <si>
    <t>large tank by cliff fed by 7 cm thick pipe. Pipe pulled out to take sample</t>
  </si>
  <si>
    <t>NEP22-47</t>
  </si>
  <si>
    <t>S3ad22</t>
  </si>
  <si>
    <t>Nep23-125, NEP24-050</t>
  </si>
  <si>
    <t>from old wall by old stone tank</t>
  </si>
  <si>
    <t>NEP22-48</t>
  </si>
  <si>
    <t>S3u22</t>
  </si>
  <si>
    <t>MKS-13, NEP24-051</t>
  </si>
  <si>
    <t>MKS 13</t>
  </si>
  <si>
    <t>cave with stone covered with metal sheet. Very low flow</t>
  </si>
  <si>
    <t>NEP22-49</t>
  </si>
  <si>
    <t>S3s22</t>
  </si>
  <si>
    <t>Nep23-126, NEP24-052</t>
  </si>
  <si>
    <t>small stone lined cave by road. Very low flow</t>
  </si>
  <si>
    <t>NEP22-50</t>
  </si>
  <si>
    <t>S3m22</t>
  </si>
  <si>
    <t>NEP23-19, Nep23-127, NEP24-040</t>
  </si>
  <si>
    <t>Small cave very vegetated with old tank. Collected from where it comes out of ground</t>
  </si>
  <si>
    <t>NEP22-51</t>
  </si>
  <si>
    <t>Stream rises from Spring Waters some distance above</t>
  </si>
  <si>
    <t>NEP22-52</t>
  </si>
  <si>
    <t>S3k22</t>
  </si>
  <si>
    <t>Nep23-112, NEP24-042</t>
  </si>
  <si>
    <t>Very low flow, around 6 m up from a poor path</t>
  </si>
  <si>
    <t>NEP22-53</t>
  </si>
  <si>
    <t>S3o22</t>
  </si>
  <si>
    <t>NEP22-54</t>
  </si>
  <si>
    <t>small Spring Water under the plants</t>
  </si>
  <si>
    <t>S3o22_2</t>
  </si>
  <si>
    <t>there is a large Spring Water in the north</t>
  </si>
  <si>
    <t>NEP22-55</t>
  </si>
  <si>
    <t>S3n22</t>
  </si>
  <si>
    <t>MKS-7, NEP23-25, Nep23-119</t>
  </si>
  <si>
    <t>MKS7</t>
  </si>
  <si>
    <t>By blue cask collecting pipes</t>
  </si>
  <si>
    <t>NEP22-56</t>
  </si>
  <si>
    <t>S3g22</t>
  </si>
  <si>
    <t>MKS-8, NEP23-26, Nep23-118, Nep24-038</t>
  </si>
  <si>
    <t>MKS 8</t>
  </si>
  <si>
    <t>very small Spring Water just above the leat</t>
  </si>
  <si>
    <t>NEP22-57</t>
  </si>
  <si>
    <t>S3i22</t>
  </si>
  <si>
    <t>Emerges by concrete tank. Just above leat. Small flow. Not clear if the water flows through tank.</t>
  </si>
  <si>
    <t>NEP22-58</t>
  </si>
  <si>
    <t>S3h22</t>
  </si>
  <si>
    <t>Very small Spring Water from gravel above the leat</t>
  </si>
  <si>
    <t>NEP22-59</t>
  </si>
  <si>
    <t>S3e22</t>
  </si>
  <si>
    <t>Nep23-113, Nep24-011</t>
  </si>
  <si>
    <t>Spring Water coming out of fracture or joints in finely laminated gneis. Copius flow</t>
  </si>
  <si>
    <t>NEP22-60</t>
  </si>
  <si>
    <t>S3a22</t>
  </si>
  <si>
    <t>Nep23-116</t>
  </si>
  <si>
    <t xml:space="preserve">Flowing steadily from base of new casino of wire netting. River boulders extend upto this level. </t>
  </si>
  <si>
    <t>NEP22-61</t>
  </si>
  <si>
    <t>S2n22</t>
  </si>
  <si>
    <t>NEP23-04, Nep23-135, NEP24-061</t>
  </si>
  <si>
    <t>Gully with rock build to form pool with black pipe coming out. Sampled from black pipe 15m away. Inside the field came through houses, inside the terrace fields. Very low pH</t>
  </si>
  <si>
    <t>NEP22-62</t>
  </si>
  <si>
    <t>S2m22</t>
  </si>
  <si>
    <t>very small Stream sampled above large stone tank with concrete slab. Inside the terrace fields.</t>
  </si>
  <si>
    <t>NEP22-63</t>
  </si>
  <si>
    <t>S2l22</t>
  </si>
  <si>
    <t>NEP22-64, NEP23-05, Nep23-136, NEP24-062, NEP22-65?</t>
  </si>
  <si>
    <t>small Stream in gully.</t>
  </si>
  <si>
    <t>NEP22-64</t>
  </si>
  <si>
    <t>S2l22_2</t>
  </si>
  <si>
    <t>NEP22-63, NEP23-05, Nep23-136, NEP24-062, NEP22-65?</t>
  </si>
  <si>
    <t>Spring Water coming out of gravel into small damned pond. On north side of gully</t>
  </si>
  <si>
    <t>NEP22-65</t>
  </si>
  <si>
    <t>S2k22</t>
  </si>
  <si>
    <t>Same Spring Water as NEP22-63,64?</t>
  </si>
  <si>
    <t>small Spring Water 12m North of gully above road. Feed small Stream pr ditch.</t>
  </si>
  <si>
    <t>NEP22-66</t>
  </si>
  <si>
    <t>S2j22</t>
  </si>
  <si>
    <t>flowing from large boulder</t>
  </si>
  <si>
    <t>NEP22-67</t>
  </si>
  <si>
    <t>S2f22</t>
  </si>
  <si>
    <t>NEP23-07, Nep23-138, NEP24-065</t>
  </si>
  <si>
    <t>Blue tank with hatch. Appears to flow out of stone into the concrete tank. Just on side of river in the fields</t>
  </si>
  <si>
    <t>NEP22-68</t>
  </si>
  <si>
    <t>S2i22_2</t>
  </si>
  <si>
    <t>NEP22-77, NEP24-063</t>
  </si>
  <si>
    <t>stone and concrete arc with pool. Stream below it gains lots of water below. Just below the road</t>
  </si>
  <si>
    <t>S1i22</t>
  </si>
  <si>
    <t>MKS3</t>
  </si>
  <si>
    <t>Tiny seep just above the Stream</t>
  </si>
  <si>
    <t>NEP22-70</t>
  </si>
  <si>
    <t>S2a22</t>
  </si>
  <si>
    <t>MKS-10, MKS 10B, NEP23-11, Nep23-140, NEP24-068</t>
  </si>
  <si>
    <t>MKS10</t>
  </si>
  <si>
    <t>Black plastic pipe under stone. At the foot of major terrace</t>
  </si>
  <si>
    <t>NEP22-71</t>
  </si>
  <si>
    <t>S2b22</t>
  </si>
  <si>
    <t>NEP23-09?, NEP24-067?, NEP22-73?</t>
  </si>
  <si>
    <t>Stream draining small catchment. Well exposed migmatic gneiss.</t>
  </si>
  <si>
    <t>NEP22-73</t>
  </si>
  <si>
    <t>S2c22</t>
  </si>
  <si>
    <t>NEP23-09, NEP24-067, NEP22-71?</t>
  </si>
  <si>
    <t>flowing from pipe out of concrete tank.at the foot of terrace spur</t>
  </si>
  <si>
    <t>NEP22-74</t>
  </si>
  <si>
    <t>Stream much higher up. Significant strong flow. Migmatic gneiss with vertical foliation</t>
  </si>
  <si>
    <t>NEP22-75</t>
  </si>
  <si>
    <t>S2d22</t>
  </si>
  <si>
    <t>NEP22-76, NEP23-10, Nep23-139</t>
  </si>
  <si>
    <t>Spring Water below a big boulder</t>
  </si>
  <si>
    <t>NEP22-76</t>
  </si>
  <si>
    <t>S2d22_2</t>
  </si>
  <si>
    <t>NEP22-75, NEP23-10, Nep23-139</t>
  </si>
  <si>
    <t>Spring Water above the terrace.</t>
  </si>
  <si>
    <t>NEP22-77</t>
  </si>
  <si>
    <t>S2i22</t>
  </si>
  <si>
    <t>NEP22-68, NEP24-063</t>
  </si>
  <si>
    <t xml:space="preserve">Sampled above the concrete tank. </t>
  </si>
  <si>
    <t>NEP22-78</t>
  </si>
  <si>
    <t>S2h22</t>
  </si>
  <si>
    <t>Stream north of ID 77. Significant flow</t>
  </si>
  <si>
    <t>NEP22-79</t>
  </si>
  <si>
    <t>S2g22</t>
  </si>
  <si>
    <t>NEP23-06, Nep23-137, NEP24-064</t>
  </si>
  <si>
    <t>Stream rises here and gradually increases the flow as flows down the road</t>
  </si>
  <si>
    <t>NEP22-80</t>
  </si>
  <si>
    <t>S1f22</t>
  </si>
  <si>
    <t>NEP23-36, Nep23-131</t>
  </si>
  <si>
    <t>Pipe from the Stream. Which continues upto 25m. Schist</t>
  </si>
  <si>
    <t>NEP22-81</t>
  </si>
  <si>
    <t>S1e22</t>
  </si>
  <si>
    <t xml:space="preserve">Small Stream in gulley on corner of road. </t>
  </si>
  <si>
    <t>NEP22-82</t>
  </si>
  <si>
    <t>S1h22</t>
  </si>
  <si>
    <t>MKS-2, NEP23-12, Nep23-130</t>
  </si>
  <si>
    <t>MKS 2</t>
  </si>
  <si>
    <t>Below the road. Spring Water runs into a concrete tank. Comes from boulder. Wired fense</t>
  </si>
  <si>
    <t>NEP22-83</t>
  </si>
  <si>
    <t>S1l22</t>
  </si>
  <si>
    <t>Nep23-134</t>
  </si>
  <si>
    <t xml:space="preserve">Just below the road.from concrete cement tank. Wired fensing </t>
  </si>
  <si>
    <t>NEP22-84</t>
  </si>
  <si>
    <t>S1j22</t>
  </si>
  <si>
    <t>NEP23-35, Nep23-129</t>
  </si>
  <si>
    <t>On the road corner flowing through augen gneiss</t>
  </si>
  <si>
    <t>NEP22-85</t>
  </si>
  <si>
    <t>S1k22</t>
  </si>
  <si>
    <t>very small trickle drains into road dich</t>
  </si>
  <si>
    <t>NEP22-86</t>
  </si>
  <si>
    <t>S1g22</t>
  </si>
  <si>
    <t xml:space="preserve">Very small Stream falling from weathered schist. There are fields above </t>
  </si>
  <si>
    <t>NEP22-87</t>
  </si>
  <si>
    <t>S1c22</t>
  </si>
  <si>
    <t>Nep23-132</t>
  </si>
  <si>
    <t>By the road side. Flowing very slowly from base and form a small pool.</t>
  </si>
  <si>
    <t>NEP22-88</t>
  </si>
  <si>
    <t>Melamchi river</t>
  </si>
  <si>
    <t>Melamchi river Near the broken and temporary road bridge</t>
  </si>
  <si>
    <t>NEP22-89</t>
  </si>
  <si>
    <t>Indravati river</t>
  </si>
  <si>
    <t>Indravati river Near the foot bridge</t>
  </si>
  <si>
    <t>NEP22-90</t>
  </si>
  <si>
    <t>Otherside of the valley. Stream sample for higher stable Sr isotope anaysis</t>
  </si>
  <si>
    <t>other side of valley</t>
  </si>
  <si>
    <t>NEP23-01</t>
  </si>
  <si>
    <t>S1a23'</t>
  </si>
  <si>
    <t>Apr_23</t>
  </si>
  <si>
    <t>MKS-24, MKS 24B, NEP22-1, Nep23-133, Nep24-002</t>
  </si>
  <si>
    <t>MKS24, NEP22-001</t>
  </si>
  <si>
    <t>NEP23-02</t>
  </si>
  <si>
    <t>S4o23'</t>
  </si>
  <si>
    <t>MKS-14, NEP22-23, Nep23-105, Nep24-019</t>
  </si>
  <si>
    <t>MKS14, Near NEP22-23</t>
  </si>
  <si>
    <t>Collected from the pipe which was coming from the source 5 m away. Later on this pipe feeds to the two concrete tanks. Nearby Spring Water NEP22-23 was dry</t>
  </si>
  <si>
    <t>na</t>
  </si>
  <si>
    <t>NEP23-03</t>
  </si>
  <si>
    <t>S4q23'</t>
  </si>
  <si>
    <t>NEP22-31, Nep23-106, Nep24-020</t>
  </si>
  <si>
    <t>Nearby Stream seems to be dry, collected from the side of Stream, Spring Water coming out of ground. Flow vey low compared to previous season</t>
  </si>
  <si>
    <t>NEP23-04</t>
  </si>
  <si>
    <t>S2n23'</t>
  </si>
  <si>
    <t>NEP22-61, Nep23-135, NEP24-061</t>
  </si>
  <si>
    <t>Inside the field in terraces, lots of millet farming at the side during previous season. Low pH consistent with the previous season</t>
  </si>
  <si>
    <t>NEP23-05</t>
  </si>
  <si>
    <t>S2l23'</t>
  </si>
  <si>
    <t>NEP22-63, NEP22-64, NEP22-65, Nep23-136, NEP24-062</t>
  </si>
  <si>
    <t>NEP22-63,64,65</t>
  </si>
  <si>
    <t>Collected from the black pipe at the bottom, the pipe was collecting the water from all the three Spring Waters. This season, water flow was very low in the Spring Waters.</t>
  </si>
  <si>
    <t>NEP23-06</t>
  </si>
  <si>
    <t>S2g23'</t>
  </si>
  <si>
    <t>NEP22-79, Nep23-137, NEP24-064</t>
  </si>
  <si>
    <t>below NEP22-79</t>
  </si>
  <si>
    <t>NEP22-79 was dry. Collected the new Spring Water just beloww the road in terraces near the banana tree</t>
  </si>
  <si>
    <t>NEP23-07</t>
  </si>
  <si>
    <t>S2f23'</t>
  </si>
  <si>
    <t>NEP22-67, Nep23-138, NEP24-065</t>
  </si>
  <si>
    <t>Collected from iside the concrete tank. Spring Water is below many terraces in the fiels. Stream on the side of the Spring Water</t>
  </si>
  <si>
    <t>NEP23-09</t>
  </si>
  <si>
    <t>S2c23'</t>
  </si>
  <si>
    <t>NEP22-73, NEP24-067,NEP22-71?</t>
  </si>
  <si>
    <t>Collected from the pipe coming from ground, there is a Stream just near by, flow in this Spring Water was quite good and similar to the last season</t>
  </si>
  <si>
    <t>NEP23-10</t>
  </si>
  <si>
    <t>S2d23'</t>
  </si>
  <si>
    <t>NEP22-75, NEP22-76, Nep23-139</t>
  </si>
  <si>
    <t>Below many terraces in the field, difficult to reach, there is a Stream nearby.</t>
  </si>
  <si>
    <t>NEP23-11</t>
  </si>
  <si>
    <t>S2a23'</t>
  </si>
  <si>
    <t>MKS-10, MKS 10B, NEP22-70, Nep23-140, NEP24-068</t>
  </si>
  <si>
    <t>NEP22-70, MKS10</t>
  </si>
  <si>
    <t>Spring Water on the river bank</t>
  </si>
  <si>
    <t>NEP23-12</t>
  </si>
  <si>
    <t>S1h23'</t>
  </si>
  <si>
    <t>MKS-2, NEP22-82, Nep23-130</t>
  </si>
  <si>
    <t>NEP22-82, MKS2</t>
  </si>
  <si>
    <t>Just below the road, Spring Water inside a fencing</t>
  </si>
  <si>
    <t>NEP23-13</t>
  </si>
  <si>
    <t>S1m23'</t>
  </si>
  <si>
    <t>MKS-1, MKS 1B, NEP22-5, NEP22-6, Nep23-128</t>
  </si>
  <si>
    <t>MKS1, NEP22-06</t>
  </si>
  <si>
    <t>there are two Spring Water, collected from below where two Spring Waters meet</t>
  </si>
  <si>
    <t>NEP23-14</t>
  </si>
  <si>
    <t>MKS11, New</t>
  </si>
  <si>
    <t xml:space="preserve">on the side of road few terraces above and 30 m from river, collected from pipe. </t>
  </si>
  <si>
    <t>NEP23-15</t>
  </si>
  <si>
    <t>S3f23''</t>
  </si>
  <si>
    <t>Nep23-115</t>
  </si>
  <si>
    <t>water coming from the rock bedding, on the same road of the Spring Water time series location</t>
  </si>
  <si>
    <t>NEP23-16</t>
  </si>
  <si>
    <t>S3d23'</t>
  </si>
  <si>
    <t>NEP22-42, Nep23-114, Nep24-010</t>
  </si>
  <si>
    <t>Spring Water time series location but the person did not collected the samples. Flow was very very slow compared to previous time.</t>
  </si>
  <si>
    <t>NEP23-17</t>
  </si>
  <si>
    <t>S3b23'</t>
  </si>
  <si>
    <t>MKS-9, MKS 9B, NEP22-45, Nep23-117</t>
  </si>
  <si>
    <t>Water coming from the rocks, above the the Stream which is being monitored for time series</t>
  </si>
  <si>
    <t>NEP23-18</t>
  </si>
  <si>
    <t>S3c23'</t>
  </si>
  <si>
    <t>MKS9, new</t>
  </si>
  <si>
    <t>There are two Spring Waters, collected from the rock source, pipe is not Abra Spring Water. Location was slightly off in the Abra sheet that why didn't got during NEP22</t>
  </si>
  <si>
    <t>NEP23-19</t>
  </si>
  <si>
    <t>S3m23'</t>
  </si>
  <si>
    <t>NEP22-50, Nep23-127, NEP24-040</t>
  </si>
  <si>
    <t>on the road side lots of vegetation, collected from the pipe.</t>
  </si>
  <si>
    <t>NEP23-20</t>
  </si>
  <si>
    <t>S3t23'</t>
  </si>
  <si>
    <t>New Spring Water near NEP22-48, MKS13</t>
  </si>
  <si>
    <t>NEP22-48/MKS13 was dry, collected from the pipe just above the road, the pipe was feeding the concrete tank.</t>
  </si>
  <si>
    <t>NEP23-21</t>
  </si>
  <si>
    <t>S3ag23'</t>
  </si>
  <si>
    <t>NEP22-46, Nep23-123, NEP24-049</t>
  </si>
  <si>
    <t>Source further up, collected from the pipe which was feeding the big tank</t>
  </si>
  <si>
    <t>NEP23-22</t>
  </si>
  <si>
    <t>S3ab23'</t>
  </si>
  <si>
    <t>MKS-5, MKS 5B, NEP22-10, Nep23-121, Nep24-034</t>
  </si>
  <si>
    <t>MKS5, NEP22-10</t>
  </si>
  <si>
    <t>MKS5 just beside it, both the Spring Waters might be same. Collected from the pipe which was feeding to black tank</t>
  </si>
  <si>
    <t>NEP23-23</t>
  </si>
  <si>
    <t>S3af23'</t>
  </si>
  <si>
    <t>NEP22-9, Nep23-122, Nep24-014</t>
  </si>
  <si>
    <t>NEP22-09</t>
  </si>
  <si>
    <t>collected from the pipe which was going to concrete tank, main source from the rock just near the tank</t>
  </si>
  <si>
    <t>NEP23-24</t>
  </si>
  <si>
    <t>S3w23'</t>
  </si>
  <si>
    <t>MKS-6, NEP22-19</t>
  </si>
  <si>
    <t>MKS6, same Spring Water feeds to NEP22-17</t>
  </si>
  <si>
    <t>collected from the rock</t>
  </si>
  <si>
    <t>NEP23-25</t>
  </si>
  <si>
    <t>S3n23'</t>
  </si>
  <si>
    <t>MKS-7, NEP22-55, Nep23-119</t>
  </si>
  <si>
    <t>MKS7, NEP22-54</t>
  </si>
  <si>
    <t>collected from the rock source</t>
  </si>
  <si>
    <t>NEP23-26</t>
  </si>
  <si>
    <t>S3g23'</t>
  </si>
  <si>
    <t>MKS-8, NEP22-56, Nep23-118, Nep24-038</t>
  </si>
  <si>
    <t>MKS8, same Spring Water feeds to NEP22-58</t>
  </si>
  <si>
    <t>walk along the terraces, Spring Water coming out of a cave. Lots of vegetation</t>
  </si>
  <si>
    <t>NEP23-27</t>
  </si>
  <si>
    <t>S4a23'</t>
  </si>
  <si>
    <t>MKS-20, MKS-23</t>
  </si>
  <si>
    <t>MKS20, new</t>
  </si>
  <si>
    <t>Uphill just above the road. Road not marked on the map. Flow very slow</t>
  </si>
  <si>
    <t>NEP23-28</t>
  </si>
  <si>
    <t>S4h23'</t>
  </si>
  <si>
    <t>MKS-19, Nep23-109</t>
  </si>
  <si>
    <t>MKS 19, New</t>
  </si>
  <si>
    <t>Just above the road collected from the source</t>
  </si>
  <si>
    <t>NEP23-29</t>
  </si>
  <si>
    <t>S4k23'</t>
  </si>
  <si>
    <t>MKS-18, MKS 18B, NEP22-32, Nep23-108, Nep24-023</t>
  </si>
  <si>
    <t>NEP22-32, MKS18</t>
  </si>
  <si>
    <t>Just below the road, water coming from the the rocks. Collected from the source point</t>
  </si>
  <si>
    <t>NEP23-30</t>
  </si>
  <si>
    <t>S4d23'</t>
  </si>
  <si>
    <t>MKS-15, MKS 15B, NEP22-37</t>
  </si>
  <si>
    <t>MKS15, new</t>
  </si>
  <si>
    <t>In the jungle no trail, very difficult to find</t>
  </si>
  <si>
    <t>NEP23-31</t>
  </si>
  <si>
    <t>S4e23'</t>
  </si>
  <si>
    <t>NEP22-35, Nep23-110</t>
  </si>
  <si>
    <t>Diffused source, on the side of Stream, collected from grass</t>
  </si>
  <si>
    <t>NEP23-32</t>
  </si>
  <si>
    <t>S4z23'</t>
  </si>
  <si>
    <t>MKS-22, MKS 22B, NEP22-27, Nep23-101, Nep24-025</t>
  </si>
  <si>
    <t>MKS22, NEP22-27</t>
  </si>
  <si>
    <t>On the way down to Yangri Meadow</t>
  </si>
  <si>
    <t>NEP23-33</t>
  </si>
  <si>
    <t>S4s23'</t>
  </si>
  <si>
    <t>NEP22-24, Nep23-107</t>
  </si>
  <si>
    <t>collected from the ridge from pipe where it feed the tank. Difficult to find the source. Last time also collected from the same point</t>
  </si>
  <si>
    <t>S4m23'</t>
  </si>
  <si>
    <t>collected by chan-mao on the way back from Sermanthang to Yangri peak in water bottle.</t>
  </si>
  <si>
    <t>NEP23-35</t>
  </si>
  <si>
    <t>S1j23'</t>
  </si>
  <si>
    <t>NEP22-84, Nep23-129</t>
  </si>
  <si>
    <t>Just beside the road source 5 m abobe the road. Collected from the pipe coming from the source.</t>
  </si>
  <si>
    <t>NEP23-36</t>
  </si>
  <si>
    <t>S1f23'</t>
  </si>
  <si>
    <t>NEP22-80, Nep23-131</t>
  </si>
  <si>
    <t>Just beside the road , collected from the pipe, source further up</t>
  </si>
  <si>
    <t>NEP23-101</t>
  </si>
  <si>
    <t>Nep23-101</t>
  </si>
  <si>
    <t>S4z23''</t>
  </si>
  <si>
    <t>Oct_23</t>
  </si>
  <si>
    <t>MKS-22, MKS 22B, NEP22-27, NEP23-32, Nep24-025</t>
  </si>
  <si>
    <t>Nep22-27, Nep23-32, MKS22</t>
  </si>
  <si>
    <t>collected from the source</t>
  </si>
  <si>
    <t>NEP23-102</t>
  </si>
  <si>
    <t>Nep23-102</t>
  </si>
  <si>
    <t>S4x23''</t>
  </si>
  <si>
    <t>NEP22-28, Nep24-026</t>
  </si>
  <si>
    <t>Nep22-28</t>
  </si>
  <si>
    <t>Water flow very slow. Source few meter up. Last time also collected from same point</t>
  </si>
  <si>
    <t>NEP23-104</t>
  </si>
  <si>
    <t>Nep23-104</t>
  </si>
  <si>
    <t>Bank sediment</t>
  </si>
  <si>
    <t>Nep22-29</t>
  </si>
  <si>
    <t>Source 10 m up</t>
  </si>
  <si>
    <t>NEP23-105</t>
  </si>
  <si>
    <t>Nep23-105</t>
  </si>
  <si>
    <t>S4o23''</t>
  </si>
  <si>
    <t>MKS-14, NEP22-23, NEP23-02, Nep24-019</t>
  </si>
  <si>
    <t>Nep22-23, Nep23-02, MKS14</t>
  </si>
  <si>
    <t>Collected from pipe feeding the tank</t>
  </si>
  <si>
    <t>NEP23-106</t>
  </si>
  <si>
    <t>Nep23-106</t>
  </si>
  <si>
    <t>S4q23''</t>
  </si>
  <si>
    <t>NEP22-31, NEP23-03, Nep24-020</t>
  </si>
  <si>
    <t>Nep22-31, Nep23-03</t>
  </si>
  <si>
    <t>collected the same Spring Water earlier also. Source is not clear. Just beside the Stream. Looks like Spring Water but might be part of spream. Colect after crossing the Stream while coming from yangri pek hotel</t>
  </si>
  <si>
    <t>NEP23-107</t>
  </si>
  <si>
    <t>Nep23-107</t>
  </si>
  <si>
    <t>S4s23''</t>
  </si>
  <si>
    <t>NEP22-24, NEP23-33</t>
  </si>
  <si>
    <t>Nep23-33</t>
  </si>
  <si>
    <t>collected from the pipe feeding the plastic tank. Last time also collected from same point source further up</t>
  </si>
  <si>
    <t>NEP23-108</t>
  </si>
  <si>
    <t>Nep23-108</t>
  </si>
  <si>
    <t>S4k23''</t>
  </si>
  <si>
    <t>MKS-18, MKS 18B, NEP22-32, NEP23-29, Nep24-023</t>
  </si>
  <si>
    <t>Nep22-32, Nep23-39</t>
  </si>
  <si>
    <t>Source 10 m above, very high flow</t>
  </si>
  <si>
    <t>NEP23-109</t>
  </si>
  <si>
    <t>Nep23-109</t>
  </si>
  <si>
    <t>S4h23''</t>
  </si>
  <si>
    <t>MKS-19, NEP23-28</t>
  </si>
  <si>
    <t>Nep23-28, mks19</t>
  </si>
  <si>
    <t>Flow was very high. It was highly vegetated and not possible to collect from source, collected 10m below from source, slightly above the tank</t>
  </si>
  <si>
    <t>NEP23-110</t>
  </si>
  <si>
    <t>Nep23-110</t>
  </si>
  <si>
    <t>S4e23''</t>
  </si>
  <si>
    <t>NEP22-35, NEP23-31</t>
  </si>
  <si>
    <t>Nep22-35, Nep23-31</t>
  </si>
  <si>
    <t>flow very slow and dispersed.</t>
  </si>
  <si>
    <t>NEP23-111</t>
  </si>
  <si>
    <t>Nep23-111</t>
  </si>
  <si>
    <t>S4f23''</t>
  </si>
  <si>
    <t>new</t>
  </si>
  <si>
    <t>collected from source. Collected only cation. Previous Spring Water Nep22-30 or mks15 was inaccesible due to heavy vegetation</t>
  </si>
  <si>
    <t>NEP23-112</t>
  </si>
  <si>
    <t>Nep23-112</t>
  </si>
  <si>
    <t>S3k23''</t>
  </si>
  <si>
    <t>NEP22-52, NEP24-042</t>
  </si>
  <si>
    <t>Nep22-52</t>
  </si>
  <si>
    <t>Very slow flow</t>
  </si>
  <si>
    <t>NEP23-113</t>
  </si>
  <si>
    <t>Nep23-113</t>
  </si>
  <si>
    <t>S3e23''</t>
  </si>
  <si>
    <t>NEP22-59, Nep24-011</t>
  </si>
  <si>
    <t>Nep22-59, Nep23-15</t>
  </si>
  <si>
    <t>water flow very high, source few meter up.</t>
  </si>
  <si>
    <t>NEP23-114</t>
  </si>
  <si>
    <t>Nep23-114</t>
  </si>
  <si>
    <t>S3d23''</t>
  </si>
  <si>
    <t>NEP22-42, NEP23-16, Nep24-010</t>
  </si>
  <si>
    <t>Nep23-16, Nep22-42</t>
  </si>
  <si>
    <t>There has been a construction of new wall and it is difficult to see main Spring Water source. Spring Water mixes with Stream water which is coming from side. Tried to collect water with minimum influence of Stream. Initially it was selected for a Spring Water time series but the local people suggested that this is not a permanent Spring Water there the actual time Spring Water time series station is Nep23-115</t>
  </si>
  <si>
    <t>NEP23-115</t>
  </si>
  <si>
    <t>NEP23-15, Kyul time series</t>
  </si>
  <si>
    <t>New (kyul time series)</t>
  </si>
  <si>
    <t>Kyul Time-series 1. time series samples are available from Nov 2022. Spring Water just above. Collected water pipe. Big Spring Water.</t>
  </si>
  <si>
    <t>NEP23-116</t>
  </si>
  <si>
    <t>S3a23''</t>
  </si>
  <si>
    <t>Nep22-60</t>
  </si>
  <si>
    <t>Just beside the river bank</t>
  </si>
  <si>
    <t>NEP23-117</t>
  </si>
  <si>
    <t>Nep23-117</t>
  </si>
  <si>
    <t>S3b23''</t>
  </si>
  <si>
    <t>MKS-9, MKS 9B, NEP22-45, NEP23-17</t>
  </si>
  <si>
    <t>Nep22-45, Nep23-17</t>
  </si>
  <si>
    <t>Flow very fast, beside the ditch. Water coming from slightly above.</t>
  </si>
  <si>
    <t>NEP23-118</t>
  </si>
  <si>
    <t>Nep23-118</t>
  </si>
  <si>
    <t>S3g23''</t>
  </si>
  <si>
    <t>MKS-8, NEP22-56, NEP23-26, Nep24-038</t>
  </si>
  <si>
    <t>Nep22-56, Nep23-26, MKS-8</t>
  </si>
  <si>
    <t>Highly vegetated. Collected from the source.</t>
  </si>
  <si>
    <t>NEP23-119</t>
  </si>
  <si>
    <t>Nep23-119</t>
  </si>
  <si>
    <t>S3n23''</t>
  </si>
  <si>
    <t>MKS-7, NEP22-55, NEP23-25</t>
  </si>
  <si>
    <t>Nep22-55, Nep23-25, MKS-7</t>
  </si>
  <si>
    <t xml:space="preserve">collected from source. </t>
  </si>
  <si>
    <t>NEP23-120</t>
  </si>
  <si>
    <t>Nep23-120</t>
  </si>
  <si>
    <t>S3v23''</t>
  </si>
  <si>
    <t>NEP22-13, NEP22-17, NEP22-18, Nep24-015, Thalo time series</t>
  </si>
  <si>
    <t>Thalo time series. Nep22-17</t>
  </si>
  <si>
    <t>Water coming from side wall.</t>
  </si>
  <si>
    <t>NEP23-121</t>
  </si>
  <si>
    <t>Nep23-121</t>
  </si>
  <si>
    <t>S3ab23''</t>
  </si>
  <si>
    <t>MKS-5, MKS 5B, NEP22-10, NEP23-22, Nep24-034</t>
  </si>
  <si>
    <t>Nep23-22, NEP22-10, MKS-5</t>
  </si>
  <si>
    <t>Collected from pipe which was feeding black plastic tank.</t>
  </si>
  <si>
    <t>NEP23-122</t>
  </si>
  <si>
    <t>Nep23-122</t>
  </si>
  <si>
    <t>S3af23''</t>
  </si>
  <si>
    <t>NEP22-9, NEP23-23, Nep24-014</t>
  </si>
  <si>
    <t>Nep22-09, Nep23-23</t>
  </si>
  <si>
    <t>Highly vegetated to go up. Collected from road side near hotel Ecolodge at Sermangthang. Flow very slow.</t>
  </si>
  <si>
    <t>NEP23-123</t>
  </si>
  <si>
    <t>Nep23-123</t>
  </si>
  <si>
    <t>S3ag23''</t>
  </si>
  <si>
    <t>NEP22-46, NEP23-21, NEP24-049</t>
  </si>
  <si>
    <t>Nep22-46, Ne23-21</t>
  </si>
  <si>
    <t>Source very far up as per the villagers. Collected from the pipe coming out of the concrete tank as the pipe feeding the was fixed and it was not possible to remove it.</t>
  </si>
  <si>
    <t>NEP23-125</t>
  </si>
  <si>
    <t>Nep23-125</t>
  </si>
  <si>
    <t>S3ad23''</t>
  </si>
  <si>
    <t>NEP22-47, NEP24-050</t>
  </si>
  <si>
    <t>Nep22-47</t>
  </si>
  <si>
    <t>Highly vegetated, collected from source</t>
  </si>
  <si>
    <t>NEP23-126</t>
  </si>
  <si>
    <t>Nep23-126</t>
  </si>
  <si>
    <t>S3s23''</t>
  </si>
  <si>
    <t>NEP22-49, NEP24-052</t>
  </si>
  <si>
    <t>Nep22-49</t>
  </si>
  <si>
    <t>Small man made cave. Flow very slow. Collected from source</t>
  </si>
  <si>
    <t>NEP23-127</t>
  </si>
  <si>
    <t>Nep23-127</t>
  </si>
  <si>
    <t>S3m23''</t>
  </si>
  <si>
    <t>NEP22-50, NEP23-19, NEP24-040</t>
  </si>
  <si>
    <t>Nep22-50</t>
  </si>
  <si>
    <t>Just beside the road. Highly vegetated. Source very close in few meters</t>
  </si>
  <si>
    <t>NEP23-128</t>
  </si>
  <si>
    <t>Nep23-128</t>
  </si>
  <si>
    <t>S1m23''</t>
  </si>
  <si>
    <t>MKS-1, MKS 1B, NEP22-5, NEP22-6, NEP23-13</t>
  </si>
  <si>
    <t>Nep22-06, Nep23-13, MKS-01</t>
  </si>
  <si>
    <t>Collected from a middle point where two Spring Waters meet (Nep22-05 &amp;Nep22-06). Flow very slow</t>
  </si>
  <si>
    <t>NEP23-129</t>
  </si>
  <si>
    <t>Nep23-129</t>
  </si>
  <si>
    <t>S1j23''</t>
  </si>
  <si>
    <t>NEP22-84, NEP23-35</t>
  </si>
  <si>
    <t>Nep22-84, Nep23-35</t>
  </si>
  <si>
    <t>Collected from Pipe, source just above. Just beside road</t>
  </si>
  <si>
    <t>NEP23-130</t>
  </si>
  <si>
    <t>Nep23-130</t>
  </si>
  <si>
    <t>S1h23''</t>
  </si>
  <si>
    <t>MKS-2, NEP22-82, NEP23-12</t>
  </si>
  <si>
    <t>Nep22-82, Nep23-12, MKS-2</t>
  </si>
  <si>
    <t>Just below the road. Collected from source. Flow very slow</t>
  </si>
  <si>
    <t>NEP23-131</t>
  </si>
  <si>
    <t>Nep23-131</t>
  </si>
  <si>
    <t>S1f23''</t>
  </si>
  <si>
    <t>NEP22-80, NEP23-36</t>
  </si>
  <si>
    <t>Nep22-80, Nep23-36</t>
  </si>
  <si>
    <t>Point marked slightly offset in Gia GPS. Just beside the road. Water coming from pipe.</t>
  </si>
  <si>
    <t>NEP23-132</t>
  </si>
  <si>
    <t>S1c23''</t>
  </si>
  <si>
    <t>Nep22-87</t>
  </si>
  <si>
    <t>Flow very slow. Just beside the road below. Near melamchi hotel</t>
  </si>
  <si>
    <t>NEP23-133</t>
  </si>
  <si>
    <t>Nep23-133</t>
  </si>
  <si>
    <t>S1a23''</t>
  </si>
  <si>
    <t>MKS-24, MKS 24B, NEP22-1, NEP23-01, Nep24-002</t>
  </si>
  <si>
    <t>Nep22-01, Nep23-01, MKS-24</t>
  </si>
  <si>
    <t>Flow very high. Just beside the bridge near Melamchi hotel</t>
  </si>
  <si>
    <t>NEP23-134</t>
  </si>
  <si>
    <t>S1l23''</t>
  </si>
  <si>
    <t>Nep22-83</t>
  </si>
  <si>
    <t>Collected from the pipe which was feeding the small tank. Tank was filled with stone this time.</t>
  </si>
  <si>
    <t>NEP23-135</t>
  </si>
  <si>
    <t>Nep23-135</t>
  </si>
  <si>
    <t>S2n23''</t>
  </si>
  <si>
    <t>NEP22-61, NEP23-04, NEP24-061</t>
  </si>
  <si>
    <t>Nep22-61, Nep23-04</t>
  </si>
  <si>
    <t>Flow slow. Spring Water in the field.</t>
  </si>
  <si>
    <t>NEP23-136</t>
  </si>
  <si>
    <t>Nep23-136</t>
  </si>
  <si>
    <t>S2l23''</t>
  </si>
  <si>
    <t>NEP22-63, NEP22-64, NEP23-05, NEP24-062, NEP-22-65?</t>
  </si>
  <si>
    <t>Nep23-05, Nep22-63,64,65</t>
  </si>
  <si>
    <t>Collected from the point where all the three prings meet. Also collected at same point in April 2023</t>
  </si>
  <si>
    <t>NEP23-137</t>
  </si>
  <si>
    <t>Nep23-137</t>
  </si>
  <si>
    <t>S2g23''</t>
  </si>
  <si>
    <t>NEP22-79, NEP23-06, NEP24-064</t>
  </si>
  <si>
    <t>Nep23-06</t>
  </si>
  <si>
    <t>Below the road near banana tree. Used old anion bottle for anion sample collection.</t>
  </si>
  <si>
    <t>NEP23-138</t>
  </si>
  <si>
    <t>Nep23-138</t>
  </si>
  <si>
    <t>S2f23''</t>
  </si>
  <si>
    <t>NEP22-67, NEP23-07, NEP24-065</t>
  </si>
  <si>
    <t>Nep22-67, Nep23-07</t>
  </si>
  <si>
    <t>Highly vegetated. Difficult to reach the tank. Collected from the pipe coming out of concrete tank.</t>
  </si>
  <si>
    <t>NEP23-139</t>
  </si>
  <si>
    <t>Nep23-139</t>
  </si>
  <si>
    <t>S2d23''</t>
  </si>
  <si>
    <t>NEP22-75, NEP22-76, NEP23-10</t>
  </si>
  <si>
    <t>Nep22-76, Nep23-10</t>
  </si>
  <si>
    <t>Very steep slope to reach Spring Water. In the field</t>
  </si>
  <si>
    <t>NEP23-140</t>
  </si>
  <si>
    <t>Nep23-140</t>
  </si>
  <si>
    <t>S2a23''</t>
  </si>
  <si>
    <t>MKS-10, MKS 10B, NEP22-70, NEP23-11, NEP24-068</t>
  </si>
  <si>
    <t>Nep22-70, Nep23-11, MKS-10</t>
  </si>
  <si>
    <t>Just beside the river bank. There was change in the river bank and now the river is flowing close to Spring Water. One of the Stream time swries is collected by the person having shop near the metal bridge</t>
  </si>
  <si>
    <t>NEP24-001</t>
  </si>
  <si>
    <t>Nep24-001</t>
  </si>
  <si>
    <t>S1d24</t>
  </si>
  <si>
    <t>Sep_24</t>
  </si>
  <si>
    <t>Quite grotty.  Climbed up a bit of a bank.</t>
  </si>
  <si>
    <t>NEP24-002</t>
  </si>
  <si>
    <t>Nep24-002</t>
  </si>
  <si>
    <t>S1a24</t>
  </si>
  <si>
    <t>MKS-24, MKS 24B, NEP22-1, NEP23-01, Nep23-133</t>
  </si>
  <si>
    <t>The main site, Ex Abra's Spring Water</t>
  </si>
  <si>
    <t>NEP24-003</t>
  </si>
  <si>
    <t>S1b24</t>
  </si>
  <si>
    <t>Small Spring Water collected from a bamboo tube</t>
  </si>
  <si>
    <t>NEP24-004</t>
  </si>
  <si>
    <t>Nep24-004</t>
  </si>
  <si>
    <t>Rain</t>
  </si>
  <si>
    <t>MEL, rain sample from Roof collected from pipe.  Alkalinity done twice</t>
  </si>
  <si>
    <t>Site A</t>
  </si>
  <si>
    <t>NEP24-005</t>
  </si>
  <si>
    <t>Nep24-005</t>
  </si>
  <si>
    <t>MEL, rain from roof in proper sampler</t>
  </si>
  <si>
    <t>NEP24-006</t>
  </si>
  <si>
    <t>Nep24-006</t>
  </si>
  <si>
    <t>MEL, rain Sample from roof in dedicated sampler</t>
  </si>
  <si>
    <t>NEP24-007</t>
  </si>
  <si>
    <t>Nep24-007</t>
  </si>
  <si>
    <t>MEL, rain collected as flow down a drain pipe</t>
  </si>
  <si>
    <t>NEP24-008</t>
  </si>
  <si>
    <t>Nep24-008</t>
  </si>
  <si>
    <t>MEL, rain old filtration unit unit including with bucket and umbrella.  Alkalinity very approx.</t>
  </si>
  <si>
    <t>NEP24-009</t>
  </si>
  <si>
    <t>Nep24-009</t>
  </si>
  <si>
    <t>MEL, collected overnight from courtyard in dedicated rain unit</t>
  </si>
  <si>
    <t>NEP24-010</t>
  </si>
  <si>
    <t>Nep24-010</t>
  </si>
  <si>
    <t>S3d24</t>
  </si>
  <si>
    <t>NEP22-42, NEP23-16, Nep23-114</t>
  </si>
  <si>
    <t>Slightly further north of original locality.   Clearly flowing out of colluvium</t>
  </si>
  <si>
    <t>NEP24-011</t>
  </si>
  <si>
    <t>Nep24-011</t>
  </si>
  <si>
    <t>S3e24</t>
  </si>
  <si>
    <t>NEP22-59, Nep23-113</t>
  </si>
  <si>
    <t>Big Spring Water, probably not ar source. Ph from bucket</t>
  </si>
  <si>
    <t>NEP24-012</t>
  </si>
  <si>
    <t>Nep24-012</t>
  </si>
  <si>
    <t>EVE, from rain filtration unit</t>
  </si>
  <si>
    <t>Site B</t>
  </si>
  <si>
    <t>NEP24-013</t>
  </si>
  <si>
    <t>Nep24-013</t>
  </si>
  <si>
    <t>Groundwater</t>
  </si>
  <si>
    <t>Borehole wate sludge.  Very hard to filter.  No pH possible.  Sample left to settle and then filtered several days later in the Eco-lodge</t>
  </si>
  <si>
    <t>NEP24-014</t>
  </si>
  <si>
    <t>Nep24-014</t>
  </si>
  <si>
    <t>S3af24</t>
  </si>
  <si>
    <t>NEP22-9, NEP23-23, Nep23-122</t>
  </si>
  <si>
    <t>pH From bucket, fast flowing. Not at source, probably about 20m downStream</t>
  </si>
  <si>
    <t>NEP24-015</t>
  </si>
  <si>
    <t>Nep24-015</t>
  </si>
  <si>
    <t>S3v24</t>
  </si>
  <si>
    <t>NEP22-13, NEP22-17, NEP22-18, Nep23-120</t>
  </si>
  <si>
    <t>Taken there by the buy who collects the time-series</t>
  </si>
  <si>
    <t>NEP24-016</t>
  </si>
  <si>
    <t>S3r24</t>
  </si>
  <si>
    <t>More of a Stream than a Spring Water. Fast flowing.  Accessed by going down the quite steep steps.  Quite overgrown this year.</t>
  </si>
  <si>
    <t>NEP24-017</t>
  </si>
  <si>
    <t>S3p24</t>
  </si>
  <si>
    <t>Not quite the same place as previously but note the road has been completely recut since 2022</t>
  </si>
  <si>
    <t>NEP24-018</t>
  </si>
  <si>
    <t>Nep24-018</t>
  </si>
  <si>
    <t>S3q24</t>
  </si>
  <si>
    <t>New Spring Water revealed by road cut.  Probably the actual source of the 2022 sample.  Seems to be flowin</t>
  </si>
  <si>
    <t>NEP24-019</t>
  </si>
  <si>
    <t>Nep24-019</t>
  </si>
  <si>
    <t>S4o24</t>
  </si>
  <si>
    <t>MKS-14, NEP22-23, NEP23-02, Nep23-105</t>
  </si>
  <si>
    <t>Nicely flowing out of ground</t>
  </si>
  <si>
    <t>NEP24-020</t>
  </si>
  <si>
    <t>Nep24-020</t>
  </si>
  <si>
    <t>S4q24</t>
  </si>
  <si>
    <t>NEP22-31, NEP23-03, Nep23-106</t>
  </si>
  <si>
    <t>Seeping champak chose location</t>
  </si>
  <si>
    <t>NEP24-021</t>
  </si>
  <si>
    <t>S4i24</t>
  </si>
  <si>
    <t>Lots of rubble, not clear if flowing out of bedrock</t>
  </si>
  <si>
    <t>NEP24-022</t>
  </si>
  <si>
    <t>S4j24</t>
  </si>
  <si>
    <t>Behind bushes, seepage. iPad photo. Bushes cleared by bashing them with bike pump</t>
  </si>
  <si>
    <t>NEP24-023</t>
  </si>
  <si>
    <t>Nep24-023</t>
  </si>
  <si>
    <t>S4k24</t>
  </si>
  <si>
    <t>MKS-18, MKS 18B, NEP22-32, NEP23-29, Nep23-108</t>
  </si>
  <si>
    <t>Collected right at source.  A good Spring Water slowing over schist bedrock.  Does it emerge at the boundary between colluvium and schist?</t>
  </si>
  <si>
    <t>NEP24-024</t>
  </si>
  <si>
    <t>Nep24-024</t>
  </si>
  <si>
    <t>TKG, Rain from roof of car at Tarke Ghyan.  One bottle fell of the filtration unit</t>
  </si>
  <si>
    <t>Site F</t>
  </si>
  <si>
    <t>NEP24-025</t>
  </si>
  <si>
    <t>Nep24-025</t>
  </si>
  <si>
    <t>S4z24</t>
  </si>
  <si>
    <t>MKS-22, MKS 22B, NEP22-27, NEP23-32, Nep23-101</t>
  </si>
  <si>
    <t>Sampled coming out of a thermos flask</t>
  </si>
  <si>
    <t>NEP24-026</t>
  </si>
  <si>
    <t>Nep24-026</t>
  </si>
  <si>
    <t>S4x24</t>
  </si>
  <si>
    <t>NEP22-28, Nep23-102</t>
  </si>
  <si>
    <t>More of a Stream than a Spring Water</t>
  </si>
  <si>
    <t>NEP24-027</t>
  </si>
  <si>
    <t>S4w24</t>
  </si>
  <si>
    <t>Stream really.  Ph probe loosing connection</t>
  </si>
  <si>
    <t>NEP24-028</t>
  </si>
  <si>
    <t>Nep24-028</t>
  </si>
  <si>
    <t>S4u24</t>
  </si>
  <si>
    <t>Absolute bitch to find, part on the trail ok.  Boggy near the sample site.  Sample collected by disconnecting a pipe that comes out of a bucket.  Complete leech fest.  Could this be a Coke moment??</t>
  </si>
  <si>
    <t>NEP24-029</t>
  </si>
  <si>
    <t>Nep24-029</t>
  </si>
  <si>
    <t>TLO, Rain from night of 8th</t>
  </si>
  <si>
    <t>Site D</t>
  </si>
  <si>
    <t>NEP24-030</t>
  </si>
  <si>
    <t>Nep24-030</t>
  </si>
  <si>
    <t>EVE, rain integrated over  3 nights</t>
  </si>
  <si>
    <t>NEP24-031</t>
  </si>
  <si>
    <t>Nep24-031</t>
  </si>
  <si>
    <t>SMT, rain 3 half litre bottles.  What a result!</t>
  </si>
  <si>
    <t>Site C</t>
  </si>
  <si>
    <t>NEP24-032</t>
  </si>
  <si>
    <t>Nep24-032</t>
  </si>
  <si>
    <t>SMT Rain over night</t>
  </si>
  <si>
    <t>NEP24-033</t>
  </si>
  <si>
    <t>Nep24-033</t>
  </si>
  <si>
    <t>Very muddy and hard to filter</t>
  </si>
  <si>
    <t>NEP24-034</t>
  </si>
  <si>
    <t>Nep24-034</t>
  </si>
  <si>
    <t>S3ab24</t>
  </si>
  <si>
    <t>MKS-5, MKS 5B, NEP22-10, NEP23-22, Nep23-121</t>
  </si>
  <si>
    <t>Clearly on schist ph meter misery is</t>
  </si>
  <si>
    <t>NEP24-035</t>
  </si>
  <si>
    <t>Nep24-035</t>
  </si>
  <si>
    <t>TLO Rain</t>
  </si>
  <si>
    <t>NEP24-036</t>
  </si>
  <si>
    <t>Nep24-036</t>
  </si>
  <si>
    <t xml:space="preserve"> EVE, rain Comp A: bottle fell off.  Comp B: didn’t filter through the unit because bottle was too tight</t>
  </si>
  <si>
    <t>NEP24-037</t>
  </si>
  <si>
    <t>Nep24-037</t>
  </si>
  <si>
    <t>KYU, Rain, sample sitting there 4 nights, very hot.  From one sampler. Deployed second sampler</t>
  </si>
  <si>
    <t>Site E</t>
  </si>
  <si>
    <t>NEP24-038</t>
  </si>
  <si>
    <t>Nep24-038</t>
  </si>
  <si>
    <t>S3g24</t>
  </si>
  <si>
    <t>MKS-8, NEP22-56, NEP23-26, Nep23-118</t>
  </si>
  <si>
    <t>Path from hell.  Behind vegetation through paddies</t>
  </si>
  <si>
    <t>NEP24-039</t>
  </si>
  <si>
    <t>MEL</t>
  </si>
  <si>
    <t>NEP24-040</t>
  </si>
  <si>
    <t>S3m24</t>
  </si>
  <si>
    <t>NEP22-50, NEP23-19, Nep23-127</t>
  </si>
  <si>
    <t>Timbu Spring Water 1</t>
  </si>
  <si>
    <t>NEP24-041</t>
  </si>
  <si>
    <t>S3l24</t>
  </si>
  <si>
    <t>Timbu Spring Water 2</t>
  </si>
  <si>
    <t>NEP24-042</t>
  </si>
  <si>
    <t>S3k24</t>
  </si>
  <si>
    <t>NEP22-52, Nep23-112</t>
  </si>
  <si>
    <t>Timbu Spring Water 3</t>
  </si>
  <si>
    <t>NEP24-043</t>
  </si>
  <si>
    <t>KYU, Kyul rain sample, bottles A &amp; B (comp), 2 nights averaged, rained both nights (more on first night)</t>
  </si>
  <si>
    <t>NEP24-044</t>
  </si>
  <si>
    <t>EVE,  samples A and B collected. Averaged over 2 days.</t>
  </si>
  <si>
    <t>NEP24-045</t>
  </si>
  <si>
    <t>SMT, 2 night’s rain at eco lodge. Bottles A&amp;B, no contamination</t>
  </si>
  <si>
    <t>NEP24-046</t>
  </si>
  <si>
    <t>TLO, 12/9 2 nights of rain, two bottles</t>
  </si>
  <si>
    <t>NEP24-047</t>
  </si>
  <si>
    <t>SMT, 30min rain event, Samples A&amp;B, no contamination</t>
  </si>
  <si>
    <t>NEP24-048</t>
  </si>
  <si>
    <t>SMT, 1hr rain event</t>
  </si>
  <si>
    <t>NEP24-049</t>
  </si>
  <si>
    <t>S3ag24</t>
  </si>
  <si>
    <t>NEP22-46, NEP23-21, Nep23-123</t>
  </si>
  <si>
    <t>Water coming out of concrete box</t>
  </si>
  <si>
    <t>NEP24-050</t>
  </si>
  <si>
    <t>S3ad24</t>
  </si>
  <si>
    <t>NEP22-47, Nep23-125</t>
  </si>
  <si>
    <t>Flowing out of rock pile, fairly strong. In forest where lots of rivers converge</t>
  </si>
  <si>
    <t>NEP24-051</t>
  </si>
  <si>
    <t>S3u24</t>
  </si>
  <si>
    <t>MKS-13, NEP22-48</t>
  </si>
  <si>
    <t>Bedrock Spring Water, good flow, best to follow main path and cut away when at same contour (follow Sept 2024 Gaia GPS track)</t>
  </si>
  <si>
    <t>NEP24-052</t>
  </si>
  <si>
    <t>S3s24</t>
  </si>
  <si>
    <t>NEP22-49, Nep23-126</t>
  </si>
  <si>
    <t>Looks like a river (inc on QField). Easy access</t>
  </si>
  <si>
    <t>NEP24-053</t>
  </si>
  <si>
    <t>SMT, Rain sample averaged over 2 nights (of light rain). Two bottles combined into one. High TDS may be due to new probe or dirty filter.</t>
  </si>
  <si>
    <t>NEP24-054</t>
  </si>
  <si>
    <t>TLO, 2 bottles combined, 2 nights of rain</t>
  </si>
  <si>
    <t>NEP24-055</t>
  </si>
  <si>
    <t>SMT</t>
  </si>
  <si>
    <t>NEP24-056</t>
  </si>
  <si>
    <t>NEP24-057</t>
  </si>
  <si>
    <t>TLO, Two 3/4 full bottles from 1 night of rain. Rain gauges removed</t>
  </si>
  <si>
    <t>NEP24-058</t>
  </si>
  <si>
    <t>EVE,  2 bottles (A&amp;B), averaged over 3 nights</t>
  </si>
  <si>
    <t>NEP24-059</t>
  </si>
  <si>
    <t>KYU, One full bottle, one done up too tight (contaminated?). Averaged over 3 nights. Rain collectors removed.</t>
  </si>
  <si>
    <t>NEP24-060</t>
  </si>
  <si>
    <t>MEL, 1/4 of a bottle collected. Second sampler deployed. 10(?) days of rain</t>
  </si>
  <si>
    <t>NEP24-061</t>
  </si>
  <si>
    <t>S2n24</t>
  </si>
  <si>
    <t>NEP22-61, NEP23-04, Nep23-135</t>
  </si>
  <si>
    <t>Through back gardens/fields. Small Spring Water oposite hose</t>
  </si>
  <si>
    <t>NEP24-062</t>
  </si>
  <si>
    <t>S2l24</t>
  </si>
  <si>
    <t>NEP22-63, NEP22-64, NEP23-05, Nep23-136</t>
  </si>
  <si>
    <t>Just off path in vegetated area. Small Spring Water feeding into Stream</t>
  </si>
  <si>
    <t>NEP24-063</t>
  </si>
  <si>
    <t>S2i24</t>
  </si>
  <si>
    <t>NEP22-77, NEP22-68</t>
  </si>
  <si>
    <t>From a concrete box (not fresh)</t>
  </si>
  <si>
    <t>NEP24-064</t>
  </si>
  <si>
    <t>S2g24</t>
  </si>
  <si>
    <t>NEP22-79, NEP23-06, Nep23-137</t>
  </si>
  <si>
    <t>Looks like a Stream.</t>
  </si>
  <si>
    <t>NEP24-065</t>
  </si>
  <si>
    <t>S2f24</t>
  </si>
  <si>
    <t>NEP22-67, NEP23-07, Nep23-138</t>
  </si>
  <si>
    <t>Pain to reach through rice paddies. Small pipe flowing through metal box. Avoid if rice paddy season</t>
  </si>
  <si>
    <t>NEP24-066</t>
  </si>
  <si>
    <t>S2e24</t>
  </si>
  <si>
    <t>Easy-ish path down</t>
  </si>
  <si>
    <t>NEP24-067</t>
  </si>
  <si>
    <t>S2c24</t>
  </si>
  <si>
    <t>NEP22-73, NEP23-09, NEP22-71?</t>
  </si>
  <si>
    <t>Spring Water to side of river</t>
  </si>
  <si>
    <t>NEP24-068</t>
  </si>
  <si>
    <t>S2a24</t>
  </si>
  <si>
    <t>MKS-10, MKS 10B, NEP22-70, NEP23-11, Nep23-140</t>
  </si>
  <si>
    <t>Pipe on the beach. Watch out for quicksand</t>
  </si>
  <si>
    <t>NEP24-SS001</t>
  </si>
  <si>
    <t>Spot Sample</t>
  </si>
  <si>
    <t>Spot sample turns out to be part of river flow</t>
  </si>
  <si>
    <t>NEP24-SS002</t>
  </si>
  <si>
    <t>NTS_KWY_978</t>
  </si>
  <si>
    <t>Kyul_Timeseries</t>
  </si>
  <si>
    <t>NTS_KWY_979</t>
  </si>
  <si>
    <t>NTS_KWY_980</t>
  </si>
  <si>
    <t>NTS_KWY_981</t>
  </si>
  <si>
    <t>NTS_KWY_982</t>
  </si>
  <si>
    <t>NTS_KWY_983</t>
  </si>
  <si>
    <t>NTS_KWY_984</t>
  </si>
  <si>
    <t>NTS_KWY_985</t>
  </si>
  <si>
    <t>NTS_KWY_986</t>
  </si>
  <si>
    <t>NTS_KWY_987</t>
  </si>
  <si>
    <t>NTS_KWY_988</t>
  </si>
  <si>
    <t>NTS_KWY_989</t>
  </si>
  <si>
    <t>NTS_KWY_990</t>
  </si>
  <si>
    <t>NTS_KWY_991</t>
  </si>
  <si>
    <t>NTS_KWY_992</t>
  </si>
  <si>
    <t>NTS_KWY_993</t>
  </si>
  <si>
    <t>NTS_KWY_994</t>
  </si>
  <si>
    <t>NTS_KWY_995</t>
  </si>
  <si>
    <t>NTS_KWY_996</t>
  </si>
  <si>
    <t>NTS_KWY_997</t>
  </si>
  <si>
    <t>NTS_KWY_998</t>
  </si>
  <si>
    <t>NTS_KWY_999</t>
  </si>
  <si>
    <t>NTS_KWY_01</t>
  </si>
  <si>
    <t>NTS24_KWY_01</t>
  </si>
  <si>
    <t>NTS_KWY_02</t>
  </si>
  <si>
    <t>NTS24_KWY_02</t>
  </si>
  <si>
    <t>NTS_KWY_03</t>
  </si>
  <si>
    <t>NTS24_KWY_03</t>
  </si>
  <si>
    <t>NTS_KWY_04</t>
  </si>
  <si>
    <t>NTS24_KWY_04</t>
  </si>
  <si>
    <t>NTS_KWY_05</t>
  </si>
  <si>
    <t>NTS24_KWY_05</t>
  </si>
  <si>
    <t>NTS_KWY_06</t>
  </si>
  <si>
    <t>NTS24_KWY_06</t>
  </si>
  <si>
    <t>NTS_KWY_07</t>
  </si>
  <si>
    <t>NTS24_KWY_07</t>
  </si>
  <si>
    <t>need to use this for cations as well as anions for the Spring Water</t>
  </si>
  <si>
    <t>NTS_KWY_08</t>
  </si>
  <si>
    <t>NTS24_KWY_08</t>
  </si>
  <si>
    <t>NTS_KWY_09</t>
  </si>
  <si>
    <t>NTS24_KWY_09</t>
  </si>
  <si>
    <t>NTS_KWY_10</t>
  </si>
  <si>
    <t>NTS24_KWY_10</t>
  </si>
  <si>
    <t>NTS_KWY_11</t>
  </si>
  <si>
    <t>NTS24_KWY_11</t>
  </si>
  <si>
    <t>NTS_KWY_12</t>
  </si>
  <si>
    <t>NTS24_KWY_12</t>
  </si>
  <si>
    <t>NTS_KWY_13</t>
  </si>
  <si>
    <t>NTS24_KWY_13</t>
  </si>
  <si>
    <t>NTS_KWY_14</t>
  </si>
  <si>
    <t>NTS24_KWY_14</t>
  </si>
  <si>
    <t>NTS_KWY_15</t>
  </si>
  <si>
    <t>NTS24_KWY_15</t>
  </si>
  <si>
    <t>NTS_KWY_16</t>
  </si>
  <si>
    <t>NTS24_KWY_16</t>
  </si>
  <si>
    <t>NTS_KWY_17</t>
  </si>
  <si>
    <t>NTS24_KWY_17</t>
  </si>
  <si>
    <t>NTS_KWY_18</t>
  </si>
  <si>
    <t>KYO-18</t>
  </si>
  <si>
    <t>NTS_KWY_19</t>
  </si>
  <si>
    <t>KYO-19</t>
  </si>
  <si>
    <t>NTS_KWY_20</t>
  </si>
  <si>
    <t>KYO-20</t>
  </si>
  <si>
    <t>NTS_KWY_21</t>
  </si>
  <si>
    <t>KYO-21</t>
  </si>
  <si>
    <t>Missing anion</t>
  </si>
  <si>
    <t>NTS_KWY_22</t>
  </si>
  <si>
    <t>KYO-22</t>
  </si>
  <si>
    <t>NTS_KWY_23</t>
  </si>
  <si>
    <t>KYO-23</t>
  </si>
  <si>
    <t>NTS_KWY_24</t>
  </si>
  <si>
    <t>KYO-24</t>
  </si>
  <si>
    <t>NTS_KWY_25</t>
  </si>
  <si>
    <t>KYO-25</t>
  </si>
  <si>
    <t>NTS_KWY_27</t>
  </si>
  <si>
    <t>KYO-27</t>
  </si>
  <si>
    <t>NTS_KWY_28</t>
  </si>
  <si>
    <t>KYO-28</t>
  </si>
  <si>
    <t>NTS_KWY_29</t>
  </si>
  <si>
    <t>KYO-29</t>
  </si>
  <si>
    <t>NTS_KWY_30</t>
  </si>
  <si>
    <t>KYO-30</t>
  </si>
  <si>
    <t>NTS_KWY_31</t>
  </si>
  <si>
    <t>KYO-31</t>
  </si>
  <si>
    <t>NTS_KWY_32</t>
  </si>
  <si>
    <t>KYO-32</t>
  </si>
  <si>
    <t>NTS_KWY_33</t>
  </si>
  <si>
    <t>KYO-33</t>
  </si>
  <si>
    <t>NTS_KWY_34</t>
  </si>
  <si>
    <t>KYO-34</t>
  </si>
  <si>
    <t>NTS_KWY_35</t>
  </si>
  <si>
    <t>KYO-35</t>
  </si>
  <si>
    <t>NTS_KWY_36</t>
  </si>
  <si>
    <t>KYO-36</t>
  </si>
  <si>
    <t>NTS_KWY_37</t>
  </si>
  <si>
    <t>KYO-37</t>
  </si>
  <si>
    <t>NTS_KWY_38</t>
  </si>
  <si>
    <t>KYO-38</t>
  </si>
  <si>
    <t>NTS_KWY_39</t>
  </si>
  <si>
    <t>KYO-39</t>
  </si>
  <si>
    <t>NTS_KWY_40</t>
  </si>
  <si>
    <t>KYO-40</t>
  </si>
  <si>
    <t>NTS_KWY_41</t>
  </si>
  <si>
    <t>KYO-41</t>
  </si>
  <si>
    <t>NTS_KWY_42</t>
  </si>
  <si>
    <t>KYO-42</t>
  </si>
  <si>
    <t>NTS_KWY_43</t>
  </si>
  <si>
    <t>KYO-43</t>
  </si>
  <si>
    <t>NTS_KWY_44</t>
  </si>
  <si>
    <t>KYO-44</t>
  </si>
  <si>
    <t>NTS_KWY_45</t>
  </si>
  <si>
    <t>NTS_KWY_46</t>
  </si>
  <si>
    <t>NTS_KWY_47</t>
  </si>
  <si>
    <t>NTS_KWY_48</t>
  </si>
  <si>
    <t>NTS_KWY_49</t>
  </si>
  <si>
    <t>NTS_KWY_50</t>
  </si>
  <si>
    <t>NTS_KWY_51</t>
  </si>
  <si>
    <t>NTS_KWY_52</t>
  </si>
  <si>
    <t>NTS_KWY_53</t>
  </si>
  <si>
    <t>NTS_KWY_54</t>
  </si>
  <si>
    <t>NTS_KWY_55</t>
  </si>
  <si>
    <t>NTS_KWY_56</t>
  </si>
  <si>
    <t>NTS_KWY_57</t>
  </si>
  <si>
    <t>NTS_KWY_58</t>
  </si>
  <si>
    <t>NTS_KWY_59</t>
  </si>
  <si>
    <t>NTS_KWY_60</t>
  </si>
  <si>
    <t>NTS_KWY_61</t>
  </si>
  <si>
    <t>NTS_KWY_62</t>
  </si>
  <si>
    <t>NTS_KWY_63</t>
  </si>
  <si>
    <t>NTS_KWY_64</t>
  </si>
  <si>
    <t>NTS_KWY_65</t>
  </si>
  <si>
    <t>NTS_KWY_66</t>
  </si>
  <si>
    <t>NTS_KWY_67</t>
  </si>
  <si>
    <t>NTS_KWY_68</t>
  </si>
  <si>
    <t>NTS_KWY_69</t>
  </si>
  <si>
    <t>NTS_KWY_70</t>
  </si>
  <si>
    <t>NTS_KWY_71</t>
  </si>
  <si>
    <t>NTS_KWY_72</t>
  </si>
  <si>
    <t>NTS_KWY_73</t>
  </si>
  <si>
    <t>NTS_KWY_74</t>
  </si>
  <si>
    <t>NTS_KWY_75</t>
  </si>
  <si>
    <t>NTS_KWY_76</t>
  </si>
  <si>
    <t>NTS_KWY_77</t>
  </si>
  <si>
    <t>NTS_KWY_78</t>
  </si>
  <si>
    <t>NTS_KWY_79</t>
  </si>
  <si>
    <t>NTS_KWY_80</t>
  </si>
  <si>
    <t>NTS_KWY_81</t>
  </si>
  <si>
    <t>NTS_KWY_82</t>
  </si>
  <si>
    <t>NTS_KWY_83</t>
  </si>
  <si>
    <t>NTS_KWY_84</t>
  </si>
  <si>
    <t>NTS_KWY_85</t>
  </si>
  <si>
    <t>NTS_KWY_86</t>
  </si>
  <si>
    <t>NTS_KWY_87</t>
  </si>
  <si>
    <t>NTS_TH_989</t>
  </si>
  <si>
    <t>Thalo_Timeseries</t>
  </si>
  <si>
    <t>NTS_TH_990</t>
  </si>
  <si>
    <t>NTS_TH_991</t>
  </si>
  <si>
    <t>NTS_TH_992</t>
  </si>
  <si>
    <t>NTS_TH_993</t>
  </si>
  <si>
    <t>NTS_TH_994</t>
  </si>
  <si>
    <t>NTS_TH_995</t>
  </si>
  <si>
    <t>NTS_TH_996</t>
  </si>
  <si>
    <t>NTS_TH_997</t>
  </si>
  <si>
    <t>NTS_TH_998</t>
  </si>
  <si>
    <t>NTS_TH_999</t>
  </si>
  <si>
    <t>NTS_TH_02</t>
  </si>
  <si>
    <t>NTS24_TH_02</t>
  </si>
  <si>
    <t>NTS_TH_03</t>
  </si>
  <si>
    <t>NTS24_TH_03</t>
  </si>
  <si>
    <t>NTS_TH_04</t>
  </si>
  <si>
    <t>NTS24_TH_04</t>
  </si>
  <si>
    <t>NTS_TH_05</t>
  </si>
  <si>
    <t>NTS24_TH_05</t>
  </si>
  <si>
    <t>NTS_TH_06</t>
  </si>
  <si>
    <t>NTS24_TH_06</t>
  </si>
  <si>
    <t>NTS_TH_07</t>
  </si>
  <si>
    <t>NTS24_TH_07</t>
  </si>
  <si>
    <t>NTS_TH_08</t>
  </si>
  <si>
    <t>NTS24_TH_08</t>
  </si>
  <si>
    <t>NTS_TH_09</t>
  </si>
  <si>
    <t>NTS24_TH_09</t>
  </si>
  <si>
    <t>NTS_TH_10</t>
  </si>
  <si>
    <t>NTS24_TH_10</t>
  </si>
  <si>
    <t>NTS_TH_11</t>
  </si>
  <si>
    <t>NTS24_TH_11</t>
  </si>
  <si>
    <t>NTS_TH_12</t>
  </si>
  <si>
    <t>NTS24_TH_12</t>
  </si>
  <si>
    <t>NTS_TH_13</t>
  </si>
  <si>
    <t>NTS24_TH_13</t>
  </si>
  <si>
    <t>NTS_TH_14</t>
  </si>
  <si>
    <t>NTS24_TH_14</t>
  </si>
  <si>
    <t>Not sure about days, added first day of Baishakh</t>
  </si>
  <si>
    <t>NTS_TH_15</t>
  </si>
  <si>
    <t>NTS24_TH_15</t>
  </si>
  <si>
    <t>Could be the same as 14, dates not clear</t>
  </si>
  <si>
    <t>NTS_TH_16</t>
  </si>
  <si>
    <t>NTS24_TH_16</t>
  </si>
  <si>
    <t>Not sure about days</t>
  </si>
  <si>
    <t>NTS_TH_17</t>
  </si>
  <si>
    <t>NTS24_TH_17</t>
  </si>
  <si>
    <t>is it a 2 or is it a 9?</t>
  </si>
  <si>
    <t>NTS_TH_18</t>
  </si>
  <si>
    <t>TH-18</t>
  </si>
  <si>
    <t>NTS_TH_19</t>
  </si>
  <si>
    <t>TH-19</t>
  </si>
  <si>
    <t>NTS_TH_20</t>
  </si>
  <si>
    <t>TH-20</t>
  </si>
  <si>
    <t>NTS_TH_21</t>
  </si>
  <si>
    <t>TH-21</t>
  </si>
  <si>
    <t>NTS_TH_22</t>
  </si>
  <si>
    <t>TH-22</t>
  </si>
  <si>
    <t>NTS_TH_23</t>
  </si>
  <si>
    <t>TH-23</t>
  </si>
  <si>
    <t>NTS_TH_24</t>
  </si>
  <si>
    <t>TH-24</t>
  </si>
  <si>
    <t>NTS_TH_25</t>
  </si>
  <si>
    <t>TH-25</t>
  </si>
  <si>
    <t>NTS_TH_26</t>
  </si>
  <si>
    <t>TH-26</t>
  </si>
  <si>
    <t>NTS_TH_27</t>
  </si>
  <si>
    <t>TH-27</t>
  </si>
  <si>
    <t>NTS_TH_28</t>
  </si>
  <si>
    <t>TH-28</t>
  </si>
  <si>
    <t>NTS_TH_29</t>
  </si>
  <si>
    <t>TH-29</t>
  </si>
  <si>
    <t>NTS_TH_30</t>
  </si>
  <si>
    <t>TH-30</t>
  </si>
  <si>
    <t>NTS_TH_31</t>
  </si>
  <si>
    <t>TH-31</t>
  </si>
  <si>
    <t>NTS_TH_32</t>
  </si>
  <si>
    <t>TH-32</t>
  </si>
  <si>
    <t>NTS_TH_33</t>
  </si>
  <si>
    <t>TH-33</t>
  </si>
  <si>
    <t>NTS_TH_34</t>
  </si>
  <si>
    <t>TH-34</t>
  </si>
  <si>
    <t>NTS_TH_35</t>
  </si>
  <si>
    <t>TH-35</t>
  </si>
  <si>
    <t>NTS_TH_36</t>
  </si>
  <si>
    <t>TH-36</t>
  </si>
  <si>
    <t>NTS_TH_37</t>
  </si>
  <si>
    <t>TH-37</t>
  </si>
  <si>
    <t>NTS_TH_38</t>
  </si>
  <si>
    <t>TH-38</t>
  </si>
  <si>
    <t>NTS_TH_46</t>
  </si>
  <si>
    <t>NTS_TH_47</t>
  </si>
  <si>
    <t>NTS_TH_48</t>
  </si>
  <si>
    <t>NTS_TH_49</t>
  </si>
  <si>
    <t>NTS_TH_50</t>
  </si>
  <si>
    <t>NTS_TH_51</t>
  </si>
  <si>
    <t>NTS_TH_52</t>
  </si>
  <si>
    <t>NTS_TH_53</t>
  </si>
  <si>
    <t>NTS_TH_54</t>
  </si>
  <si>
    <t>NTS_TH_55</t>
  </si>
  <si>
    <t>NTS_TH_56</t>
  </si>
  <si>
    <t>NTS_TH_57</t>
  </si>
  <si>
    <t>NTS_TH_58</t>
  </si>
  <si>
    <t>NTS_TH_59</t>
  </si>
  <si>
    <t>NTS_TH_60</t>
  </si>
  <si>
    <t>NTS_TH_61</t>
  </si>
  <si>
    <t>NTS_TH_62</t>
  </si>
  <si>
    <t>NTS_TH_63</t>
  </si>
  <si>
    <t>NTS_TH_64</t>
  </si>
  <si>
    <t>NTS_TH_65</t>
  </si>
  <si>
    <t>NTS_TH_66</t>
  </si>
  <si>
    <t>NTS_TH_67</t>
  </si>
  <si>
    <t>NTS_TH_68</t>
  </si>
  <si>
    <t>NTS_TH_69</t>
  </si>
  <si>
    <t>NTS_TH_70</t>
  </si>
  <si>
    <t>NTS_TH_71</t>
  </si>
  <si>
    <t>NTS_TH_72</t>
  </si>
  <si>
    <t>NTS_TH_73</t>
  </si>
  <si>
    <t>NTS_TH_74</t>
  </si>
  <si>
    <t>NTS_TH_75</t>
  </si>
  <si>
    <t>NTS_TH_76</t>
  </si>
  <si>
    <t>NTS_TH_77</t>
  </si>
  <si>
    <t>NTS_BK_01</t>
  </si>
  <si>
    <t>NTS24_BK_01</t>
  </si>
  <si>
    <t>BK_Timeseries</t>
  </si>
  <si>
    <t>NTS_BK_02</t>
  </si>
  <si>
    <t>NTS24_BK_02</t>
  </si>
  <si>
    <t>NTS_BK_03</t>
  </si>
  <si>
    <t>NTS24_BK_03</t>
  </si>
  <si>
    <t>NTS_BK_04</t>
  </si>
  <si>
    <t>NTS24_BK_04</t>
  </si>
  <si>
    <t>NTS_BK_05</t>
  </si>
  <si>
    <t>NTS24_BK_05</t>
  </si>
  <si>
    <t>NTS_BK_06</t>
  </si>
  <si>
    <t>NTS24_BK_06</t>
  </si>
  <si>
    <t>NTS_BK_07</t>
  </si>
  <si>
    <t>NTS24_BK_07</t>
  </si>
  <si>
    <t>NTS_BK_08</t>
  </si>
  <si>
    <t>NTS24_BK_08</t>
  </si>
  <si>
    <t>NTS_BK_09</t>
  </si>
  <si>
    <t>NTS24_BK_09</t>
  </si>
  <si>
    <t>NTS_BK_10</t>
  </si>
  <si>
    <t>NTS24_BK_10</t>
  </si>
  <si>
    <t>NTS_BK_11</t>
  </si>
  <si>
    <t>NTS24_BK_11</t>
  </si>
  <si>
    <t>use for cations and anions</t>
  </si>
  <si>
    <t>NTS_BK_12</t>
  </si>
  <si>
    <t>NTS24_BK_12</t>
  </si>
  <si>
    <t>NTS_BK_13</t>
  </si>
  <si>
    <t>NTS24_BK_13</t>
  </si>
  <si>
    <t>NTS_BK_14</t>
  </si>
  <si>
    <t>NTS24_BK_14</t>
  </si>
  <si>
    <t>NTS_BK_15</t>
  </si>
  <si>
    <t>NTS24_BK_15</t>
  </si>
  <si>
    <t>NTS_BK_16</t>
  </si>
  <si>
    <t>NTS24_BK_16</t>
  </si>
  <si>
    <t>NTS_BK_17</t>
  </si>
  <si>
    <t>NTS24_BK_17</t>
  </si>
  <si>
    <t>NTS_BK_18</t>
  </si>
  <si>
    <t>BK-18</t>
  </si>
  <si>
    <t>NTS_BK_19</t>
  </si>
  <si>
    <t>BK-19</t>
  </si>
  <si>
    <t>NTS_BK_20</t>
  </si>
  <si>
    <t>BK-20</t>
  </si>
  <si>
    <t>NTS_BK_21</t>
  </si>
  <si>
    <t>BK-21</t>
  </si>
  <si>
    <t>NTS_BK_22</t>
  </si>
  <si>
    <t>BK-22</t>
  </si>
  <si>
    <t>NTS_BK_23</t>
  </si>
  <si>
    <t>BK-23</t>
  </si>
  <si>
    <t>NTS_BK_24</t>
  </si>
  <si>
    <t>BK-24</t>
  </si>
  <si>
    <t>NTS_BK_25</t>
  </si>
  <si>
    <t>BK-25</t>
  </si>
  <si>
    <t>NTS_BK_26</t>
  </si>
  <si>
    <t>BK-26</t>
  </si>
  <si>
    <t>NTS_BK_27</t>
  </si>
  <si>
    <t>BK-27</t>
  </si>
  <si>
    <t>NTS_BK_28</t>
  </si>
  <si>
    <t>BK-28</t>
  </si>
  <si>
    <t>NTS_BK_29</t>
  </si>
  <si>
    <t>NTS_BK_30</t>
  </si>
  <si>
    <t>NTS_BK_31</t>
  </si>
  <si>
    <t>NTS_BK_32</t>
  </si>
  <si>
    <t>NTS_BK_33</t>
  </si>
  <si>
    <t>NTS_BK_34</t>
  </si>
  <si>
    <t>NTS_BK_35</t>
  </si>
  <si>
    <t>NTS_BK_36</t>
  </si>
  <si>
    <t>NTS_BK_37</t>
  </si>
  <si>
    <t>NTS_BK_38</t>
  </si>
  <si>
    <t>NTS_BK_39</t>
  </si>
  <si>
    <t>NTS_BK_40</t>
  </si>
  <si>
    <t>NTS_BK_41</t>
  </si>
  <si>
    <t>NTS_BK_42</t>
  </si>
  <si>
    <t>NTS_BK_43</t>
  </si>
  <si>
    <t>NTS_BK_44</t>
  </si>
  <si>
    <t>NTS_BK_45</t>
  </si>
  <si>
    <t>NTS_BK_46</t>
  </si>
  <si>
    <t>NTS_BK_47</t>
  </si>
  <si>
    <t>NTS_BK_48</t>
  </si>
  <si>
    <t>NTS_JK_01</t>
  </si>
  <si>
    <t>NTS24_JK_01</t>
  </si>
  <si>
    <t>JK_Timeseries</t>
  </si>
  <si>
    <t>NTS_JK_02</t>
  </si>
  <si>
    <t>NTS24_JK_02</t>
  </si>
  <si>
    <t>NTS_JK_03</t>
  </si>
  <si>
    <t>NTS24_JK_03</t>
  </si>
  <si>
    <t>NTS_JK_04</t>
  </si>
  <si>
    <t>NTS24_JK_04</t>
  </si>
  <si>
    <t>NTS_JK_05</t>
  </si>
  <si>
    <t>NTS24_JK_05</t>
  </si>
  <si>
    <t>NTS_JK_06</t>
  </si>
  <si>
    <t>NTS24_JK_06</t>
  </si>
  <si>
    <t>Na</t>
  </si>
  <si>
    <t>NTS_JK_07</t>
  </si>
  <si>
    <t>NTS24_JK_07</t>
  </si>
  <si>
    <t>K</t>
  </si>
  <si>
    <t>NTS_JK_08</t>
  </si>
  <si>
    <t>NTS24_JK_08</t>
  </si>
  <si>
    <t>Ca</t>
  </si>
  <si>
    <t>NTS_JK_09</t>
  </si>
  <si>
    <t>NTS24_JK_09</t>
  </si>
  <si>
    <t>Mg</t>
  </si>
  <si>
    <t>NTS_JK_10</t>
  </si>
  <si>
    <t>NTS24_JK_10</t>
  </si>
  <si>
    <t>Si</t>
  </si>
  <si>
    <t>NTS_JK_11</t>
  </si>
  <si>
    <t>NTS24_JK_11</t>
  </si>
  <si>
    <t>Sr</t>
  </si>
  <si>
    <t>NTS_JK_12</t>
  </si>
  <si>
    <t>NTS24_JK_12</t>
  </si>
  <si>
    <t>has a small brown bottle, will use this as cation</t>
  </si>
  <si>
    <t>Cl</t>
  </si>
  <si>
    <t>NTS_JK_13</t>
  </si>
  <si>
    <t>JK-13</t>
  </si>
  <si>
    <t>NTS_JK_14</t>
  </si>
  <si>
    <t>JK-14</t>
  </si>
  <si>
    <t>NTS_JK_15</t>
  </si>
  <si>
    <t>JK-15</t>
  </si>
  <si>
    <t>NTS_JK_16</t>
  </si>
  <si>
    <t>JK-16</t>
  </si>
  <si>
    <t>NTS_JK_17</t>
  </si>
  <si>
    <t>JK-17</t>
  </si>
  <si>
    <t>NTS_JK_18</t>
  </si>
  <si>
    <t>JK-18</t>
  </si>
  <si>
    <t>NTS_JK_19</t>
  </si>
  <si>
    <t>JK-19</t>
  </si>
  <si>
    <t>NTS_JK_20</t>
  </si>
  <si>
    <t>JK-20</t>
  </si>
  <si>
    <t>NTS_JK_21</t>
  </si>
  <si>
    <t>JK-21</t>
  </si>
  <si>
    <t>NTS_JK_22</t>
  </si>
  <si>
    <t>JK-22</t>
  </si>
  <si>
    <t>NTS_JK_24</t>
  </si>
  <si>
    <t>NTS_JK_25</t>
  </si>
  <si>
    <t>NTS_JK_26</t>
  </si>
  <si>
    <t>NTS_JK_27</t>
  </si>
  <si>
    <t>NTS_JK_28</t>
  </si>
  <si>
    <t>NTS_JK_29</t>
  </si>
  <si>
    <t>NTS_JK_30</t>
  </si>
  <si>
    <t>NTS_JK_31</t>
  </si>
  <si>
    <t>NTS_JK_32</t>
  </si>
  <si>
    <t>NTS_JK_33</t>
  </si>
  <si>
    <t>NTS_JK_34</t>
  </si>
  <si>
    <t>NTS_JK_35</t>
  </si>
  <si>
    <t>NTS_JK_39</t>
  </si>
  <si>
    <t>NTS_JK_40</t>
  </si>
  <si>
    <t>NTS_JK_41</t>
  </si>
  <si>
    <t>NTS_JK_42</t>
  </si>
  <si>
    <t>NTS_JK_43</t>
  </si>
  <si>
    <t>NTS_KK_01</t>
  </si>
  <si>
    <t>NTS24_KK_01</t>
  </si>
  <si>
    <t>KK_Timeseries</t>
  </si>
  <si>
    <t>SO4</t>
  </si>
  <si>
    <t>NTS_KK_02</t>
  </si>
  <si>
    <t>NTS24_KK_02</t>
  </si>
  <si>
    <t>Na*/Ca</t>
  </si>
  <si>
    <t>NTS_KK_03</t>
  </si>
  <si>
    <t>NTS24_KK_03</t>
  </si>
  <si>
    <t>NTS_KK_04</t>
  </si>
  <si>
    <t>NTS24_KK_04</t>
  </si>
  <si>
    <t>NTS_KK_05</t>
  </si>
  <si>
    <t>NTS24_KK_05</t>
  </si>
  <si>
    <t>NTS_KK_06</t>
  </si>
  <si>
    <t>NTS24_KK_06</t>
  </si>
  <si>
    <t>NTS_KK_07</t>
  </si>
  <si>
    <t>NTS24_KK_07</t>
  </si>
  <si>
    <t>NTS_KK_08</t>
  </si>
  <si>
    <t>NTS24_KK_08</t>
  </si>
  <si>
    <t>NTS_KK_09</t>
  </si>
  <si>
    <t>NTS24_KK_09</t>
  </si>
  <si>
    <t>NTS_KK_10</t>
  </si>
  <si>
    <t>NTS24_KK_10</t>
  </si>
  <si>
    <t>NTS_KK_11</t>
  </si>
  <si>
    <t>NTS24_KK_11</t>
  </si>
  <si>
    <t>NTS_KK_12</t>
  </si>
  <si>
    <t>NTS24_KK_12</t>
  </si>
  <si>
    <t>NTS_KK_13</t>
  </si>
  <si>
    <t>NTS24_KK_13</t>
  </si>
  <si>
    <t>NTS_KK_14</t>
  </si>
  <si>
    <t>NTS24_KK_14</t>
  </si>
  <si>
    <t>NTS_KK_15</t>
  </si>
  <si>
    <t>NTS24_KK_15</t>
  </si>
  <si>
    <t>has small white Bottle instead of a small brown bottle but still 2 samples</t>
  </si>
  <si>
    <t>NTS_KK_16</t>
  </si>
  <si>
    <t>KK-16</t>
  </si>
  <si>
    <t>NTS_KK_17</t>
  </si>
  <si>
    <t>KK-17</t>
  </si>
  <si>
    <t>NTS_KK_18</t>
  </si>
  <si>
    <t>KK-18</t>
  </si>
  <si>
    <t>NTS_KK_18b</t>
  </si>
  <si>
    <t>KK-18b</t>
  </si>
  <si>
    <t>NTS_KK_19</t>
  </si>
  <si>
    <t>KK-19</t>
  </si>
  <si>
    <t>NTS_KK_20</t>
  </si>
  <si>
    <t>KK-20</t>
  </si>
  <si>
    <t>NTS_KK_21</t>
  </si>
  <si>
    <t>KK-21</t>
  </si>
  <si>
    <t>NTS_KK_22</t>
  </si>
  <si>
    <t>KK-22</t>
  </si>
  <si>
    <t>NTS_KK_23</t>
  </si>
  <si>
    <t>KK-23</t>
  </si>
  <si>
    <t>NTS_KK_24</t>
  </si>
  <si>
    <t>KK-24</t>
  </si>
  <si>
    <t>NTS_KK_25</t>
  </si>
  <si>
    <t>KK-25</t>
  </si>
  <si>
    <t>NTS_KK_26</t>
  </si>
  <si>
    <t>KK-26</t>
  </si>
  <si>
    <t>NTS_KK_27</t>
  </si>
  <si>
    <t>NTS_KK_28</t>
  </si>
  <si>
    <t>NTS_KK_29</t>
  </si>
  <si>
    <t>NTS_KK_30</t>
  </si>
  <si>
    <t>NTS_KK_31</t>
  </si>
  <si>
    <t>NTS_KK_32</t>
  </si>
  <si>
    <t>NTS_KK_33</t>
  </si>
  <si>
    <t>NTS_KK_34</t>
  </si>
  <si>
    <t>NTS_KK_35</t>
  </si>
  <si>
    <t>NTS_KK_36</t>
  </si>
  <si>
    <t>NTS_KK_37</t>
  </si>
  <si>
    <t>NTS_KK_38</t>
  </si>
  <si>
    <t>NTS_KK_39</t>
  </si>
  <si>
    <t>Too short a repeat?</t>
  </si>
  <si>
    <t>NTS_KK_40</t>
  </si>
  <si>
    <t>NTS_KK_41</t>
  </si>
  <si>
    <t>NTS_KK_42</t>
  </si>
  <si>
    <t>NTS_KK_43</t>
  </si>
  <si>
    <t>NTS_KK_44</t>
  </si>
  <si>
    <t>NTS_KK_45</t>
  </si>
  <si>
    <t>NTS_KK_46</t>
  </si>
  <si>
    <t>NTS_KK_47</t>
  </si>
  <si>
    <t>NTS_CHT_01</t>
  </si>
  <si>
    <t>CHT-1</t>
  </si>
  <si>
    <t>Chitre_Timeseries</t>
  </si>
  <si>
    <t>NTS_CHT_02</t>
  </si>
  <si>
    <t>CHT-2</t>
  </si>
  <si>
    <t>NTS_CHT_03</t>
  </si>
  <si>
    <t>CHT-3</t>
  </si>
  <si>
    <t>NTS_CHT_04</t>
  </si>
  <si>
    <t>CHT-4</t>
  </si>
  <si>
    <t>NTS_CHT_05</t>
  </si>
  <si>
    <t>CHT-5</t>
  </si>
  <si>
    <t>NTS_CHT_06</t>
  </si>
  <si>
    <t>CHT-6</t>
  </si>
  <si>
    <t>NTS_CHT_07</t>
  </si>
  <si>
    <t>CHT-7</t>
  </si>
  <si>
    <t>NTS_CHT_08</t>
  </si>
  <si>
    <t>CHT-8</t>
  </si>
  <si>
    <t>NTS_CHT_09</t>
  </si>
  <si>
    <t>CHT-9</t>
  </si>
  <si>
    <t>NTS_CHT_10</t>
  </si>
  <si>
    <t>CHT-10</t>
  </si>
  <si>
    <t>NTS_CHT_11</t>
  </si>
  <si>
    <t>CHT-11</t>
  </si>
  <si>
    <t>NTS_CHT_12</t>
  </si>
  <si>
    <t>CHT-12</t>
  </si>
  <si>
    <t>NTS_CHT_13</t>
  </si>
  <si>
    <t>CHT-13</t>
  </si>
  <si>
    <t>NTS_CHT_14</t>
  </si>
  <si>
    <t>CHT-14</t>
  </si>
  <si>
    <t>NTS_CHT_15</t>
  </si>
  <si>
    <t>CHT-15</t>
  </si>
  <si>
    <t>NTS_CHT_16</t>
  </si>
  <si>
    <t>CHT-16</t>
  </si>
  <si>
    <t>NTS_CHT_17</t>
  </si>
  <si>
    <t>CHT-17</t>
  </si>
  <si>
    <t>NTS_CHT_18</t>
  </si>
  <si>
    <t>CHT-18</t>
  </si>
  <si>
    <t>NTS_CHT_19</t>
  </si>
  <si>
    <t>CHT-19</t>
  </si>
  <si>
    <t>NTS_CHT_20</t>
  </si>
  <si>
    <t>CHT-20</t>
  </si>
  <si>
    <t>NTS_CHT_21</t>
  </si>
  <si>
    <t>CHT-21</t>
  </si>
  <si>
    <t>NTS_CHT_22</t>
  </si>
  <si>
    <t>CHT-22</t>
  </si>
  <si>
    <t>NTS_CHT_23</t>
  </si>
  <si>
    <t>CHT-23</t>
  </si>
  <si>
    <t>NTS_CHT_24</t>
  </si>
  <si>
    <t>CHT-24</t>
  </si>
  <si>
    <t>NTS_CHT_25</t>
  </si>
  <si>
    <t>CHT-25</t>
  </si>
  <si>
    <t>NTS_CHT_26</t>
  </si>
  <si>
    <t>CHT-26</t>
  </si>
  <si>
    <t>NTS_CHT_27</t>
  </si>
  <si>
    <t>CHT-27</t>
  </si>
  <si>
    <t>NEP25-001</t>
  </si>
  <si>
    <t>Sep_25</t>
  </si>
  <si>
    <t xml:space="preserve">SMT, rain from 1 night, deployed 6pm the night </t>
  </si>
  <si>
    <t>NEP25-002</t>
  </si>
  <si>
    <t>S3af</t>
  </si>
  <si>
    <t>Up slope from road to Sermathang, small waterfall approx 20m from source. Second pH measurement of 5.53, TDS 25, Cond 49.  Is this where Ed lost apple pencil?</t>
  </si>
  <si>
    <t>NEP25-003</t>
  </si>
  <si>
    <t>Test sample for 2nd filtration unit (anion and cation)</t>
  </si>
  <si>
    <t>NEP25-004</t>
  </si>
  <si>
    <t>S3p</t>
  </si>
  <si>
    <t>Landslide site</t>
  </si>
  <si>
    <t>NEP25-005</t>
  </si>
  <si>
    <t>S3r</t>
  </si>
  <si>
    <t xml:space="preserve">Small river at bend on track.  We have tried to access the source in the past, but never gone high enough </t>
  </si>
  <si>
    <t>NEP25-006</t>
  </si>
  <si>
    <t>S3q</t>
  </si>
  <si>
    <t>Spring Water coming out of bush, on contact?</t>
  </si>
  <si>
    <t>NEP25-007</t>
  </si>
  <si>
    <t>S3n</t>
  </si>
  <si>
    <t>More of a Stream.   Sampled from opening in concrete</t>
  </si>
  <si>
    <t>NEP25-008</t>
  </si>
  <si>
    <t>S3ag</t>
  </si>
  <si>
    <t>Concrete box at top of small slope, easier accessed by higher path</t>
  </si>
  <si>
    <t>NEP25-009</t>
  </si>
  <si>
    <t>S3v</t>
  </si>
  <si>
    <t>Flowing well.     Didn't actually see where the Spring Water comes out from underground.   Filtered back on road because of leach fest.  Ph etc done in situ.</t>
  </si>
  <si>
    <t>NEP25-010</t>
  </si>
  <si>
    <t>S3ad</t>
  </si>
  <si>
    <t>In forest where rivers converge. Flow out of rocks, not a nice scramble in the rain</t>
  </si>
  <si>
    <t>NEP25-011</t>
  </si>
  <si>
    <t>S3ab</t>
  </si>
  <si>
    <t>In the clouds.  Filtered back at the road.  Access is a pain.  Route stays at the top of the houses, then after the field, path should be next to a cliff on the RHS as you head down to the sample</t>
  </si>
  <si>
    <t>NEP25-012</t>
  </si>
  <si>
    <t>SMT, Rain from Eco Lodge roof, left for 24hrs(?)</t>
  </si>
  <si>
    <t>NEP25-013</t>
  </si>
  <si>
    <t>SMT borehole, excellent sample (~800ml). Bailer filled fully and was flowing over the top</t>
  </si>
  <si>
    <t>NEP25-014</t>
  </si>
  <si>
    <t>S3u</t>
  </si>
  <si>
    <t>Scramble across some wet leaves. Strong flowing Spring Water coming out of rocks. 2023/2 tracks have wrong entry point</t>
  </si>
  <si>
    <t>NEP25-015</t>
  </si>
  <si>
    <t>S3s</t>
  </si>
  <si>
    <t>Waterfall/Stream over some rocks. Dirty water, not Spring Water origin. Rainfall signal in T and TDS</t>
  </si>
  <si>
    <t>NEP25-016</t>
  </si>
  <si>
    <t>TLO, Deployed at 15.00 day before, no anion bottle</t>
  </si>
  <si>
    <t>NEP25-017</t>
  </si>
  <si>
    <t>S3m</t>
  </si>
  <si>
    <t>Roadside vegetated Spring Water. Access made easier by a woman with a sickle!</t>
  </si>
  <si>
    <t>NEP25-018</t>
  </si>
  <si>
    <t>S3l</t>
  </si>
  <si>
    <t xml:space="preserve">Spring Water </t>
  </si>
  <si>
    <t>Vegetated roadside Spring Water, up the road from the river</t>
  </si>
  <si>
    <t>NEP25-019</t>
  </si>
  <si>
    <t>S3k</t>
  </si>
  <si>
    <t xml:space="preserve">Follow stone path which runs out into boggy patch with tall leafy plants. Spring Water not as far as the river </t>
  </si>
  <si>
    <t>NEP25-020</t>
  </si>
  <si>
    <t>S3g</t>
  </si>
  <si>
    <t>Very hard to get to .  Spring Water from hell.  Fucking leaches.  Forgot the pH meter. grr.</t>
  </si>
  <si>
    <t>NEP25-021</t>
  </si>
  <si>
    <t>S3b</t>
  </si>
  <si>
    <t>Tds playing up?</t>
  </si>
  <si>
    <t>NEP25-022</t>
  </si>
  <si>
    <t>S3d</t>
  </si>
  <si>
    <t>Under courgette flowers</t>
  </si>
  <si>
    <t>NEP25-023</t>
  </si>
  <si>
    <t>S4q</t>
  </si>
  <si>
    <t>Tarkeghyang Spring Water up the stairs by the river</t>
  </si>
  <si>
    <t>NEP25-024</t>
  </si>
  <si>
    <t>S4o</t>
  </si>
  <si>
    <t>Tarkeghyang Spring Water along the road</t>
  </si>
  <si>
    <t>NEP25-025</t>
  </si>
  <si>
    <t>S4z</t>
  </si>
  <si>
    <t>Just down from Yangri Meadow</t>
  </si>
  <si>
    <t>NEP25-026</t>
  </si>
  <si>
    <t>S4x</t>
  </si>
  <si>
    <t xml:space="preserve">Fast-flowing Spring Water </t>
  </si>
  <si>
    <t>NEP25-027</t>
  </si>
  <si>
    <t>S4w</t>
  </si>
  <si>
    <t>NEP25-028</t>
  </si>
  <si>
    <t>S4u</t>
  </si>
  <si>
    <t>Nasty, leechy route</t>
  </si>
  <si>
    <t>NEP25-029</t>
  </si>
  <si>
    <t>CMT borehole. Deep hobo had no data (ran out of storage?), tried to reset unsuccessfully. Bailer full, 2x 500ml collected</t>
  </si>
  <si>
    <t>Nep25-030</t>
  </si>
  <si>
    <t>TKG, Rain deployed night before until15.13.  Comes from two bottles combined.</t>
  </si>
  <si>
    <t>NEP25-031</t>
  </si>
  <si>
    <t>S4i</t>
  </si>
  <si>
    <t>Short walk up nice path from road. Vegetated Spring Water</t>
  </si>
  <si>
    <t>NEP25-032</t>
  </si>
  <si>
    <t>S4j</t>
  </si>
  <si>
    <t>Vegetated roadside Spring Water</t>
  </si>
  <si>
    <t>NEP25-033</t>
  </si>
  <si>
    <t>S4k</t>
  </si>
  <si>
    <t>Follow nice path down from road then scramble up next to river. Seems to be coming out of muddy bank</t>
  </si>
  <si>
    <t>NEP25-034</t>
  </si>
  <si>
    <t xml:space="preserve">Flowing out of rock </t>
  </si>
  <si>
    <t>Nep25-035</t>
  </si>
  <si>
    <t>TKG, Evening and overnight rain with thunder. Beautiful clear morning , no anion bottle</t>
  </si>
  <si>
    <t>NEP25-036</t>
  </si>
  <si>
    <t xml:space="preserve">SMT, A is true sample from one of the gauges (1/3 full). B was contaminated from flow over the roof. </t>
  </si>
  <si>
    <t>NEP25-037</t>
  </si>
  <si>
    <t>TLO rain sample</t>
  </si>
  <si>
    <t>NEP25-038</t>
  </si>
  <si>
    <t xml:space="preserve">Rain </t>
  </si>
  <si>
    <t xml:space="preserve">KYU, Two good rain samples </t>
  </si>
  <si>
    <t>NEP25-039</t>
  </si>
  <si>
    <t>S3e</t>
  </si>
  <si>
    <t xml:space="preserve">NEP25-039 - Kyul Spring Water repeat </t>
  </si>
  <si>
    <t>NEP25-040</t>
  </si>
  <si>
    <t xml:space="preserve">Kk repeat sample </t>
  </si>
  <si>
    <t>NEP25-041</t>
  </si>
  <si>
    <t>Paddy</t>
  </si>
  <si>
    <t xml:space="preserve">Outflow from rice paddy. Good to know bulk element composition/ isotopes for potentially correcting for agricultural input </t>
  </si>
  <si>
    <t>NEP25-042</t>
  </si>
  <si>
    <t>SMT rain</t>
  </si>
  <si>
    <t>NEP25-043</t>
  </si>
  <si>
    <t>Everest Rain Gauge Collected- very little rainâ€¦ weirdâ€¦ bottle fairly loose but still in place</t>
  </si>
  <si>
    <t>NEP25-044</t>
  </si>
  <si>
    <t>S2l</t>
  </si>
  <si>
    <t>Second Spring Water of transect 2, same as 2024. Site full of rubbish and human interference. Would avoid for a project purely on weathering. Definite paddy run-off</t>
  </si>
  <si>
    <t>NEP25-045</t>
  </si>
  <si>
    <t>S2n</t>
  </si>
  <si>
    <t xml:space="preserve">Spring Water in rice paddy near pipe </t>
  </si>
  <si>
    <t>NEP25-046</t>
  </si>
  <si>
    <t xml:space="preserve">From pipe out of concrete box. Champak says â€œperfect Spring Waterâ€ but there does seem to be water pooling for some time (see image) before flowing out of the pipe. </t>
  </si>
  <si>
    <t>NEP25-047</t>
  </si>
  <si>
    <t>S2g</t>
  </si>
  <si>
    <t>More of a Stream, sampled just below the road</t>
  </si>
  <si>
    <t>NEP25-048</t>
  </si>
  <si>
    <t>S2e</t>
  </si>
  <si>
    <t xml:space="preserve">Hard climb down through the banana plantation. Some of path taken out by a landslide. Be careful itâ€™s slippy! Weirdly high ph and TDS. </t>
  </si>
  <si>
    <t>NEP25-049</t>
  </si>
  <si>
    <t>S2f</t>
  </si>
  <si>
    <t>Box inaccessible this year, instead sampled just below it. To access you should cross minimal rice paddies</t>
  </si>
  <si>
    <t>NEP25-050</t>
  </si>
  <si>
    <t>Paddy water - direct from pooling water in paddy. Stepped terrace in field below box sample</t>
  </si>
  <si>
    <t>NEP25-051</t>
  </si>
  <si>
    <t>S2c</t>
  </si>
  <si>
    <t>Near river BK, on contact between landslide and bedrock (steeply dipping to N foliation)</t>
  </si>
  <si>
    <t>NEP25-052</t>
  </si>
  <si>
    <t>S1b</t>
  </si>
  <si>
    <t>NEP25-053</t>
  </si>
  <si>
    <t>Traverse 2, direct from paddy</t>
  </si>
  <si>
    <t>NEP25-KK-01</t>
  </si>
  <si>
    <t>KK_24H_Timeseries</t>
  </si>
  <si>
    <t>Flowing fast, free of sediment</t>
  </si>
  <si>
    <t>NEP25-KK-02</t>
  </si>
  <si>
    <t>NEP25-KK-03</t>
  </si>
  <si>
    <t>River TS</t>
  </si>
  <si>
    <t>NEP25-KK-04</t>
  </si>
  <si>
    <t>NEP25-KK-05</t>
  </si>
  <si>
    <t>NEP25-KK-06</t>
  </si>
  <si>
    <t>NEP25-KK-07</t>
  </si>
  <si>
    <t>NEP25-KK-08</t>
  </si>
  <si>
    <t>NEP25-KK-09</t>
  </si>
  <si>
    <t>NEP25-KK-10</t>
  </si>
  <si>
    <t>NEP25-KK-11</t>
  </si>
  <si>
    <t>NEP25-KK-12</t>
  </si>
  <si>
    <t>NEP25-KK12</t>
  </si>
  <si>
    <t>NEP25-KK-13</t>
  </si>
  <si>
    <t>NEP25-KK13</t>
  </si>
  <si>
    <t>NEP25-KK-14</t>
  </si>
  <si>
    <t>NEP25-KK-15</t>
  </si>
  <si>
    <t>NEP25-KK-16</t>
  </si>
  <si>
    <t>NEP25-KK-17</t>
  </si>
  <si>
    <t>NEP25-KK-18</t>
  </si>
  <si>
    <t>NEP25-KK-19</t>
  </si>
  <si>
    <t>NEP25-KK-20</t>
  </si>
  <si>
    <t>NEP25-KK-21</t>
  </si>
  <si>
    <t>NEP25-KK-22</t>
  </si>
  <si>
    <t>NEP25-KK-23</t>
  </si>
  <si>
    <t>NEP25-KK23</t>
  </si>
  <si>
    <t>NEP25-KK-24</t>
  </si>
  <si>
    <t>NEP25-KK24</t>
  </si>
  <si>
    <t>NEP25-KK-25</t>
  </si>
  <si>
    <t>NEP25-KK25</t>
  </si>
  <si>
    <t>NEP25-Kyul-01</t>
  </si>
  <si>
    <t>Kyul_24H_Timeseries</t>
  </si>
  <si>
    <t>NEP25-Kyul-02</t>
  </si>
  <si>
    <t>NEP25-Kyul-03</t>
  </si>
  <si>
    <t>NEP25-Kyul-04</t>
  </si>
  <si>
    <t>NEP25-Kyul-05</t>
  </si>
  <si>
    <t>NEP25-Kyul-06</t>
  </si>
  <si>
    <t>NEP25-Kyul-07</t>
  </si>
  <si>
    <t>NEP25-Kyul-08</t>
  </si>
  <si>
    <t>NEP25-Kyul-09</t>
  </si>
  <si>
    <t>NEP25-Kyul-10</t>
  </si>
  <si>
    <t>NEP25-Kyul-11</t>
  </si>
  <si>
    <t>NEP25-KYUL11</t>
  </si>
  <si>
    <t>NEP25-Kyul-12</t>
  </si>
  <si>
    <t>NEO25-KYUL12</t>
  </si>
  <si>
    <t>NEP25-Kyul-13</t>
  </si>
  <si>
    <t>NEP25-KYUL13</t>
  </si>
  <si>
    <t>NEP25-Kyul-14</t>
  </si>
  <si>
    <t>NEP25-KYUL14</t>
  </si>
  <si>
    <t>NEP25-Kyul-15</t>
  </si>
  <si>
    <t>NEP25-Kyul-16</t>
  </si>
  <si>
    <t>NEP25-Kyul-17</t>
  </si>
  <si>
    <t>NEP25-Kyul-18</t>
  </si>
  <si>
    <t>NEP25-Kyul-19</t>
  </si>
  <si>
    <t>NEP25-Kyul-20</t>
  </si>
  <si>
    <t>NEP25-Kyul-21</t>
  </si>
  <si>
    <t>NEP25-Kyul-22</t>
  </si>
  <si>
    <t>NEP25-Kyul-23</t>
  </si>
  <si>
    <t>NEP25-KYUL23</t>
  </si>
  <si>
    <t>NEP25-Kyul-24</t>
  </si>
  <si>
    <t>NEP25-Kyul-25</t>
  </si>
  <si>
    <t>NEP25-KYUL25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</si>
</sst>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F400]h:mm:ss\ AM/PM"/>
    <numFmt numFmtId="166" formatCode="[$-F800]dddd\,\ mmmm\ dd\,\ yyyy"/>
  </numFmts>
  <fonts count="9" x14ac:knownFonts="1">
    <font>
      <sz val="11"/>
      <color theme="1"/>
      <name val="Aptos Narrow"/>
      <family val="2"/>
      <scheme val="minor"/>
    </font>
    <font>
      <b/>
      <sz val="11"/>
      <color theme="1"/>
      <name val="Aptos Narrow"/>
      <family val="2"/>
      <scheme val="minor"/>
    </font>
    <font>
      <b/>
      <vertAlign val="superscript"/>
      <sz val="11"/>
      <color theme="1"/>
      <name val="Times New Roman"/>
      <family val="1"/>
    </font>
    <font>
      <b/>
      <sz val="11"/>
      <color theme="1"/>
      <name val="Times New Roman"/>
      <family val="1"/>
    </font>
    <font>
      <b/>
      <sz val="11"/>
      <color theme="1"/>
      <name val="Symbol"/>
      <family val="1"/>
      <charset val="2"/>
    </font>
    <font>
      <b/>
      <sz val="11"/>
      <color rgb="FF000000"/>
      <name val="Symbol"/>
      <family val="1"/>
      <charset val="2"/>
    </font>
    <font>
      <b/>
      <sz val="11"/>
      <color rgb="FF000000"/>
      <name val="Times New Roman"/>
      <family val="1"/>
    </font>
    <font>
      <b/>
      <sz val="11"/>
      <color rgb="FF000000"/>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0">
    <border>
      <left/>
      <right/>
      <top/>
      <bottom/>
      <diagonal/>
    </border>
    <border>
      <left style="thin">
        <color auto="1"/>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rgb="FF000000"/>
      </bottom>
      <diagonal/>
    </border>
    <border>
      <left/>
      <right/>
      <top/>
      <bottom style="thin">
        <color indexed="64"/>
      </bottom>
      <diagonal/>
    </border>
    <border>
      <left/>
      <right style="thin">
        <color indexed="64"/>
      </right>
      <top/>
      <bottom style="thin">
        <color indexed="64"/>
      </bottom>
      <diagonal/>
    </border>
    <border>
      <left/>
      <right/>
      <top style="thin">
        <color rgb="FF000000"/>
      </top>
      <bottom/>
      <diagonal/>
    </border>
  </borders>
  <cellStyleXfs count="1">
    <xf numFmtId="0" fontId="0" fillId="0" borderId="0"/>
  </cellStyleXfs>
  <cellXfs count="3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xf numFmtId="0" fontId="1" fillId="2" borderId="0" xfId="0" applyFont="1" applyFill="1"/>
    <xf numFmtId="0" fontId="7" fillId="0" borderId="0" xfId="0" applyFont="1"/>
    <xf numFmtId="0" fontId="0" fillId="0" borderId="3" xfId="0" applyBorder="1"/>
    <xf numFmtId="164" fontId="0" fillId="0" borderId="3" xfId="0" applyNumberFormat="1" applyBorder="1"/>
    <xf numFmtId="165" fontId="0" fillId="0" borderId="3" xfId="0" applyNumberFormat="1" applyBorder="1"/>
    <xf numFmtId="0" fontId="0" fillId="0" borderId="0" xfId="0" quotePrefix="1"/>
    <xf numFmtId="0" fontId="0" fillId="0" borderId="4" xfId="0" applyBorder="1"/>
    <xf numFmtId="0" fontId="0" fillId="0" borderId="5" xfId="0" applyBorder="1"/>
    <xf numFmtId="0" fontId="0" fillId="2" borderId="3" xfId="0" applyFill="1" applyBorder="1"/>
    <xf numFmtId="164" fontId="0" fillId="0" borderId="0" xfId="0" applyNumberFormat="1"/>
    <xf numFmtId="165" fontId="0" fillId="0" borderId="0" xfId="0" applyNumberFormat="1"/>
    <xf numFmtId="0" fontId="0" fillId="0" borderId="1" xfId="0" applyBorder="1"/>
    <xf numFmtId="0" fontId="0" fillId="0" borderId="2" xfId="0" applyBorder="1"/>
    <xf numFmtId="0" fontId="0" fillId="2" borderId="0" xfId="0" applyFill="1"/>
    <xf numFmtId="0" fontId="0" fillId="0" borderId="6" xfId="0" applyBorder="1"/>
    <xf numFmtId="0" fontId="0" fillId="0" borderId="7" xfId="0" applyBorder="1"/>
    <xf numFmtId="0" fontId="0" fillId="0" borderId="8" xfId="0" applyBorder="1"/>
    <xf numFmtId="2" fontId="0" fillId="0" borderId="3" xfId="0" applyNumberFormat="1" applyBorder="1"/>
    <xf numFmtId="2" fontId="0" fillId="0" borderId="0" xfId="0" applyNumberFormat="1"/>
    <xf numFmtId="0" fontId="0" fillId="0" borderId="7" xfId="0" quotePrefix="1" applyBorder="1"/>
    <xf numFmtId="2" fontId="0" fillId="0" borderId="9" xfId="0" applyNumberFormat="1" applyBorder="1"/>
    <xf numFmtId="166" fontId="0" fillId="0" borderId="3" xfId="0" applyNumberFormat="1" applyBorder="1"/>
    <xf numFmtId="166" fontId="0" fillId="0" borderId="0" xfId="0" applyNumberFormat="1"/>
    <xf numFmtId="14" fontId="0" fillId="0" borderId="0" xfId="0" applyNumberFormat="1"/>
    <xf numFmtId="0" fontId="8" fillId="0" borderId="0" xfId="0" applyFont="1"/>
    <xf numFmtId="14" fontId="8" fillId="0" borderId="0" xfId="0" applyNumberFormat="1" applyFont="1"/>
    <xf numFmtId="21" fontId="8" fillId="0" borderId="0" xfId="0" applyNumberFormat="1" applyFont="1"/>
    <xf numFmtId="0" fontId="8" fillId="0" borderId="0" xfId="0" applyFont="1"/>
    <xf numFmtId="0" fontId="8" fillId="3" borderId="0" xfId="0" applyFont="1" applyFill="1"/>
  </cellXfs>
  <cellStyles count="1">
    <cellStyle name="Normal" xfId="0" builtinId="0"/>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9C471-83F2-451D-8045-6A87D65D88D5}">
  <dimension ref="A1:BY717"/>
  <sheetViews>
    <sheetView tabSelected="1" workbookViewId="0">
      <selection sqref="A1:XFD1048576"/>
    </sheetView>
  </sheetViews>
  <sheetFormatPr defaultRowHeight="15" x14ac:dyDescent="0.25"/>
  <cols>
    <col min="1" max="1" width="16.7109375" customWidth="1"/>
    <col min="2" max="2" width="23.5703125" customWidth="1"/>
    <col min="3" max="3" width="5.7109375" customWidth="1"/>
    <col min="4" max="5" width="16.7109375" customWidth="1"/>
    <col min="6" max="6" width="16.7109375" style="15" customWidth="1"/>
    <col min="7" max="7" width="16.7109375" style="16" customWidth="1"/>
    <col min="8" max="8" width="16.7109375" customWidth="1"/>
    <col min="9" max="9" width="55.7109375" bestFit="1" customWidth="1"/>
    <col min="10" max="10" width="34.42578125" bestFit="1" customWidth="1"/>
    <col min="11" max="11" width="16.7109375" customWidth="1"/>
    <col min="12" max="13" width="26" bestFit="1" customWidth="1"/>
    <col min="14" max="15" width="16.7109375" customWidth="1"/>
    <col min="16" max="16" width="22.7109375" bestFit="1" customWidth="1"/>
    <col min="17" max="21" width="16.7109375" customWidth="1"/>
    <col min="22" max="22" width="16.7109375" style="17" customWidth="1"/>
    <col min="23" max="27" width="16.7109375" customWidth="1"/>
    <col min="28" max="28" width="16.7109375" style="18" customWidth="1"/>
    <col min="29" max="32" width="16.7109375" customWidth="1"/>
    <col min="33" max="33" width="16.7109375" style="19" customWidth="1"/>
    <col min="34" max="45" width="16.7109375" customWidth="1"/>
    <col min="46" max="46" width="16.7109375" style="19" customWidth="1"/>
    <col min="47" max="60" width="16.7109375" customWidth="1"/>
    <col min="61" max="61" width="16.7109375" style="19" customWidth="1"/>
    <col min="62" max="78" width="16.7109375" customWidth="1"/>
  </cols>
  <sheetData>
    <row r="1" spans="1:77" s="1" customFormat="1" ht="18.600000000000001" customHeight="1" x14ac:dyDescent="0.25">
      <c r="A1" s="1" t="s">
        <v>0</v>
      </c>
      <c r="B1" s="1" t="s">
        <v>1</v>
      </c>
      <c r="C1" s="1" t="s">
        <v>2</v>
      </c>
      <c r="D1" s="1" t="s">
        <v>3</v>
      </c>
      <c r="E1" s="1"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V1" s="4" t="s">
        <v>20</v>
      </c>
      <c r="W1" s="1" t="s">
        <v>21</v>
      </c>
      <c r="X1" s="1" t="s">
        <v>22</v>
      </c>
      <c r="Y1" s="1" t="s">
        <v>23</v>
      </c>
      <c r="Z1" s="1" t="s">
        <v>24</v>
      </c>
      <c r="AA1" s="1" t="s">
        <v>25</v>
      </c>
      <c r="AB1" s="5" t="s">
        <v>26</v>
      </c>
      <c r="AC1" s="1" t="s">
        <v>27</v>
      </c>
      <c r="AD1" s="1" t="s">
        <v>28</v>
      </c>
      <c r="AE1" s="1" t="s">
        <v>29</v>
      </c>
      <c r="AF1" s="1" t="s">
        <v>30</v>
      </c>
      <c r="AG1" s="6" t="s">
        <v>31</v>
      </c>
      <c r="AH1" s="1" t="s">
        <v>32</v>
      </c>
      <c r="AI1" s="1" t="s">
        <v>33</v>
      </c>
      <c r="AJ1" s="1" t="s">
        <v>34</v>
      </c>
      <c r="AK1" s="1" t="s">
        <v>35</v>
      </c>
      <c r="AL1" s="1" t="s">
        <v>36</v>
      </c>
      <c r="AM1" s="1" t="s">
        <v>37</v>
      </c>
      <c r="AN1" s="1" t="s">
        <v>38</v>
      </c>
      <c r="AO1" s="1" t="s">
        <v>39</v>
      </c>
      <c r="AP1" s="1" t="s">
        <v>40</v>
      </c>
      <c r="AQ1" s="1" t="s">
        <v>41</v>
      </c>
      <c r="AR1" s="1" t="s">
        <v>42</v>
      </c>
      <c r="AS1" s="1" t="s">
        <v>43</v>
      </c>
      <c r="AT1" s="6" t="s">
        <v>44</v>
      </c>
      <c r="AU1" s="1" t="s">
        <v>45</v>
      </c>
      <c r="AV1" s="1" t="s">
        <v>46</v>
      </c>
      <c r="AW1" s="1" t="s">
        <v>47</v>
      </c>
      <c r="AX1" s="1" t="s">
        <v>48</v>
      </c>
      <c r="AY1" s="1" t="s">
        <v>49</v>
      </c>
      <c r="AZ1" s="1" t="s">
        <v>50</v>
      </c>
      <c r="BA1" s="1" t="s">
        <v>51</v>
      </c>
      <c r="BB1" s="1" t="s">
        <v>52</v>
      </c>
      <c r="BC1" s="1" t="s">
        <v>53</v>
      </c>
      <c r="BD1" s="1" t="s">
        <v>54</v>
      </c>
      <c r="BE1" s="1" t="s">
        <v>55</v>
      </c>
      <c r="BF1" s="1" t="s">
        <v>56</v>
      </c>
      <c r="BG1" s="1" t="s">
        <v>57</v>
      </c>
      <c r="BH1" s="7" t="s">
        <v>58</v>
      </c>
      <c r="BI1" s="6"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spans="1:77" s="8" customFormat="1" x14ac:dyDescent="0.25">
      <c r="A2" s="8" t="s">
        <v>76</v>
      </c>
      <c r="C2" s="8">
        <v>1</v>
      </c>
      <c r="D2" s="8" t="s">
        <v>77</v>
      </c>
      <c r="E2" s="8" t="s">
        <v>78</v>
      </c>
      <c r="F2" s="9"/>
      <c r="G2" s="10"/>
      <c r="I2" s="8" t="s">
        <v>79</v>
      </c>
      <c r="K2" s="8" t="s">
        <v>80</v>
      </c>
      <c r="L2" s="8" t="s">
        <v>81</v>
      </c>
      <c r="M2" s="8" t="s">
        <v>81</v>
      </c>
      <c r="N2" s="8">
        <v>27.8552</v>
      </c>
      <c r="O2" s="8">
        <v>85.564869999999999</v>
      </c>
      <c r="P2" s="11">
        <v>1441.6091200010901</v>
      </c>
      <c r="V2" s="12"/>
      <c r="AB2" s="13"/>
      <c r="AG2" s="14"/>
      <c r="AT2" s="14"/>
      <c r="AU2" s="8">
        <v>229.26715100000001</v>
      </c>
      <c r="AV2" s="8">
        <v>29.065068999999998</v>
      </c>
      <c r="AW2" s="8">
        <v>128.79028400000001</v>
      </c>
      <c r="AX2" s="8">
        <v>41.632893999999993</v>
      </c>
      <c r="AY2" s="8">
        <v>863.13892099999998</v>
      </c>
      <c r="AZ2" s="8">
        <v>758.8157384158867</v>
      </c>
      <c r="BF2" s="8">
        <v>37.433003999999997</v>
      </c>
      <c r="BI2" s="14"/>
      <c r="BM2" s="8">
        <v>0.22567749753545069</v>
      </c>
      <c r="BO2" s="8">
        <v>0.32326113979219107</v>
      </c>
      <c r="BQ2" s="8">
        <v>1.7801587501740426</v>
      </c>
      <c r="BS2" s="8">
        <v>6.7018946941680779</v>
      </c>
      <c r="BT2" s="8">
        <v>5.8918709925034918</v>
      </c>
      <c r="BU2" s="8">
        <v>0.26562022105825073</v>
      </c>
      <c r="BY2" s="8">
        <v>0.11251042939978605</v>
      </c>
    </row>
    <row r="3" spans="1:77" x14ac:dyDescent="0.25">
      <c r="A3" t="s">
        <v>82</v>
      </c>
      <c r="C3">
        <v>2</v>
      </c>
      <c r="D3" t="s">
        <v>83</v>
      </c>
      <c r="E3" t="s">
        <v>78</v>
      </c>
      <c r="I3" t="s">
        <v>84</v>
      </c>
      <c r="K3" t="s">
        <v>80</v>
      </c>
      <c r="L3" t="s">
        <v>81</v>
      </c>
      <c r="M3" t="s">
        <v>81</v>
      </c>
      <c r="N3">
        <v>27.841333330000001</v>
      </c>
      <c r="O3">
        <v>85.574399999999997</v>
      </c>
      <c r="P3">
        <v>1085</v>
      </c>
      <c r="AU3">
        <v>298.88800100000003</v>
      </c>
      <c r="AV3">
        <v>53.393450000000001</v>
      </c>
      <c r="AW3">
        <v>112.714281</v>
      </c>
      <c r="AX3">
        <v>59.907751000000005</v>
      </c>
      <c r="AY3">
        <v>1052.8213000000001</v>
      </c>
      <c r="AZ3">
        <v>393.41923076923075</v>
      </c>
      <c r="BF3">
        <v>8.4344150000000013</v>
      </c>
      <c r="BM3">
        <v>0.47370616683435174</v>
      </c>
      <c r="BO3">
        <v>0.53150098167241122</v>
      </c>
      <c r="BQ3">
        <v>2.6517314252308455</v>
      </c>
      <c r="BS3">
        <v>9.3406202892781618</v>
      </c>
      <c r="BT3">
        <v>3.4904115723297808</v>
      </c>
      <c r="BU3">
        <v>0.2838924335972306</v>
      </c>
      <c r="BY3">
        <v>0.15156474985678423</v>
      </c>
    </row>
    <row r="4" spans="1:77" x14ac:dyDescent="0.25">
      <c r="A4" t="s">
        <v>85</v>
      </c>
      <c r="C4">
        <v>3</v>
      </c>
      <c r="D4" t="s">
        <v>86</v>
      </c>
      <c r="E4" t="s">
        <v>78</v>
      </c>
      <c r="I4" t="s">
        <v>87</v>
      </c>
      <c r="K4" t="s">
        <v>80</v>
      </c>
      <c r="L4" t="s">
        <v>81</v>
      </c>
      <c r="M4" t="s">
        <v>81</v>
      </c>
      <c r="N4">
        <v>27.852250000000002</v>
      </c>
      <c r="O4">
        <v>85.558350000000004</v>
      </c>
      <c r="P4" s="11">
        <v>1165.77200000475</v>
      </c>
      <c r="AU4">
        <v>239.58899500000001</v>
      </c>
      <c r="AV4">
        <v>39.838532000000001</v>
      </c>
      <c r="AW4">
        <v>132.24648199999999</v>
      </c>
      <c r="AX4">
        <v>61.296075000000002</v>
      </c>
      <c r="AY4">
        <v>718.66011800000001</v>
      </c>
      <c r="AZ4">
        <v>726.87874914403096</v>
      </c>
      <c r="BF4">
        <v>6.6290550000000001</v>
      </c>
      <c r="BM4">
        <v>0.30124455030871827</v>
      </c>
      <c r="BO4">
        <v>0.46349871900562173</v>
      </c>
      <c r="BQ4">
        <v>1.8116852061138384</v>
      </c>
      <c r="BS4">
        <v>5.4342475287924872</v>
      </c>
      <c r="BT4">
        <v>5.4963938408889472</v>
      </c>
      <c r="BU4">
        <v>0.33338290103918083</v>
      </c>
      <c r="BY4">
        <v>0.14257196643335715</v>
      </c>
    </row>
    <row r="5" spans="1:77" x14ac:dyDescent="0.25">
      <c r="A5" t="s">
        <v>88</v>
      </c>
      <c r="C5">
        <v>4</v>
      </c>
      <c r="D5" t="s">
        <v>89</v>
      </c>
      <c r="E5" t="s">
        <v>78</v>
      </c>
      <c r="I5" t="s">
        <v>90</v>
      </c>
      <c r="K5" t="s">
        <v>80</v>
      </c>
      <c r="L5" t="s">
        <v>91</v>
      </c>
      <c r="M5" t="s">
        <v>92</v>
      </c>
      <c r="N5">
        <v>27.950782</v>
      </c>
      <c r="O5">
        <v>85.586320000000001</v>
      </c>
      <c r="P5" s="11">
        <v>2421.8598784036499</v>
      </c>
      <c r="AU5">
        <v>60.011776000000005</v>
      </c>
      <c r="AV5">
        <v>11.433368</v>
      </c>
      <c r="AW5">
        <v>40.228756999999995</v>
      </c>
      <c r="AX5">
        <v>11.185535999999999</v>
      </c>
      <c r="AY5">
        <v>352.06990200000001</v>
      </c>
      <c r="AZ5">
        <v>180.65418854142891</v>
      </c>
      <c r="BF5">
        <v>2.341326</v>
      </c>
      <c r="BM5">
        <v>0.28420883101110983</v>
      </c>
      <c r="BO5">
        <v>0.27804826283844664</v>
      </c>
      <c r="BQ5">
        <v>1.4917631186069211</v>
      </c>
      <c r="BS5">
        <v>8.7516972498056571</v>
      </c>
      <c r="BT5">
        <v>4.4906728920664625</v>
      </c>
      <c r="BU5">
        <v>0.17045415032381836</v>
      </c>
      <c r="BY5">
        <v>0.16003002247430559</v>
      </c>
    </row>
    <row r="6" spans="1:77" x14ac:dyDescent="0.25">
      <c r="A6" t="s">
        <v>93</v>
      </c>
      <c r="C6">
        <v>5</v>
      </c>
      <c r="D6" t="s">
        <v>94</v>
      </c>
      <c r="E6" t="s">
        <v>78</v>
      </c>
      <c r="I6" t="s">
        <v>95</v>
      </c>
      <c r="K6" t="s">
        <v>80</v>
      </c>
      <c r="L6" t="s">
        <v>91</v>
      </c>
      <c r="M6" t="s">
        <v>91</v>
      </c>
      <c r="N6">
        <v>27.923966669999999</v>
      </c>
      <c r="O6">
        <v>85.592633329999998</v>
      </c>
      <c r="P6" s="11">
        <v>2427.8765528039899</v>
      </c>
      <c r="AU6">
        <v>62.199636000000005</v>
      </c>
      <c r="AV6">
        <v>10.381707</v>
      </c>
      <c r="AW6">
        <v>36.355947999999998</v>
      </c>
      <c r="AX6">
        <v>11.659939</v>
      </c>
      <c r="AY6">
        <v>315.978814</v>
      </c>
      <c r="AZ6">
        <v>219.85456516776992</v>
      </c>
      <c r="BF6">
        <v>14.019746</v>
      </c>
      <c r="BM6">
        <v>0.28555731788372019</v>
      </c>
      <c r="BO6">
        <v>0.32071613151168554</v>
      </c>
      <c r="BQ6">
        <v>1.7108517153781826</v>
      </c>
      <c r="BS6">
        <v>8.6912549770397955</v>
      </c>
      <c r="BT6">
        <v>6.0472791183376629</v>
      </c>
      <c r="BU6">
        <v>0.1968474886420708</v>
      </c>
      <c r="BY6">
        <v>0.14303547676156944</v>
      </c>
    </row>
    <row r="7" spans="1:77" x14ac:dyDescent="0.25">
      <c r="A7" t="s">
        <v>96</v>
      </c>
      <c r="C7">
        <v>6</v>
      </c>
      <c r="D7" t="s">
        <v>97</v>
      </c>
      <c r="E7" t="s">
        <v>78</v>
      </c>
      <c r="I7" t="s">
        <v>98</v>
      </c>
      <c r="K7" t="s">
        <v>80</v>
      </c>
      <c r="L7" t="s">
        <v>91</v>
      </c>
      <c r="M7" t="s">
        <v>91</v>
      </c>
      <c r="N7">
        <v>27.92893333</v>
      </c>
      <c r="O7">
        <v>85.585533330000004</v>
      </c>
      <c r="P7" s="11">
        <v>2132.5186668747101</v>
      </c>
      <c r="AU7">
        <v>41.634926</v>
      </c>
      <c r="AV7">
        <v>9.1408919999999991</v>
      </c>
      <c r="AW7">
        <v>31.362894000000001</v>
      </c>
      <c r="AX7">
        <v>8.5286770000000001</v>
      </c>
      <c r="AY7">
        <v>247.775218</v>
      </c>
      <c r="AZ7">
        <v>187.75942707144486</v>
      </c>
      <c r="BF7">
        <v>8.5190409999999996</v>
      </c>
      <c r="BM7">
        <v>0.29145562906280265</v>
      </c>
      <c r="BO7">
        <v>0.27193526847363003</v>
      </c>
      <c r="BQ7">
        <v>1.3275218160671014</v>
      </c>
      <c r="BS7">
        <v>7.9002664103637885</v>
      </c>
      <c r="BT7">
        <v>5.9866741593248651</v>
      </c>
      <c r="BU7">
        <v>0.16803506959279518</v>
      </c>
      <c r="BY7">
        <v>0.18002451481923934</v>
      </c>
    </row>
    <row r="8" spans="1:77" x14ac:dyDescent="0.25">
      <c r="A8" t="s">
        <v>99</v>
      </c>
      <c r="C8">
        <v>7</v>
      </c>
      <c r="D8" t="s">
        <v>100</v>
      </c>
      <c r="E8" t="s">
        <v>78</v>
      </c>
      <c r="I8" t="s">
        <v>101</v>
      </c>
      <c r="K8" t="s">
        <v>80</v>
      </c>
      <c r="L8" t="s">
        <v>91</v>
      </c>
      <c r="M8" t="s">
        <v>91</v>
      </c>
      <c r="N8">
        <v>27.932829999999999</v>
      </c>
      <c r="O8">
        <v>85.574307000000005</v>
      </c>
      <c r="P8" s="11">
        <v>1786.78408799929</v>
      </c>
      <c r="AU8">
        <v>86.861542999999998</v>
      </c>
      <c r="AV8">
        <v>19.220129</v>
      </c>
      <c r="AW8">
        <v>60.082001000000005</v>
      </c>
      <c r="AX8">
        <v>21.092099000000001</v>
      </c>
      <c r="AY8">
        <v>366.86229700000001</v>
      </c>
      <c r="AZ8">
        <v>355.05289888153391</v>
      </c>
      <c r="BF8">
        <v>21.241184999999998</v>
      </c>
      <c r="BM8">
        <v>0.31989828368066497</v>
      </c>
      <c r="BO8">
        <v>0.35105520203962581</v>
      </c>
      <c r="BQ8">
        <v>1.4457165466243374</v>
      </c>
      <c r="BS8">
        <v>6.1060266118633431</v>
      </c>
      <c r="BT8">
        <v>5.9094719378859217</v>
      </c>
      <c r="BU8">
        <v>0.23676879229701817</v>
      </c>
      <c r="BY8">
        <v>0.18118237238945481</v>
      </c>
    </row>
    <row r="9" spans="1:77" x14ac:dyDescent="0.25">
      <c r="A9" t="s">
        <v>102</v>
      </c>
      <c r="C9">
        <v>8</v>
      </c>
      <c r="D9" t="s">
        <v>103</v>
      </c>
      <c r="E9" t="s">
        <v>78</v>
      </c>
      <c r="I9" t="s">
        <v>104</v>
      </c>
      <c r="K9" t="s">
        <v>80</v>
      </c>
      <c r="L9" t="s">
        <v>91</v>
      </c>
      <c r="M9" t="s">
        <v>91</v>
      </c>
      <c r="N9">
        <v>27.932916670000001</v>
      </c>
      <c r="O9">
        <v>85.563400000000001</v>
      </c>
      <c r="P9" s="11">
        <v>1442.01999088343</v>
      </c>
      <c r="AU9">
        <v>112.62596099999999</v>
      </c>
      <c r="AV9">
        <v>20.150690999999998</v>
      </c>
      <c r="AW9">
        <v>75.688018999999997</v>
      </c>
      <c r="AX9">
        <v>14.138788</v>
      </c>
      <c r="AY9">
        <v>488.21656400000001</v>
      </c>
      <c r="AZ9">
        <v>354.08203606482539</v>
      </c>
      <c r="BF9">
        <v>15.458392</v>
      </c>
      <c r="BM9">
        <v>0.26623356333318748</v>
      </c>
      <c r="BO9">
        <v>0.18680351509794438</v>
      </c>
      <c r="BQ9">
        <v>1.4880289177604185</v>
      </c>
      <c r="BS9">
        <v>6.4503810570071867</v>
      </c>
      <c r="BT9">
        <v>4.6781781415738388</v>
      </c>
      <c r="BU9">
        <v>0.23068852903565146</v>
      </c>
      <c r="BY9">
        <v>0.15176381311376944</v>
      </c>
    </row>
    <row r="10" spans="1:77" x14ac:dyDescent="0.25">
      <c r="A10" t="s">
        <v>105</v>
      </c>
      <c r="C10">
        <v>9</v>
      </c>
      <c r="D10" t="s">
        <v>106</v>
      </c>
      <c r="E10" t="s">
        <v>78</v>
      </c>
      <c r="I10" t="s">
        <v>107</v>
      </c>
      <c r="K10" t="s">
        <v>80</v>
      </c>
      <c r="L10" t="s">
        <v>91</v>
      </c>
      <c r="M10" t="s">
        <v>91</v>
      </c>
      <c r="N10">
        <v>27.93183333</v>
      </c>
      <c r="O10">
        <v>85.557633330000002</v>
      </c>
      <c r="P10" s="11">
        <v>1213.8880110396401</v>
      </c>
      <c r="AU10">
        <v>110.038892</v>
      </c>
      <c r="AV10">
        <v>14.791703999999999</v>
      </c>
      <c r="AW10">
        <v>59.534157</v>
      </c>
      <c r="AX10">
        <v>15.034199999999998</v>
      </c>
      <c r="AY10">
        <v>378.71160399999997</v>
      </c>
      <c r="AZ10">
        <v>301.45479342615835</v>
      </c>
      <c r="BF10">
        <v>16.502116000000001</v>
      </c>
      <c r="BM10">
        <v>0.2484574359556313</v>
      </c>
      <c r="BO10">
        <v>0.25253066067602165</v>
      </c>
      <c r="BQ10">
        <v>1.8483320759879074</v>
      </c>
      <c r="BS10">
        <v>6.3612491229194692</v>
      </c>
      <c r="BT10">
        <v>5.0635602923907754</v>
      </c>
      <c r="BU10">
        <v>0.29056118386063506</v>
      </c>
      <c r="BY10">
        <v>0.11849421915761742</v>
      </c>
    </row>
    <row r="11" spans="1:77" x14ac:dyDescent="0.25">
      <c r="A11" t="s">
        <v>108</v>
      </c>
      <c r="C11">
        <v>10</v>
      </c>
      <c r="D11" t="s">
        <v>109</v>
      </c>
      <c r="E11" t="s">
        <v>78</v>
      </c>
      <c r="I11" t="s">
        <v>110</v>
      </c>
      <c r="K11" t="s">
        <v>80</v>
      </c>
      <c r="L11" t="s">
        <v>111</v>
      </c>
      <c r="M11" t="s">
        <v>111</v>
      </c>
      <c r="N11">
        <v>27.869183329999998</v>
      </c>
      <c r="O11">
        <v>85.541749999999993</v>
      </c>
      <c r="P11" s="11">
        <v>950.08806240297702</v>
      </c>
      <c r="AU11">
        <v>177.35472199999998</v>
      </c>
      <c r="AV11">
        <v>45.939944000000004</v>
      </c>
      <c r="AW11">
        <v>412.17746</v>
      </c>
      <c r="AX11">
        <v>142.410999</v>
      </c>
      <c r="AY11">
        <v>523.13882100000001</v>
      </c>
      <c r="AZ11">
        <v>1187.9051244008217</v>
      </c>
      <c r="BF11">
        <v>33.004231000000004</v>
      </c>
      <c r="BM11">
        <v>0.11145671090311442</v>
      </c>
      <c r="BO11">
        <v>0.34550894413294703</v>
      </c>
      <c r="BQ11">
        <v>0.43028728936317862</v>
      </c>
      <c r="BS11">
        <v>1.2692077363958718</v>
      </c>
      <c r="BT11">
        <v>2.8820234963862936</v>
      </c>
      <c r="BU11">
        <v>0.33902038021376352</v>
      </c>
      <c r="BY11">
        <v>0.20573686251869541</v>
      </c>
    </row>
    <row r="12" spans="1:77" x14ac:dyDescent="0.25">
      <c r="A12" t="s">
        <v>112</v>
      </c>
      <c r="C12">
        <v>11</v>
      </c>
      <c r="E12" t="s">
        <v>78</v>
      </c>
      <c r="K12" t="s">
        <v>80</v>
      </c>
      <c r="L12" t="s">
        <v>113</v>
      </c>
      <c r="M12" t="s">
        <v>113</v>
      </c>
      <c r="N12">
        <v>27.904199999999999</v>
      </c>
      <c r="O12">
        <v>85.546816669999998</v>
      </c>
      <c r="P12" s="11">
        <v>1096.9688206395699</v>
      </c>
      <c r="AU12">
        <v>158.926008</v>
      </c>
      <c r="AV12">
        <v>58.959145999999997</v>
      </c>
      <c r="AW12">
        <v>134.181297</v>
      </c>
      <c r="AX12">
        <v>50.524526999999999</v>
      </c>
      <c r="AY12">
        <v>437.96104700000001</v>
      </c>
      <c r="AZ12">
        <v>812.85586624058431</v>
      </c>
      <c r="BF12">
        <v>48.519041000000001</v>
      </c>
      <c r="BM12">
        <v>0.43939913622984278</v>
      </c>
      <c r="BO12">
        <v>0.37653926537913851</v>
      </c>
      <c r="BQ12">
        <v>1.18441251913074</v>
      </c>
      <c r="BS12">
        <v>3.2639500198004496</v>
      </c>
      <c r="BT12">
        <v>6.0578924515879757</v>
      </c>
      <c r="BU12">
        <v>0.36287703915366698</v>
      </c>
      <c r="BY12">
        <v>0.27059735331944645</v>
      </c>
    </row>
    <row r="13" spans="1:77" x14ac:dyDescent="0.25">
      <c r="A13" t="s">
        <v>114</v>
      </c>
      <c r="C13">
        <v>12</v>
      </c>
      <c r="D13" t="s">
        <v>115</v>
      </c>
      <c r="E13" t="s">
        <v>78</v>
      </c>
      <c r="K13" t="s">
        <v>80</v>
      </c>
      <c r="L13" t="s">
        <v>91</v>
      </c>
      <c r="M13" t="s">
        <v>92</v>
      </c>
      <c r="N13">
        <v>27.956099999999999</v>
      </c>
      <c r="O13">
        <v>85.553383330000003</v>
      </c>
      <c r="P13" s="11">
        <v>1491.7766468806401</v>
      </c>
      <c r="AU13">
        <v>87.230123000000006</v>
      </c>
      <c r="AV13">
        <v>28.553322999999999</v>
      </c>
      <c r="AW13">
        <v>95.669212000000002</v>
      </c>
      <c r="AX13">
        <v>37.977790999999996</v>
      </c>
      <c r="AY13">
        <v>324.67141900000001</v>
      </c>
      <c r="AZ13">
        <v>320.26652590732704</v>
      </c>
      <c r="BF13">
        <v>9.280676999999999</v>
      </c>
      <c r="BM13">
        <v>0.29845885006348749</v>
      </c>
      <c r="BO13">
        <v>0.39696983184098972</v>
      </c>
      <c r="BQ13">
        <v>0.91178887310162027</v>
      </c>
      <c r="BS13">
        <v>3.3936876055799434</v>
      </c>
      <c r="BT13">
        <v>3.3476446519422258</v>
      </c>
      <c r="BU13">
        <v>0.26867201082458075</v>
      </c>
      <c r="BY13">
        <v>0.24660971828390735</v>
      </c>
    </row>
    <row r="14" spans="1:77" x14ac:dyDescent="0.25">
      <c r="A14" t="s">
        <v>116</v>
      </c>
      <c r="C14">
        <v>13</v>
      </c>
      <c r="D14" t="s">
        <v>117</v>
      </c>
      <c r="E14" t="s">
        <v>78</v>
      </c>
      <c r="I14" t="s">
        <v>118</v>
      </c>
      <c r="K14" t="s">
        <v>80</v>
      </c>
      <c r="L14" t="s">
        <v>91</v>
      </c>
      <c r="M14" t="s">
        <v>92</v>
      </c>
      <c r="N14">
        <v>27.95083</v>
      </c>
      <c r="O14">
        <v>85.567239999999998</v>
      </c>
      <c r="P14" s="11">
        <v>2089.0792320044402</v>
      </c>
      <c r="AU14">
        <v>60.192874000000003</v>
      </c>
      <c r="AV14">
        <v>8.5550829999999998</v>
      </c>
      <c r="AW14">
        <v>31.975149999999999</v>
      </c>
      <c r="AX14">
        <v>7.9342370000000004</v>
      </c>
      <c r="AY14">
        <v>286.13882100000001</v>
      </c>
      <c r="AZ14">
        <v>187.66767861218898</v>
      </c>
      <c r="BF14">
        <v>1.9464029999999999</v>
      </c>
      <c r="BM14">
        <v>0.26755411624339526</v>
      </c>
      <c r="BO14">
        <v>0.24813760060547022</v>
      </c>
      <c r="BQ14">
        <v>1.8824891830061783</v>
      </c>
      <c r="BS14">
        <v>8.9487874490033672</v>
      </c>
      <c r="BT14">
        <v>5.8691727360837707</v>
      </c>
      <c r="BU14">
        <v>0.21036248695523913</v>
      </c>
      <c r="BY14">
        <v>0.12444126885108746</v>
      </c>
    </row>
    <row r="15" spans="1:77" x14ac:dyDescent="0.25">
      <c r="A15" t="s">
        <v>119</v>
      </c>
      <c r="C15">
        <v>14</v>
      </c>
      <c r="D15" t="s">
        <v>120</v>
      </c>
      <c r="E15" t="s">
        <v>78</v>
      </c>
      <c r="I15" t="s">
        <v>121</v>
      </c>
      <c r="K15" t="s">
        <v>80</v>
      </c>
      <c r="L15" t="s">
        <v>92</v>
      </c>
      <c r="M15" t="s">
        <v>122</v>
      </c>
      <c r="N15">
        <v>28.002061999999999</v>
      </c>
      <c r="O15">
        <v>85.554455000000004</v>
      </c>
      <c r="P15" s="11">
        <v>2525.0018368013698</v>
      </c>
      <c r="AU15">
        <v>30.027739</v>
      </c>
      <c r="AV15">
        <v>13.871209</v>
      </c>
      <c r="AW15">
        <v>26.891068000000001</v>
      </c>
      <c r="AX15">
        <v>11.016318</v>
      </c>
      <c r="AY15">
        <v>208.28549800000002</v>
      </c>
      <c r="AZ15">
        <v>94.558388495777209</v>
      </c>
      <c r="BF15">
        <v>1.748942</v>
      </c>
      <c r="BM15">
        <v>0.51582960557758439</v>
      </c>
      <c r="BO15">
        <v>0.40966457710047066</v>
      </c>
      <c r="BQ15">
        <v>1.1166436007673626</v>
      </c>
      <c r="BS15">
        <v>7.7455271765331153</v>
      </c>
      <c r="BT15">
        <v>3.516349313302737</v>
      </c>
      <c r="BU15">
        <v>0.14416624915480192</v>
      </c>
      <c r="BY15">
        <v>0.31598044217369398</v>
      </c>
    </row>
    <row r="16" spans="1:77" x14ac:dyDescent="0.25">
      <c r="A16" t="s">
        <v>123</v>
      </c>
      <c r="C16">
        <v>15</v>
      </c>
      <c r="D16" t="s">
        <v>124</v>
      </c>
      <c r="E16" t="s">
        <v>78</v>
      </c>
      <c r="I16" t="s">
        <v>125</v>
      </c>
      <c r="K16" t="s">
        <v>80</v>
      </c>
      <c r="L16" t="s">
        <v>92</v>
      </c>
      <c r="M16" t="s">
        <v>122</v>
      </c>
      <c r="N16">
        <v>28.013297999999999</v>
      </c>
      <c r="O16">
        <v>85.536846999999995</v>
      </c>
      <c r="P16" s="11">
        <v>2043.7904000047099</v>
      </c>
      <c r="AU16">
        <v>73.967950000000002</v>
      </c>
      <c r="AV16">
        <v>44.649512999999999</v>
      </c>
      <c r="AW16">
        <v>78.232050999999998</v>
      </c>
      <c r="AX16">
        <v>43.773344000000002</v>
      </c>
      <c r="AY16">
        <v>323.96290500000003</v>
      </c>
      <c r="AZ16">
        <v>259.58357680894767</v>
      </c>
      <c r="BF16">
        <v>5.9802539999999995</v>
      </c>
      <c r="BM16">
        <v>0.57073171966308289</v>
      </c>
      <c r="BO16">
        <v>0.55953210276949028</v>
      </c>
      <c r="BQ16">
        <v>0.94549419393337908</v>
      </c>
      <c r="BS16">
        <v>4.1410508974128781</v>
      </c>
      <c r="BT16">
        <v>3.3181231156645463</v>
      </c>
      <c r="BU16">
        <v>0.22832228276258973</v>
      </c>
      <c r="BY16">
        <v>0.3764160172604602</v>
      </c>
    </row>
    <row r="17" spans="1:77" x14ac:dyDescent="0.25">
      <c r="A17" t="s">
        <v>126</v>
      </c>
      <c r="C17">
        <v>16</v>
      </c>
      <c r="D17" t="s">
        <v>127</v>
      </c>
      <c r="E17" t="s">
        <v>78</v>
      </c>
      <c r="K17" t="s">
        <v>80</v>
      </c>
      <c r="L17" t="s">
        <v>92</v>
      </c>
      <c r="M17" t="s">
        <v>122</v>
      </c>
      <c r="N17">
        <v>28.010802999999999</v>
      </c>
      <c r="O17">
        <v>85.534026999999995</v>
      </c>
      <c r="P17" s="11">
        <v>1922.4891864044</v>
      </c>
      <c r="AU17">
        <v>42.935604000000005</v>
      </c>
      <c r="AV17">
        <v>27.752053</v>
      </c>
      <c r="AW17">
        <v>232.82251000000002</v>
      </c>
      <c r="AX17">
        <v>54.703259999999993</v>
      </c>
      <c r="AY17">
        <v>291.06201900000002</v>
      </c>
      <c r="AZ17">
        <v>317.07231225747546</v>
      </c>
      <c r="BF17">
        <v>10.324401</v>
      </c>
      <c r="BM17">
        <v>0.11919832407957459</v>
      </c>
      <c r="BO17">
        <v>0.23495692061734061</v>
      </c>
      <c r="BQ17">
        <v>0.18441345727266664</v>
      </c>
      <c r="BS17">
        <v>1.2501455250181779</v>
      </c>
      <c r="BT17">
        <v>1.3618627866243493</v>
      </c>
      <c r="BU17">
        <v>0.14751359228357447</v>
      </c>
      <c r="BY17">
        <v>0.39260111563748673</v>
      </c>
    </row>
    <row r="18" spans="1:77" x14ac:dyDescent="0.25">
      <c r="A18" t="s">
        <v>128</v>
      </c>
      <c r="C18">
        <v>17</v>
      </c>
      <c r="D18" t="s">
        <v>129</v>
      </c>
      <c r="E18" t="s">
        <v>78</v>
      </c>
      <c r="K18" t="s">
        <v>80</v>
      </c>
      <c r="L18" t="s">
        <v>92</v>
      </c>
      <c r="M18" t="s">
        <v>122</v>
      </c>
      <c r="N18">
        <v>28.017931999999998</v>
      </c>
      <c r="O18">
        <v>85.537627000000001</v>
      </c>
      <c r="P18" s="11">
        <v>2136.2647251236699</v>
      </c>
      <c r="AU18">
        <v>53.397986000000003</v>
      </c>
      <c r="AV18">
        <v>15.512688000000001</v>
      </c>
      <c r="AW18">
        <v>51.183233999999999</v>
      </c>
      <c r="AX18">
        <v>29.31879</v>
      </c>
      <c r="AY18">
        <v>238.314716</v>
      </c>
      <c r="AZ18">
        <v>56.071364985163207</v>
      </c>
      <c r="BF18">
        <v>2.4259519999999997</v>
      </c>
      <c r="BM18">
        <v>0.30308143483078853</v>
      </c>
      <c r="BO18">
        <v>0.57282019342505797</v>
      </c>
      <c r="BQ18">
        <v>1.0432710445768238</v>
      </c>
      <c r="BS18">
        <v>4.6561089906901936</v>
      </c>
      <c r="BT18">
        <v>1.0955025816688959</v>
      </c>
      <c r="BU18">
        <v>0.22406499647298325</v>
      </c>
      <c r="BY18">
        <v>0.22511299192923293</v>
      </c>
    </row>
    <row r="19" spans="1:77" x14ac:dyDescent="0.25">
      <c r="A19" t="s">
        <v>130</v>
      </c>
      <c r="C19">
        <v>18</v>
      </c>
      <c r="D19" t="s">
        <v>131</v>
      </c>
      <c r="E19" t="s">
        <v>78</v>
      </c>
      <c r="I19" t="s">
        <v>132</v>
      </c>
      <c r="K19" t="s">
        <v>80</v>
      </c>
      <c r="L19" t="s">
        <v>92</v>
      </c>
      <c r="M19" t="s">
        <v>122</v>
      </c>
      <c r="N19">
        <v>27.993241999999999</v>
      </c>
      <c r="O19">
        <v>85.543918000000005</v>
      </c>
      <c r="P19" s="11">
        <v>2252.8088582448199</v>
      </c>
      <c r="AU19">
        <v>63.265272999999993</v>
      </c>
      <c r="AV19">
        <v>23.377167</v>
      </c>
      <c r="AW19">
        <v>51.983517999999997</v>
      </c>
      <c r="AX19">
        <v>16.228218999999999</v>
      </c>
      <c r="AY19">
        <v>308.89229799999998</v>
      </c>
      <c r="AZ19">
        <v>216.67010956402646</v>
      </c>
      <c r="BF19">
        <v>9.6473910000000007</v>
      </c>
      <c r="BM19">
        <v>0.44970344254115319</v>
      </c>
      <c r="BO19">
        <v>0.31218008369498962</v>
      </c>
      <c r="BQ19">
        <v>1.2170256156961134</v>
      </c>
      <c r="BS19">
        <v>5.9421199234726672</v>
      </c>
      <c r="BT19">
        <v>4.168053989036034</v>
      </c>
      <c r="BU19">
        <v>0.20481337155256618</v>
      </c>
      <c r="BY19">
        <v>0.26981196512932926</v>
      </c>
    </row>
    <row r="20" spans="1:77" x14ac:dyDescent="0.25">
      <c r="A20" t="s">
        <v>133</v>
      </c>
      <c r="C20">
        <v>19</v>
      </c>
      <c r="D20" t="s">
        <v>134</v>
      </c>
      <c r="E20" t="s">
        <v>78</v>
      </c>
      <c r="I20" t="s">
        <v>135</v>
      </c>
      <c r="K20" t="s">
        <v>80</v>
      </c>
      <c r="L20" t="s">
        <v>92</v>
      </c>
      <c r="M20" t="s">
        <v>122</v>
      </c>
      <c r="N20">
        <v>27.976096999999999</v>
      </c>
      <c r="O20">
        <v>85.560372000000001</v>
      </c>
      <c r="P20" s="11">
        <v>2216.6468000044501</v>
      </c>
      <c r="AU20">
        <v>62.502947000000006</v>
      </c>
      <c r="AW20">
        <v>50.274805000000001</v>
      </c>
      <c r="AX20">
        <v>16.637107</v>
      </c>
      <c r="AY20">
        <v>305.169129</v>
      </c>
      <c r="AZ20">
        <v>269.11722209541205</v>
      </c>
      <c r="BF20">
        <v>14.104372</v>
      </c>
      <c r="BO20">
        <v>0.33092335216417051</v>
      </c>
      <c r="BQ20">
        <v>1.2432260453322495</v>
      </c>
      <c r="BS20">
        <v>6.0700211368298689</v>
      </c>
      <c r="BT20">
        <v>5.3529242350201462</v>
      </c>
      <c r="BU20">
        <v>0.20481412128682258</v>
      </c>
    </row>
    <row r="21" spans="1:77" x14ac:dyDescent="0.25">
      <c r="A21" t="s">
        <v>136</v>
      </c>
      <c r="C21">
        <v>20</v>
      </c>
      <c r="D21" t="s">
        <v>137</v>
      </c>
      <c r="E21" t="s">
        <v>78</v>
      </c>
      <c r="I21" t="s">
        <v>138</v>
      </c>
      <c r="K21" t="s">
        <v>80</v>
      </c>
      <c r="L21" t="s">
        <v>92</v>
      </c>
      <c r="M21" t="s">
        <v>122</v>
      </c>
      <c r="N21">
        <v>27.968530000000001</v>
      </c>
      <c r="O21">
        <v>85.541362000000007</v>
      </c>
      <c r="P21" s="11">
        <v>1918.0880032019099</v>
      </c>
      <c r="AU21">
        <v>39.911787999999994</v>
      </c>
      <c r="AW21">
        <v>28.131297</v>
      </c>
      <c r="AX21">
        <v>7.2885739999999997</v>
      </c>
      <c r="AY21">
        <v>233.49412899999999</v>
      </c>
      <c r="AZ21">
        <v>134.80184889294679</v>
      </c>
      <c r="BF21">
        <v>9.1114249999999988</v>
      </c>
      <c r="BO21">
        <v>0.25909128896545364</v>
      </c>
      <c r="BQ21">
        <v>1.4187681428268306</v>
      </c>
      <c r="BS21">
        <v>8.3001551261571755</v>
      </c>
      <c r="BT21">
        <v>4.7918817569252781</v>
      </c>
      <c r="BU21">
        <v>0.17093272610721616</v>
      </c>
    </row>
    <row r="22" spans="1:77" x14ac:dyDescent="0.25">
      <c r="A22" t="s">
        <v>139</v>
      </c>
      <c r="C22">
        <v>21</v>
      </c>
      <c r="D22" t="s">
        <v>140</v>
      </c>
      <c r="E22" t="s">
        <v>78</v>
      </c>
      <c r="I22" t="s">
        <v>141</v>
      </c>
      <c r="K22" t="s">
        <v>80</v>
      </c>
      <c r="L22" t="s">
        <v>92</v>
      </c>
      <c r="M22" t="s">
        <v>122</v>
      </c>
      <c r="N22">
        <v>27.976756999999999</v>
      </c>
      <c r="O22">
        <v>85.579412000000005</v>
      </c>
      <c r="P22" s="11">
        <v>3016.0560332842001</v>
      </c>
      <c r="AU22">
        <v>24.706503000000001</v>
      </c>
      <c r="AW22">
        <v>16.714032</v>
      </c>
      <c r="AX22">
        <v>6.7229580000000002</v>
      </c>
      <c r="AY22">
        <v>171.78527299999999</v>
      </c>
      <c r="AZ22">
        <v>23.689214791143574</v>
      </c>
      <c r="BF22">
        <v>2.115656</v>
      </c>
      <c r="BO22">
        <v>0.40223436212159941</v>
      </c>
      <c r="BQ22">
        <v>1.4781892843091362</v>
      </c>
      <c r="BS22">
        <v>10.277907389431826</v>
      </c>
      <c r="BT22">
        <v>1.4173249633088876</v>
      </c>
      <c r="BU22">
        <v>0.14382200853736749</v>
      </c>
    </row>
    <row r="23" spans="1:77" x14ac:dyDescent="0.25">
      <c r="A23" t="s">
        <v>142</v>
      </c>
      <c r="C23">
        <v>22</v>
      </c>
      <c r="D23" t="s">
        <v>143</v>
      </c>
      <c r="E23" t="s">
        <v>78</v>
      </c>
      <c r="I23" t="s">
        <v>144</v>
      </c>
      <c r="K23" t="s">
        <v>80</v>
      </c>
      <c r="L23" t="s">
        <v>92</v>
      </c>
      <c r="M23" t="s">
        <v>122</v>
      </c>
      <c r="N23">
        <v>27.998815</v>
      </c>
      <c r="O23">
        <v>85.565847000000005</v>
      </c>
      <c r="P23" s="11">
        <v>3141.0861640058702</v>
      </c>
      <c r="AU23">
        <v>36.445172999999997</v>
      </c>
      <c r="AW23">
        <v>33.962674999999997</v>
      </c>
      <c r="AX23">
        <v>13.721387999999999</v>
      </c>
      <c r="AY23">
        <v>234.30931099999998</v>
      </c>
      <c r="AZ23">
        <v>156.69747774480712</v>
      </c>
      <c r="BF23">
        <v>2.2849080000000002</v>
      </c>
      <c r="BO23">
        <v>0.40401375922244054</v>
      </c>
      <c r="BQ23">
        <v>1.0730948901993145</v>
      </c>
      <c r="BS23">
        <v>6.8990240315287297</v>
      </c>
      <c r="BT23">
        <v>4.6138143637038933</v>
      </c>
      <c r="BU23">
        <v>0.15554299931341611</v>
      </c>
    </row>
    <row r="24" spans="1:77" x14ac:dyDescent="0.25">
      <c r="A24" t="s">
        <v>145</v>
      </c>
      <c r="C24">
        <v>23</v>
      </c>
      <c r="D24" t="s">
        <v>146</v>
      </c>
      <c r="E24" t="s">
        <v>78</v>
      </c>
      <c r="K24" t="s">
        <v>80</v>
      </c>
      <c r="L24" t="s">
        <v>92</v>
      </c>
      <c r="M24" t="s">
        <v>122</v>
      </c>
      <c r="N24">
        <v>28.022584999999999</v>
      </c>
      <c r="O24">
        <v>85.570102500000004</v>
      </c>
      <c r="P24">
        <v>3378</v>
      </c>
      <c r="AU24">
        <v>13.855073000000001</v>
      </c>
      <c r="AW24">
        <v>19.638278</v>
      </c>
      <c r="AX24">
        <v>3.1131790000000001</v>
      </c>
      <c r="AY24">
        <v>141.62779399999999</v>
      </c>
      <c r="AZ24">
        <v>39.325211139009362</v>
      </c>
      <c r="BF24">
        <v>1.495063</v>
      </c>
      <c r="BO24">
        <v>0.15852606832432051</v>
      </c>
      <c r="BQ24">
        <v>0.70551364024890584</v>
      </c>
      <c r="BS24">
        <v>7.2118234602850615</v>
      </c>
      <c r="BT24">
        <v>2.0024775664653163</v>
      </c>
      <c r="BU24">
        <v>9.7827358660970185E-2</v>
      </c>
    </row>
    <row r="25" spans="1:77" x14ac:dyDescent="0.25">
      <c r="A25" t="s">
        <v>147</v>
      </c>
      <c r="C25">
        <v>24</v>
      </c>
      <c r="D25" t="s">
        <v>148</v>
      </c>
      <c r="E25" t="s">
        <v>78</v>
      </c>
      <c r="G25"/>
      <c r="I25" t="s">
        <v>149</v>
      </c>
      <c r="K25" t="s">
        <v>80</v>
      </c>
      <c r="L25" t="s">
        <v>81</v>
      </c>
      <c r="M25" t="s">
        <v>81</v>
      </c>
      <c r="N25">
        <v>27.837598</v>
      </c>
      <c r="O25">
        <v>85.567611999999997</v>
      </c>
      <c r="P25" s="11">
        <v>861.03619584669195</v>
      </c>
      <c r="U25" s="18"/>
      <c r="V25"/>
      <c r="AU25">
        <v>251.06970200000001</v>
      </c>
      <c r="AV25">
        <v>83.477378999999999</v>
      </c>
      <c r="AW25">
        <v>1016.715309</v>
      </c>
      <c r="AX25">
        <v>216.58614</v>
      </c>
      <c r="AY25">
        <v>649.91958</v>
      </c>
      <c r="AZ25">
        <v>744.95093585939276</v>
      </c>
      <c r="BF25">
        <v>48.801127999999999</v>
      </c>
      <c r="BO25">
        <v>0.21302535536031747</v>
      </c>
      <c r="BQ25">
        <v>0.2469419903266156</v>
      </c>
      <c r="BS25">
        <v>0.63923457652981985</v>
      </c>
      <c r="BT25">
        <v>0.73270356929325309</v>
      </c>
      <c r="BU25">
        <v>0.38630887532269764</v>
      </c>
      <c r="BY25">
        <v>0.2495235610798828</v>
      </c>
    </row>
    <row r="26" spans="1:77" x14ac:dyDescent="0.25">
      <c r="A26" t="s">
        <v>150</v>
      </c>
      <c r="C26">
        <v>25</v>
      </c>
      <c r="D26" t="s">
        <v>151</v>
      </c>
      <c r="E26" t="s">
        <v>78</v>
      </c>
      <c r="G26"/>
      <c r="I26" t="s">
        <v>152</v>
      </c>
      <c r="K26" t="s">
        <v>153</v>
      </c>
      <c r="L26" t="s">
        <v>81</v>
      </c>
      <c r="M26" t="s">
        <v>81</v>
      </c>
      <c r="N26">
        <v>27.8552</v>
      </c>
      <c r="O26">
        <v>85.564869999999999</v>
      </c>
      <c r="P26" s="11">
        <v>1441.6091200010901</v>
      </c>
      <c r="U26" s="18"/>
      <c r="V26"/>
      <c r="AU26">
        <v>219.66072199999999</v>
      </c>
      <c r="AV26">
        <v>21.996010026088292</v>
      </c>
      <c r="AW26">
        <v>83.087978000000007</v>
      </c>
      <c r="AX26">
        <v>16.958134605193429</v>
      </c>
      <c r="AY26">
        <v>394.65240599999998</v>
      </c>
      <c r="AZ26">
        <v>297.8851415012752</v>
      </c>
      <c r="BF26">
        <v>25.472496</v>
      </c>
      <c r="BO26">
        <v>0.20409853523205762</v>
      </c>
      <c r="BQ26">
        <v>2.6437124513969996</v>
      </c>
      <c r="BS26">
        <v>4.7498135771218308</v>
      </c>
      <c r="BT26">
        <v>3.5851774067877207</v>
      </c>
      <c r="BU26">
        <v>0.55659288695683262</v>
      </c>
      <c r="BY26">
        <v>9.1021714320434044E-2</v>
      </c>
    </row>
    <row r="27" spans="1:77" x14ac:dyDescent="0.25">
      <c r="A27" t="s">
        <v>90</v>
      </c>
      <c r="C27">
        <v>26</v>
      </c>
      <c r="D27" t="s">
        <v>154</v>
      </c>
      <c r="E27" t="s">
        <v>78</v>
      </c>
      <c r="G27"/>
      <c r="I27" t="s">
        <v>88</v>
      </c>
      <c r="K27" t="s">
        <v>153</v>
      </c>
      <c r="L27" t="s">
        <v>91</v>
      </c>
      <c r="M27" t="s">
        <v>92</v>
      </c>
      <c r="N27">
        <v>27.951370000000001</v>
      </c>
      <c r="O27">
        <v>85.590119999999999</v>
      </c>
      <c r="P27" s="11">
        <v>2539.1453760046802</v>
      </c>
      <c r="U27" s="18"/>
      <c r="V27"/>
      <c r="AU27">
        <v>35.667681999999999</v>
      </c>
      <c r="AV27">
        <v>7.6730267532866128</v>
      </c>
      <c r="AW27">
        <v>9.7310250000000007</v>
      </c>
      <c r="AX27">
        <v>2.4730612965907084</v>
      </c>
      <c r="AY27">
        <v>132.62032100000002</v>
      </c>
      <c r="AZ27">
        <v>97.417642262232491</v>
      </c>
      <c r="BF27">
        <v>3.3004229999999999</v>
      </c>
      <c r="BO27">
        <v>0.25414191172982376</v>
      </c>
      <c r="BQ27">
        <v>3.665357143774679</v>
      </c>
      <c r="BS27">
        <v>13.628607572172511</v>
      </c>
      <c r="BT27">
        <v>10.011036068886112</v>
      </c>
      <c r="BU27">
        <v>0.26894582769106701</v>
      </c>
      <c r="BY27">
        <v>0.17703971563927762</v>
      </c>
    </row>
    <row r="28" spans="1:77" x14ac:dyDescent="0.25">
      <c r="A28" t="s">
        <v>155</v>
      </c>
      <c r="C28">
        <v>27</v>
      </c>
      <c r="D28" t="s">
        <v>156</v>
      </c>
      <c r="E28" t="s">
        <v>78</v>
      </c>
      <c r="G28"/>
      <c r="I28" t="s">
        <v>157</v>
      </c>
      <c r="K28" t="s">
        <v>153</v>
      </c>
      <c r="L28" t="s">
        <v>91</v>
      </c>
      <c r="M28" t="s">
        <v>91</v>
      </c>
      <c r="N28">
        <v>27.923966669999999</v>
      </c>
      <c r="O28">
        <v>85.592633329999998</v>
      </c>
      <c r="P28" s="11">
        <v>2427.8765528039899</v>
      </c>
      <c r="U28" s="18"/>
      <c r="V28"/>
      <c r="AU28">
        <v>90.909091000000004</v>
      </c>
      <c r="AV28">
        <v>12.021075246815693</v>
      </c>
      <c r="AW28">
        <v>34.682368999999994</v>
      </c>
      <c r="AX28">
        <v>9.1856562444797731</v>
      </c>
      <c r="AY28">
        <v>219.25133699999998</v>
      </c>
      <c r="AZ28">
        <v>225.76016942047599</v>
      </c>
      <c r="BF28">
        <v>13.963329</v>
      </c>
      <c r="BO28">
        <v>0.2648508884868786</v>
      </c>
      <c r="BQ28">
        <v>2.6211903517894068</v>
      </c>
      <c r="BS28">
        <v>6.3216943744529104</v>
      </c>
      <c r="BT28">
        <v>6.5093641504268644</v>
      </c>
      <c r="BU28">
        <v>0.41463414656395009</v>
      </c>
      <c r="BY28">
        <v>0.11678865084109959</v>
      </c>
    </row>
    <row r="29" spans="1:77" x14ac:dyDescent="0.25">
      <c r="A29" t="s">
        <v>158</v>
      </c>
      <c r="C29">
        <v>28</v>
      </c>
      <c r="D29" t="s">
        <v>159</v>
      </c>
      <c r="E29" t="s">
        <v>78</v>
      </c>
      <c r="G29"/>
      <c r="I29" t="s">
        <v>160</v>
      </c>
      <c r="K29" t="s">
        <v>153</v>
      </c>
      <c r="L29" t="s">
        <v>91</v>
      </c>
      <c r="M29" t="s">
        <v>91</v>
      </c>
      <c r="N29">
        <v>27.93183333</v>
      </c>
      <c r="O29">
        <v>85.557633330000002</v>
      </c>
      <c r="P29" s="11">
        <v>1213.8880110396401</v>
      </c>
      <c r="U29" s="18"/>
      <c r="V29"/>
      <c r="AU29">
        <v>187.03784300000001</v>
      </c>
      <c r="AV29">
        <v>17.136426415673437</v>
      </c>
      <c r="AW29">
        <v>72.857927000000004</v>
      </c>
      <c r="AX29">
        <v>11.658717541070482</v>
      </c>
      <c r="AY29">
        <v>314.79500899999999</v>
      </c>
      <c r="AZ29">
        <v>294.07953573893519</v>
      </c>
      <c r="BF29">
        <v>16.276446</v>
      </c>
      <c r="BO29">
        <v>0.16001989105551248</v>
      </c>
      <c r="BQ29">
        <v>2.5671584507201253</v>
      </c>
      <c r="BS29">
        <v>4.320669307541511</v>
      </c>
      <c r="BT29">
        <v>4.0363423425282905</v>
      </c>
      <c r="BU29">
        <v>0.59415758716809897</v>
      </c>
      <c r="BY29">
        <v>8.3930391741898688E-2</v>
      </c>
    </row>
    <row r="30" spans="1:77" x14ac:dyDescent="0.25">
      <c r="A30" t="s">
        <v>161</v>
      </c>
      <c r="C30">
        <v>29</v>
      </c>
      <c r="D30" t="s">
        <v>162</v>
      </c>
      <c r="E30" t="s">
        <v>78</v>
      </c>
      <c r="G30"/>
      <c r="I30" t="s">
        <v>163</v>
      </c>
      <c r="K30" t="s">
        <v>153</v>
      </c>
      <c r="L30" t="s">
        <v>111</v>
      </c>
      <c r="M30" t="s">
        <v>111</v>
      </c>
      <c r="N30">
        <v>27.869183329999998</v>
      </c>
      <c r="O30">
        <v>85.541749999999993</v>
      </c>
      <c r="P30" s="11">
        <v>950.08806240297702</v>
      </c>
      <c r="U30" s="18"/>
      <c r="V30"/>
      <c r="AU30">
        <v>269.68247099999996</v>
      </c>
      <c r="AV30">
        <v>44.247787610619469</v>
      </c>
      <c r="AW30">
        <v>499.77543800000001</v>
      </c>
      <c r="AX30">
        <v>99.629040805511394</v>
      </c>
      <c r="AY30">
        <v>403.56506199999995</v>
      </c>
      <c r="AZ30">
        <v>875.65416269493619</v>
      </c>
      <c r="BF30">
        <v>35.825106000000005</v>
      </c>
      <c r="BO30">
        <v>0.19934761340854729</v>
      </c>
      <c r="BQ30">
        <v>0.53960729258567519</v>
      </c>
      <c r="BS30">
        <v>0.80749278839109329</v>
      </c>
      <c r="BT30">
        <v>1.7520952334094821</v>
      </c>
      <c r="BU30">
        <v>0.66825029318320917</v>
      </c>
      <c r="BY30">
        <v>0.14094782645817464</v>
      </c>
    </row>
    <row r="31" spans="1:77" x14ac:dyDescent="0.25">
      <c r="A31" t="s">
        <v>164</v>
      </c>
      <c r="C31">
        <v>30</v>
      </c>
      <c r="E31" t="s">
        <v>78</v>
      </c>
      <c r="G31"/>
      <c r="K31" t="s">
        <v>153</v>
      </c>
      <c r="L31" t="s">
        <v>113</v>
      </c>
      <c r="M31" t="s">
        <v>113</v>
      </c>
      <c r="N31">
        <v>27.904199999999999</v>
      </c>
      <c r="O31">
        <v>85.546816669999998</v>
      </c>
      <c r="P31" s="11">
        <v>1096.9688206395699</v>
      </c>
      <c r="U31" s="18"/>
      <c r="V31"/>
      <c r="AU31">
        <v>240.539365</v>
      </c>
      <c r="AV31">
        <v>65.476494961379103</v>
      </c>
      <c r="AW31">
        <v>168.17206400000001</v>
      </c>
      <c r="AX31">
        <v>36.389330506977572</v>
      </c>
      <c r="AY31">
        <v>339.75044600000001</v>
      </c>
      <c r="AZ31">
        <v>715.97203089944958</v>
      </c>
      <c r="BF31">
        <v>46.234133</v>
      </c>
      <c r="BO31">
        <v>0.21638154186522662</v>
      </c>
      <c r="BQ31">
        <v>1.4303170174565973</v>
      </c>
      <c r="BS31">
        <v>2.0202549574464399</v>
      </c>
      <c r="BT31">
        <v>4.2573779132510952</v>
      </c>
      <c r="BU31">
        <v>0.70798837155904715</v>
      </c>
      <c r="BY31">
        <v>0.21396438396899625</v>
      </c>
    </row>
    <row r="32" spans="1:77" x14ac:dyDescent="0.25">
      <c r="A32" t="s">
        <v>165</v>
      </c>
      <c r="C32">
        <v>31</v>
      </c>
      <c r="D32" t="s">
        <v>166</v>
      </c>
      <c r="E32" t="s">
        <v>78</v>
      </c>
      <c r="G32"/>
      <c r="I32" t="s">
        <v>167</v>
      </c>
      <c r="K32" t="s">
        <v>153</v>
      </c>
      <c r="L32" t="s">
        <v>92</v>
      </c>
      <c r="M32" t="s">
        <v>122</v>
      </c>
      <c r="N32">
        <v>28.013297999999999</v>
      </c>
      <c r="O32">
        <v>85.536846999999995</v>
      </c>
      <c r="P32" s="11">
        <v>2043.7904000047099</v>
      </c>
      <c r="U32" s="18"/>
      <c r="V32"/>
      <c r="AU32">
        <v>115.702479</v>
      </c>
      <c r="AV32">
        <v>50.386209013248759</v>
      </c>
      <c r="AW32">
        <v>93.068516000000002</v>
      </c>
      <c r="AX32">
        <v>30.736618971913089</v>
      </c>
      <c r="AY32">
        <v>232.44206800000001</v>
      </c>
      <c r="AZ32">
        <v>215.76365337527929</v>
      </c>
      <c r="BF32">
        <v>11.227080000000001</v>
      </c>
      <c r="BO32">
        <v>0.33025796792454593</v>
      </c>
      <c r="BQ32">
        <v>1.2431967755884277</v>
      </c>
      <c r="BS32">
        <v>2.4975370618351751</v>
      </c>
      <c r="BT32">
        <v>2.3183312966468628</v>
      </c>
      <c r="BU32">
        <v>0.49776910004087555</v>
      </c>
      <c r="BY32">
        <v>0.3033692999563552</v>
      </c>
    </row>
    <row r="33" spans="1:77" x14ac:dyDescent="0.25">
      <c r="A33" t="s">
        <v>168</v>
      </c>
      <c r="C33">
        <v>32</v>
      </c>
      <c r="D33" t="s">
        <v>169</v>
      </c>
      <c r="E33" t="s">
        <v>78</v>
      </c>
      <c r="G33"/>
      <c r="I33" t="s">
        <v>170</v>
      </c>
      <c r="K33" t="s">
        <v>153</v>
      </c>
      <c r="L33" t="s">
        <v>92</v>
      </c>
      <c r="M33" t="s">
        <v>122</v>
      </c>
      <c r="N33">
        <v>27.993241999999999</v>
      </c>
      <c r="O33">
        <v>85.543918000000005</v>
      </c>
      <c r="P33" s="11">
        <v>2252.8088582448199</v>
      </c>
      <c r="U33" s="18"/>
      <c r="V33"/>
      <c r="AU33">
        <v>100.043497</v>
      </c>
      <c r="AV33">
        <v>27.622896311831813</v>
      </c>
      <c r="AW33">
        <v>62.877389000000008</v>
      </c>
      <c r="AX33">
        <v>14.131778837661191</v>
      </c>
      <c r="AY33">
        <v>246.70231699999999</v>
      </c>
      <c r="AZ33">
        <v>243.76006087719477</v>
      </c>
      <c r="BF33">
        <v>12.919605000000001</v>
      </c>
      <c r="BO33">
        <v>0.22475136233251017</v>
      </c>
      <c r="BQ33">
        <v>1.591088602613572</v>
      </c>
      <c r="BS33">
        <v>3.9235458234437814</v>
      </c>
      <c r="BT33">
        <v>3.8767522754037187</v>
      </c>
      <c r="BU33">
        <v>0.40552313499349907</v>
      </c>
      <c r="BY33">
        <v>0.21636779731343589</v>
      </c>
    </row>
    <row r="34" spans="1:77" x14ac:dyDescent="0.25">
      <c r="A34" t="s">
        <v>141</v>
      </c>
      <c r="C34">
        <v>33</v>
      </c>
      <c r="D34" t="s">
        <v>171</v>
      </c>
      <c r="E34" t="s">
        <v>78</v>
      </c>
      <c r="G34"/>
      <c r="I34" t="s">
        <v>139</v>
      </c>
      <c r="K34" t="s">
        <v>153</v>
      </c>
      <c r="L34" t="s">
        <v>92</v>
      </c>
      <c r="M34" t="s">
        <v>122</v>
      </c>
      <c r="N34">
        <v>27.976756999999999</v>
      </c>
      <c r="O34">
        <v>85.579412000000005</v>
      </c>
      <c r="P34" s="11">
        <v>3016.0560332842001</v>
      </c>
      <c r="U34" s="18"/>
      <c r="V34"/>
      <c r="AU34">
        <v>45.23706</v>
      </c>
      <c r="AV34">
        <v>14.067215714358792</v>
      </c>
      <c r="AW34">
        <v>12.475671999999999</v>
      </c>
      <c r="AX34">
        <v>6.359300476947535</v>
      </c>
      <c r="AY34">
        <v>133.33333300000001</v>
      </c>
      <c r="AZ34">
        <v>33.702969494219573</v>
      </c>
      <c r="BF34">
        <v>4.4851900000000002</v>
      </c>
      <c r="BO34">
        <v>0.50973610695660609</v>
      </c>
      <c r="BQ34">
        <v>3.6260219088799386</v>
      </c>
      <c r="BS34">
        <v>10.687467015804842</v>
      </c>
      <c r="BT34">
        <v>2.7014953177848517</v>
      </c>
      <c r="BU34">
        <v>0.33927795084819484</v>
      </c>
      <c r="BY34">
        <v>0.23720407247049183</v>
      </c>
    </row>
    <row r="35" spans="1:77" x14ac:dyDescent="0.25">
      <c r="A35" t="s">
        <v>172</v>
      </c>
      <c r="C35">
        <v>34</v>
      </c>
      <c r="D35" t="s">
        <v>173</v>
      </c>
      <c r="E35" t="s">
        <v>78</v>
      </c>
      <c r="G35"/>
      <c r="I35" t="s">
        <v>174</v>
      </c>
      <c r="K35" t="s">
        <v>153</v>
      </c>
      <c r="L35" t="s">
        <v>92</v>
      </c>
      <c r="M35" t="s">
        <v>122</v>
      </c>
      <c r="N35">
        <v>27.998815</v>
      </c>
      <c r="O35">
        <v>85.565847000000005</v>
      </c>
      <c r="P35" s="11">
        <v>3141.0861640058702</v>
      </c>
      <c r="U35" s="18"/>
      <c r="V35"/>
      <c r="AU35">
        <v>55.676380999999999</v>
      </c>
      <c r="AV35">
        <v>17.903729091002095</v>
      </c>
      <c r="AW35">
        <v>31.438695000000003</v>
      </c>
      <c r="AX35">
        <v>9.1856562444797731</v>
      </c>
      <c r="AY35">
        <v>181.46167599999998</v>
      </c>
      <c r="AZ35">
        <v>159.61375734204842</v>
      </c>
      <c r="BF35">
        <v>1.6643160000000001</v>
      </c>
      <c r="BO35">
        <v>0.29217676638549317</v>
      </c>
      <c r="BQ35">
        <v>1.7709507662452273</v>
      </c>
      <c r="BS35">
        <v>5.7719213854137381</v>
      </c>
      <c r="BT35">
        <v>5.0769841859545508</v>
      </c>
      <c r="BU35">
        <v>0.30682170597829156</v>
      </c>
      <c r="BY35">
        <v>0.24332294513910344</v>
      </c>
    </row>
    <row r="36" spans="1:77" x14ac:dyDescent="0.25">
      <c r="A36" t="s">
        <v>175</v>
      </c>
      <c r="C36" s="20">
        <v>35</v>
      </c>
      <c r="D36" t="s">
        <v>176</v>
      </c>
      <c r="E36" t="s">
        <v>78</v>
      </c>
      <c r="G36"/>
      <c r="I36" t="s">
        <v>177</v>
      </c>
      <c r="K36" t="s">
        <v>153</v>
      </c>
      <c r="L36" t="s">
        <v>81</v>
      </c>
      <c r="M36" t="s">
        <v>81</v>
      </c>
      <c r="N36">
        <v>27.837598</v>
      </c>
      <c r="O36">
        <v>85.567611999999997</v>
      </c>
      <c r="P36" s="21">
        <v>861.03619584669195</v>
      </c>
      <c r="U36" s="22"/>
      <c r="V36"/>
      <c r="AB36" s="22"/>
      <c r="AU36">
        <v>397.99912999999998</v>
      </c>
      <c r="AV36">
        <v>87.472504987467389</v>
      </c>
      <c r="AW36">
        <v>1113.079495</v>
      </c>
      <c r="AX36">
        <v>150.50344462109166</v>
      </c>
      <c r="AY36">
        <v>545.81105200000002</v>
      </c>
      <c r="AZ36">
        <v>503.4123090418999</v>
      </c>
      <c r="BF36">
        <v>55.063470000000002</v>
      </c>
      <c r="BO36">
        <v>0.13521356317959274</v>
      </c>
      <c r="BQ36">
        <v>0.3575657729639517</v>
      </c>
      <c r="BS36">
        <v>0.49036124953501192</v>
      </c>
      <c r="BT36">
        <v>0.45226986149978438</v>
      </c>
      <c r="BU36">
        <v>0.72918847748066484</v>
      </c>
      <c r="BY36">
        <v>0.18018046510528987</v>
      </c>
    </row>
    <row r="37" spans="1:77" s="8" customFormat="1" x14ac:dyDescent="0.25">
      <c r="A37" s="8" t="s">
        <v>178</v>
      </c>
      <c r="C37">
        <v>36</v>
      </c>
      <c r="D37" s="8" t="s">
        <v>179</v>
      </c>
      <c r="E37" s="8" t="s">
        <v>180</v>
      </c>
      <c r="F37" s="9">
        <v>44863</v>
      </c>
      <c r="G37" s="10">
        <v>0.6875</v>
      </c>
      <c r="H37" s="8" t="s">
        <v>181</v>
      </c>
      <c r="I37" s="8" t="s">
        <v>182</v>
      </c>
      <c r="J37" s="8" t="s">
        <v>183</v>
      </c>
      <c r="K37" s="8" t="s">
        <v>184</v>
      </c>
      <c r="L37" s="8" t="s">
        <v>81</v>
      </c>
      <c r="M37" s="8" t="s">
        <v>81</v>
      </c>
      <c r="N37" s="8">
        <v>27.837599999999998</v>
      </c>
      <c r="O37" s="8">
        <v>85.567610000000002</v>
      </c>
      <c r="P37" s="11">
        <v>861.10224000662697</v>
      </c>
      <c r="Q37" s="8">
        <v>23.4</v>
      </c>
      <c r="R37" s="8">
        <v>7.08</v>
      </c>
      <c r="S37" s="8">
        <v>138</v>
      </c>
      <c r="T37" s="8">
        <v>2482.65</v>
      </c>
      <c r="V37" s="12">
        <v>0.74100471371805321</v>
      </c>
      <c r="W37" s="8">
        <v>2.8569259985870469E-5</v>
      </c>
      <c r="X37" s="8">
        <v>0.40787469191005948</v>
      </c>
      <c r="Y37" s="8">
        <v>1.476370055810693E-2</v>
      </c>
      <c r="Z37" s="8">
        <v>14.959260575335655</v>
      </c>
      <c r="AA37" s="8">
        <v>0.38124880594008914</v>
      </c>
      <c r="AB37" s="13">
        <v>-13.149225900000001</v>
      </c>
      <c r="AD37" s="8">
        <v>-8.0058263666666658</v>
      </c>
      <c r="AE37" s="8">
        <v>-54.110815349999996</v>
      </c>
      <c r="AF37" s="23">
        <f>AE37-8*AD37</f>
        <v>9.9357955833333307</v>
      </c>
      <c r="AG37" s="14"/>
      <c r="AH37" s="8">
        <v>10.56743</v>
      </c>
      <c r="AI37" s="8">
        <v>3.0348600000000001</v>
      </c>
      <c r="AJ37" s="8">
        <v>41.23677</v>
      </c>
      <c r="AK37" s="8">
        <v>4.1242299999999998</v>
      </c>
      <c r="AL37" s="8">
        <v>15.91161</v>
      </c>
      <c r="AM37" s="8">
        <v>4.3909999999999998E-2</v>
      </c>
      <c r="AN37" s="8">
        <v>2.4778746837332999E-4</v>
      </c>
      <c r="AO37" s="8">
        <v>1.401E-2</v>
      </c>
      <c r="AP37" s="8">
        <v>4.3464158325869695E-2</v>
      </c>
      <c r="AQ37" s="8">
        <v>2.95036066027123E-3</v>
      </c>
      <c r="AR37" s="8">
        <v>6.0000000000000002E-5</v>
      </c>
      <c r="AS37" s="8">
        <v>4.4835799999999999</v>
      </c>
      <c r="AT37" s="14"/>
      <c r="AU37" s="8">
        <v>459.65794610637499</v>
      </c>
      <c r="AV37" s="8">
        <v>77.621277651457987</v>
      </c>
      <c r="AW37" s="8">
        <v>1028.9128699036878</v>
      </c>
      <c r="AX37" s="8">
        <v>169.6864842624974</v>
      </c>
      <c r="AY37" s="8">
        <v>566.54180983069557</v>
      </c>
      <c r="AZ37" s="8">
        <v>501.14129194247886</v>
      </c>
      <c r="BA37" s="8">
        <v>9.1835928400277673</v>
      </c>
      <c r="BB37" s="8">
        <v>102.01926787885849</v>
      </c>
      <c r="BC37" s="8">
        <v>778.29990734836952</v>
      </c>
      <c r="BD37" s="8">
        <v>1.0921393561081278</v>
      </c>
      <c r="BE37" s="8">
        <v>425.06276621109788</v>
      </c>
      <c r="BF37" s="8">
        <v>81.0916750224889</v>
      </c>
      <c r="BH37" s="8">
        <v>139.82784968033681</v>
      </c>
      <c r="BI37" s="14"/>
      <c r="BJ37" s="8">
        <v>8.9255301480361555E-3</v>
      </c>
      <c r="BK37" s="8">
        <v>9.9152484980004257E-2</v>
      </c>
      <c r="BL37" s="8">
        <v>0.75642936356819301</v>
      </c>
      <c r="BM37" s="8">
        <v>7.544008819592643E-2</v>
      </c>
      <c r="BN37" s="8">
        <v>0.41311832968994372</v>
      </c>
      <c r="BO37" s="8">
        <v>0.1649182250761243</v>
      </c>
      <c r="BP37" s="8">
        <v>1.0614497962401408E-3</v>
      </c>
      <c r="BQ37" s="8">
        <v>0.44674137096701022</v>
      </c>
      <c r="BR37" s="8">
        <v>0.1358986302634406</v>
      </c>
      <c r="BS37" s="8">
        <v>0.55062175467173147</v>
      </c>
      <c r="BT37" s="8">
        <v>0.48705901792188544</v>
      </c>
      <c r="BU37" s="8">
        <v>0.81133984841072615</v>
      </c>
      <c r="BV37" s="8">
        <v>5.6683740467674335</v>
      </c>
      <c r="BW37" s="8">
        <v>0.92473712205277303</v>
      </c>
      <c r="BX37" s="8">
        <v>2.352593733188506E-3</v>
      </c>
      <c r="BY37" s="8">
        <v>0.14447102031707093</v>
      </c>
    </row>
    <row r="38" spans="1:77" x14ac:dyDescent="0.25">
      <c r="A38" t="s">
        <v>185</v>
      </c>
      <c r="C38">
        <v>37</v>
      </c>
      <c r="D38" t="s">
        <v>186</v>
      </c>
      <c r="E38" t="s">
        <v>180</v>
      </c>
      <c r="F38" s="15">
        <v>44863</v>
      </c>
      <c r="G38" s="16">
        <v>0.70833333333333337</v>
      </c>
      <c r="H38" t="s">
        <v>181</v>
      </c>
      <c r="I38" t="s">
        <v>187</v>
      </c>
      <c r="K38" t="s">
        <v>188</v>
      </c>
      <c r="L38" t="s">
        <v>81</v>
      </c>
      <c r="M38" t="s">
        <v>81</v>
      </c>
      <c r="N38">
        <v>27.836331999999999</v>
      </c>
      <c r="O38">
        <v>85.570265000000006</v>
      </c>
      <c r="P38" s="11">
        <v>875.44800000381599</v>
      </c>
      <c r="Q38">
        <v>23.3</v>
      </c>
      <c r="R38">
        <v>7.75</v>
      </c>
      <c r="S38">
        <v>148</v>
      </c>
      <c r="T38">
        <v>844.05</v>
      </c>
      <c r="V38" s="17">
        <v>0.74115192331090352</v>
      </c>
      <c r="W38">
        <v>2.1948582775697499E-5</v>
      </c>
      <c r="AB38" s="18">
        <v>-13.089983999999999</v>
      </c>
      <c r="AD38">
        <v>-8.2366079666666678</v>
      </c>
      <c r="AE38">
        <v>-56.322252249999998</v>
      </c>
      <c r="AF38" s="24">
        <f>AE38-8*AD38</f>
        <v>9.5706114833333444</v>
      </c>
      <c r="AH38">
        <v>10.302199999999999</v>
      </c>
      <c r="AI38">
        <v>2.9850099999999999</v>
      </c>
      <c r="AJ38">
        <v>10.7249</v>
      </c>
      <c r="AK38">
        <v>3.3740299999999999</v>
      </c>
      <c r="AL38">
        <v>14.541679999999999</v>
      </c>
      <c r="AM38">
        <v>4.6929999999999999E-2</v>
      </c>
      <c r="AN38">
        <v>1.3019659291156399E-2</v>
      </c>
      <c r="AO38">
        <v>1.7129999999999999E-2</v>
      </c>
      <c r="AP38">
        <v>1.5836591053254301E-2</v>
      </c>
      <c r="AQ38">
        <v>1.87608908003534E-3</v>
      </c>
      <c r="AR38">
        <v>5.9470000000000002E-2</v>
      </c>
      <c r="AS38">
        <v>5.0583799999999997</v>
      </c>
      <c r="AU38">
        <v>448.12107507474303</v>
      </c>
      <c r="AV38">
        <v>76.346286155664046</v>
      </c>
      <c r="AW38">
        <v>267.60067867658069</v>
      </c>
      <c r="AX38">
        <v>138.82040732359596</v>
      </c>
      <c r="AY38">
        <v>517.76468284346015</v>
      </c>
      <c r="AZ38">
        <v>535.60830860534122</v>
      </c>
      <c r="BA38">
        <v>482.5395353154762</v>
      </c>
      <c r="BB38">
        <v>124.73876222447153</v>
      </c>
      <c r="BC38">
        <v>283.58118100553855</v>
      </c>
      <c r="BD38">
        <v>1082.4921251291728</v>
      </c>
      <c r="BE38">
        <v>270.29089180742545</v>
      </c>
      <c r="BF38">
        <v>92.950983510198895</v>
      </c>
      <c r="BH38">
        <v>157.75393731482924</v>
      </c>
      <c r="BJ38">
        <v>1.8032074421555122</v>
      </c>
      <c r="BK38">
        <v>0.46613769008870659</v>
      </c>
      <c r="BL38">
        <v>1.0597177197307177</v>
      </c>
      <c r="BM38">
        <v>0.285299299438382</v>
      </c>
      <c r="BN38">
        <v>1.0100530878477185</v>
      </c>
      <c r="BO38">
        <v>0.51875954878041552</v>
      </c>
      <c r="BP38">
        <v>4.045177054417942</v>
      </c>
      <c r="BQ38">
        <v>1.6745887091577125</v>
      </c>
      <c r="BR38">
        <v>0.58951247095112547</v>
      </c>
      <c r="BS38">
        <v>1.9348406939925029</v>
      </c>
      <c r="BT38">
        <v>2.0015207407327682</v>
      </c>
      <c r="BU38">
        <v>0.86549177632926155</v>
      </c>
      <c r="BV38">
        <v>4.8210471600397176</v>
      </c>
      <c r="BW38">
        <v>0.60316487405182428</v>
      </c>
      <c r="BX38">
        <v>3.6997177126947786E-3</v>
      </c>
      <c r="BY38">
        <v>0.14556918466109062</v>
      </c>
    </row>
    <row r="39" spans="1:77" x14ac:dyDescent="0.25">
      <c r="A39" t="s">
        <v>189</v>
      </c>
      <c r="C39">
        <v>38</v>
      </c>
      <c r="D39" t="s">
        <v>190</v>
      </c>
      <c r="E39" t="s">
        <v>180</v>
      </c>
      <c r="F39" s="15">
        <v>44864</v>
      </c>
      <c r="G39" s="16">
        <v>0.5</v>
      </c>
      <c r="H39" t="s">
        <v>181</v>
      </c>
      <c r="I39" t="s">
        <v>191</v>
      </c>
      <c r="K39" t="s">
        <v>192</v>
      </c>
      <c r="L39" t="s">
        <v>81</v>
      </c>
      <c r="M39" t="s">
        <v>81</v>
      </c>
      <c r="N39">
        <v>27.855139999999999</v>
      </c>
      <c r="O39">
        <v>85.564840000000004</v>
      </c>
      <c r="P39" s="11">
        <v>1442.7210880003499</v>
      </c>
      <c r="Q39">
        <v>20.399999999999999</v>
      </c>
      <c r="R39">
        <v>6.26</v>
      </c>
      <c r="S39">
        <v>58</v>
      </c>
      <c r="T39">
        <v>519.82000000000005</v>
      </c>
      <c r="V39" s="17">
        <v>0.73829072284138353</v>
      </c>
      <c r="W39">
        <v>1.5020928455895499E-5</v>
      </c>
      <c r="AB39" s="18">
        <v>-15.317881080000001</v>
      </c>
      <c r="AD39">
        <v>-8.7262556999999994</v>
      </c>
      <c r="AE39">
        <v>-59.744742700000003</v>
      </c>
      <c r="AF39" s="24">
        <f t="shared" ref="AF39:AF102" si="0">AE39-8*AD39</f>
        <v>10.065302899999992</v>
      </c>
      <c r="AH39">
        <v>7.6731400000000001</v>
      </c>
      <c r="AI39">
        <v>1.1260399999999999</v>
      </c>
      <c r="AJ39">
        <v>6.9</v>
      </c>
      <c r="AK39">
        <v>1.0480700000000001</v>
      </c>
      <c r="AL39">
        <v>16.862390000000001</v>
      </c>
      <c r="AM39">
        <v>7.5249999999999997E-2</v>
      </c>
      <c r="AN39">
        <v>1.1663735015580099E-2</v>
      </c>
      <c r="AO39">
        <v>1.456E-2</v>
      </c>
      <c r="AP39">
        <v>1.0268475980495601E-2</v>
      </c>
      <c r="AQ39">
        <v>2.2938774881784002E-3</v>
      </c>
      <c r="AR39">
        <v>3.9699999999999996E-3</v>
      </c>
      <c r="AS39">
        <v>4.7500000000000001E-2</v>
      </c>
      <c r="AU39">
        <v>333.76324920881115</v>
      </c>
      <c r="AV39">
        <v>28.800229165973963</v>
      </c>
      <c r="AW39">
        <v>172.16427965467338</v>
      </c>
      <c r="AX39">
        <v>43.121579921826786</v>
      </c>
      <c r="AY39">
        <v>600.39486567801896</v>
      </c>
      <c r="AZ39">
        <v>858.82218671536168</v>
      </c>
      <c r="BA39">
        <v>432.28575714602857</v>
      </c>
      <c r="BB39">
        <v>106.02430694619412</v>
      </c>
      <c r="BC39">
        <v>183.87458108148627</v>
      </c>
      <c r="BD39">
        <v>72.263220729154455</v>
      </c>
      <c r="BE39">
        <v>330.48227750733332</v>
      </c>
      <c r="BF39">
        <v>42.552714746362014</v>
      </c>
      <c r="BH39">
        <v>1.481365975362545</v>
      </c>
      <c r="BJ39">
        <v>2.5108910978113816</v>
      </c>
      <c r="BK39">
        <v>0.61583219909993736</v>
      </c>
      <c r="BL39">
        <v>1.0680181826933053</v>
      </c>
      <c r="BM39">
        <v>0.1672834180454934</v>
      </c>
      <c r="BN39">
        <v>1.9195751765128848</v>
      </c>
      <c r="BO39">
        <v>0.25046763479811218</v>
      </c>
      <c r="BP39">
        <v>0.41973411020044238</v>
      </c>
      <c r="BQ39">
        <v>1.9386323915638743</v>
      </c>
      <c r="BR39">
        <v>8.6043747189246487E-3</v>
      </c>
      <c r="BS39">
        <v>3.4873370183541512</v>
      </c>
      <c r="BT39">
        <v>4.9883877679968505</v>
      </c>
      <c r="BU39">
        <v>0.55590623486077984</v>
      </c>
      <c r="BV39">
        <v>7.8435242310209077</v>
      </c>
      <c r="BW39">
        <v>0.99016976341986307</v>
      </c>
      <c r="BX39">
        <v>3.0258808658137808E-3</v>
      </c>
      <c r="BY39">
        <v>7.9434997962488957E-2</v>
      </c>
    </row>
    <row r="40" spans="1:77" x14ac:dyDescent="0.25">
      <c r="A40" t="s">
        <v>193</v>
      </c>
      <c r="C40">
        <v>39</v>
      </c>
      <c r="D40" t="s">
        <v>190</v>
      </c>
      <c r="E40" t="s">
        <v>180</v>
      </c>
      <c r="F40" s="15">
        <v>44864</v>
      </c>
      <c r="G40" s="16">
        <v>0.52083333333333337</v>
      </c>
      <c r="H40" t="s">
        <v>181</v>
      </c>
      <c r="I40" t="s">
        <v>194</v>
      </c>
      <c r="J40" t="s">
        <v>195</v>
      </c>
      <c r="L40" t="s">
        <v>81</v>
      </c>
      <c r="M40" t="s">
        <v>81</v>
      </c>
      <c r="N40">
        <v>27.855236999999999</v>
      </c>
      <c r="O40">
        <v>85.564960999999997</v>
      </c>
      <c r="P40" s="11">
        <v>1442.96623216077</v>
      </c>
      <c r="Q40">
        <v>18.8</v>
      </c>
      <c r="R40">
        <v>6.86</v>
      </c>
      <c r="S40">
        <v>30</v>
      </c>
      <c r="T40">
        <v>420.88</v>
      </c>
      <c r="V40" s="17">
        <v>0.75267536288514902</v>
      </c>
      <c r="W40">
        <v>1.8622875161990602E-5</v>
      </c>
      <c r="AB40" s="18">
        <v>-15.649635719999999</v>
      </c>
      <c r="AD40">
        <v>-8.7532718000000003</v>
      </c>
      <c r="AE40">
        <v>-59.473152200000001</v>
      </c>
      <c r="AF40" s="24">
        <f t="shared" si="0"/>
        <v>10.553022200000001</v>
      </c>
      <c r="AH40">
        <v>6.2288100000000002</v>
      </c>
      <c r="AI40">
        <v>0.84141999999999995</v>
      </c>
      <c r="AJ40">
        <v>4.1212</v>
      </c>
      <c r="AK40">
        <v>0.68791000000000002</v>
      </c>
      <c r="AL40">
        <v>12.84168</v>
      </c>
      <c r="AM40">
        <v>3.6519999999999997E-2</v>
      </c>
      <c r="AN40">
        <v>7.7056306180414598E-3</v>
      </c>
      <c r="AO40">
        <v>6.2399999999999999E-3</v>
      </c>
      <c r="AP40">
        <v>6.7187021719298506E-3</v>
      </c>
      <c r="AQ40">
        <v>9.0195448391523401E-4</v>
      </c>
      <c r="AR40">
        <v>3.29E-3</v>
      </c>
      <c r="AS40">
        <v>6.5740000000000007E-2</v>
      </c>
      <c r="AU40">
        <v>270.93834653145058</v>
      </c>
      <c r="AV40">
        <v>21.520628774141073</v>
      </c>
      <c r="AW40">
        <v>102.82948250910722</v>
      </c>
      <c r="AX40">
        <v>28.303229788109444</v>
      </c>
      <c r="AY40">
        <v>457.23522814263589</v>
      </c>
      <c r="AZ40">
        <v>416.79981739328917</v>
      </c>
      <c r="BA40">
        <v>285.58899542540769</v>
      </c>
      <c r="BB40">
        <v>45.438988691226051</v>
      </c>
      <c r="BC40">
        <v>120.30982490697198</v>
      </c>
      <c r="BD40">
        <v>59.885641359929011</v>
      </c>
      <c r="BE40">
        <v>129.94589884962312</v>
      </c>
      <c r="BF40">
        <v>30.681270870074162</v>
      </c>
      <c r="BH40">
        <v>2.0502105099017625</v>
      </c>
      <c r="BJ40">
        <v>2.7773065511645858</v>
      </c>
      <c r="BK40">
        <v>0.44188677782368191</v>
      </c>
      <c r="BL40">
        <v>1.1699934879699174</v>
      </c>
      <c r="BM40">
        <v>0.20928461613365673</v>
      </c>
      <c r="BN40">
        <v>1.2637027404870418</v>
      </c>
      <c r="BO40">
        <v>0.27524430831987057</v>
      </c>
      <c r="BP40">
        <v>0.58237812637659792</v>
      </c>
      <c r="BQ40">
        <v>2.6348313724855572</v>
      </c>
      <c r="BR40">
        <v>1.9937963897855685E-2</v>
      </c>
      <c r="BS40">
        <v>4.4465382591236935</v>
      </c>
      <c r="BT40">
        <v>4.0533104633330694</v>
      </c>
      <c r="BU40">
        <v>0.5925578998627169</v>
      </c>
      <c r="BV40">
        <v>8.8307406716883392</v>
      </c>
      <c r="BW40">
        <v>0.47961427576859805</v>
      </c>
      <c r="BX40">
        <v>7.6955102766053957E-3</v>
      </c>
      <c r="BY40">
        <v>7.3585119935724572E-2</v>
      </c>
    </row>
    <row r="41" spans="1:77" x14ac:dyDescent="0.25">
      <c r="A41" t="s">
        <v>196</v>
      </c>
      <c r="C41">
        <v>40</v>
      </c>
      <c r="E41" t="s">
        <v>180</v>
      </c>
      <c r="F41" s="15">
        <v>44864</v>
      </c>
      <c r="G41" s="16">
        <v>0.5625</v>
      </c>
      <c r="H41" t="s">
        <v>181</v>
      </c>
      <c r="K41" t="s">
        <v>197</v>
      </c>
      <c r="L41" t="s">
        <v>113</v>
      </c>
      <c r="M41" t="s">
        <v>113</v>
      </c>
      <c r="N41">
        <v>27.885234000000001</v>
      </c>
      <c r="O41">
        <v>85.570412000000005</v>
      </c>
      <c r="P41">
        <v>1918</v>
      </c>
      <c r="Q41">
        <v>16</v>
      </c>
      <c r="R41">
        <v>6.45</v>
      </c>
      <c r="S41">
        <v>37</v>
      </c>
      <c r="T41">
        <v>113.56</v>
      </c>
      <c r="V41" s="17">
        <v>0.72934120470153507</v>
      </c>
      <c r="W41">
        <v>2.7484172005275901E-5</v>
      </c>
      <c r="AB41" s="18">
        <v>-13.619747159999998</v>
      </c>
      <c r="AD41">
        <v>-9.0863177333333329</v>
      </c>
      <c r="AE41">
        <v>-61.0009613</v>
      </c>
      <c r="AF41" s="24">
        <f t="shared" si="0"/>
        <v>11.689580566666663</v>
      </c>
      <c r="AH41">
        <v>0.86843000000000004</v>
      </c>
      <c r="AI41">
        <v>0.70032000000000005</v>
      </c>
      <c r="AJ41">
        <v>0.87458999999999998</v>
      </c>
      <c r="AK41">
        <v>0.29197000000000001</v>
      </c>
      <c r="AL41">
        <v>3.98997</v>
      </c>
      <c r="AM41">
        <v>8.4100000000000008E-3</v>
      </c>
      <c r="AN41">
        <v>3.5622487714482899E-3</v>
      </c>
      <c r="AO41">
        <v>7.1799999999999998E-3</v>
      </c>
      <c r="AP41">
        <v>1.7454270993608901E-3</v>
      </c>
      <c r="AQ41">
        <v>2.2679632190347301E-4</v>
      </c>
      <c r="AR41">
        <v>1.396E-2</v>
      </c>
      <c r="AS41">
        <v>5.5070000000000001E-2</v>
      </c>
      <c r="AU41">
        <v>37.774629227462015</v>
      </c>
      <c r="AV41">
        <v>17.911776215334172</v>
      </c>
      <c r="AW41">
        <v>21.822196716403013</v>
      </c>
      <c r="AX41">
        <v>12.012754577247481</v>
      </c>
      <c r="AY41">
        <v>142.06512257214575</v>
      </c>
      <c r="AZ41">
        <v>95.982652362474326</v>
      </c>
      <c r="BA41">
        <v>132.02541083547123</v>
      </c>
      <c r="BB41">
        <v>52.283964551763312</v>
      </c>
      <c r="BC41">
        <v>31.25485001989238</v>
      </c>
      <c r="BD41">
        <v>254.10442352115777</v>
      </c>
      <c r="BE41">
        <v>32.674877093138313</v>
      </c>
      <c r="BF41">
        <v>24.234345688088045</v>
      </c>
      <c r="BH41">
        <v>1.7174489318571653</v>
      </c>
      <c r="BJ41">
        <v>6.0500513560228404</v>
      </c>
      <c r="BK41">
        <v>2.3959074895729087</v>
      </c>
      <c r="BL41">
        <v>1.4322504020137972</v>
      </c>
      <c r="BM41">
        <v>0.8208053684105272</v>
      </c>
      <c r="BN41">
        <v>1.4973230017937518</v>
      </c>
      <c r="BO41">
        <v>0.55048328696523463</v>
      </c>
      <c r="BP41">
        <v>11.64431000340841</v>
      </c>
      <c r="BQ41">
        <v>1.7310186375081154</v>
      </c>
      <c r="BR41">
        <v>7.8701926949738127E-2</v>
      </c>
      <c r="BS41">
        <v>6.5101201505236252</v>
      </c>
      <c r="BT41">
        <v>4.3983955240549815</v>
      </c>
      <c r="BU41">
        <v>0.26589657294863983</v>
      </c>
      <c r="BV41">
        <v>1.5587228850180779</v>
      </c>
      <c r="BW41">
        <v>0.8649953093221574</v>
      </c>
      <c r="BX41">
        <v>3.0604552762342259E-2</v>
      </c>
      <c r="BY41">
        <v>0.32165437996772889</v>
      </c>
    </row>
    <row r="42" spans="1:77" x14ac:dyDescent="0.25">
      <c r="A42" t="s">
        <v>198</v>
      </c>
      <c r="C42">
        <v>41</v>
      </c>
      <c r="D42" t="s">
        <v>199</v>
      </c>
      <c r="E42" t="s">
        <v>180</v>
      </c>
      <c r="F42" s="15">
        <v>44864</v>
      </c>
      <c r="G42" s="16">
        <v>0.6875</v>
      </c>
      <c r="H42" t="s">
        <v>181</v>
      </c>
      <c r="L42" t="s">
        <v>91</v>
      </c>
      <c r="M42" t="s">
        <v>91</v>
      </c>
      <c r="N42">
        <v>27.915859000000001</v>
      </c>
      <c r="O42">
        <v>85.587916000000007</v>
      </c>
      <c r="P42" s="11">
        <v>2459.7799347221498</v>
      </c>
      <c r="Q42">
        <v>17.399999999999999</v>
      </c>
      <c r="R42">
        <v>7</v>
      </c>
      <c r="S42">
        <v>8</v>
      </c>
      <c r="T42">
        <v>112.88</v>
      </c>
      <c r="V42" s="17">
        <v>0.73084229272398904</v>
      </c>
      <c r="W42">
        <v>3.6419314016007002E-5</v>
      </c>
      <c r="AB42" s="18">
        <v>-15.195983339999998</v>
      </c>
      <c r="AD42">
        <v>-10.085455533333334</v>
      </c>
      <c r="AE42">
        <v>-67.181670850000003</v>
      </c>
      <c r="AF42" s="24">
        <f t="shared" si="0"/>
        <v>13.501973416666672</v>
      </c>
      <c r="AH42">
        <v>1.53698</v>
      </c>
      <c r="AI42">
        <v>0.33493000000000001</v>
      </c>
      <c r="AJ42">
        <v>0.75131000000000003</v>
      </c>
      <c r="AK42">
        <v>0.11777</v>
      </c>
      <c r="AL42">
        <v>5.7659500000000001</v>
      </c>
      <c r="AM42">
        <v>1.0699999999999999E-2</v>
      </c>
      <c r="AN42">
        <v>1.7916257065816801E-3</v>
      </c>
      <c r="AO42">
        <v>2.6800000000000001E-3</v>
      </c>
      <c r="AP42">
        <v>1.10736134371606E-3</v>
      </c>
      <c r="AQ42">
        <v>8.0328850147911603E-5</v>
      </c>
      <c r="AR42">
        <v>9.3999999999999997E-4</v>
      </c>
      <c r="AS42">
        <v>8.4349999999999994E-2</v>
      </c>
      <c r="AU42">
        <v>66.854956219873287</v>
      </c>
      <c r="AV42">
        <v>8.5663571050403728</v>
      </c>
      <c r="AW42">
        <v>18.746194919906184</v>
      </c>
      <c r="AX42">
        <v>4.8455050401152029</v>
      </c>
      <c r="AY42">
        <v>205.29988784248101</v>
      </c>
      <c r="AZ42">
        <v>122.11823784524078</v>
      </c>
      <c r="BA42">
        <v>66.40190934185334</v>
      </c>
      <c r="BB42">
        <v>19.515463091744522</v>
      </c>
      <c r="BC42">
        <v>19.829194085702571</v>
      </c>
      <c r="BD42">
        <v>17.110183245694003</v>
      </c>
      <c r="BE42">
        <v>11.573094676258696</v>
      </c>
      <c r="BF42">
        <v>4.6994039248839901</v>
      </c>
      <c r="BH42">
        <v>2.6305941057227509</v>
      </c>
      <c r="BJ42">
        <v>3.5421540011483916</v>
      </c>
      <c r="BK42">
        <v>1.0410359635715443</v>
      </c>
      <c r="BL42">
        <v>1.0577716795554266</v>
      </c>
      <c r="BM42">
        <v>0.45696511434136117</v>
      </c>
      <c r="BN42">
        <v>0.61735700101834934</v>
      </c>
      <c r="BO42">
        <v>0.25847939066129438</v>
      </c>
      <c r="BP42">
        <v>0.91272833333900016</v>
      </c>
      <c r="BQ42">
        <v>3.5663214057846715</v>
      </c>
      <c r="BR42">
        <v>0.14032682989599021</v>
      </c>
      <c r="BS42">
        <v>10.951549832893152</v>
      </c>
      <c r="BT42">
        <v>6.5142946804402442</v>
      </c>
      <c r="BU42">
        <v>0.32564536163394603</v>
      </c>
      <c r="BV42">
        <v>14.226263008775879</v>
      </c>
      <c r="BW42">
        <v>0.17310750512193859</v>
      </c>
      <c r="BX42">
        <v>8.6407311784238855E-2</v>
      </c>
      <c r="BY42">
        <v>0.11358005751155063</v>
      </c>
    </row>
    <row r="43" spans="1:77" x14ac:dyDescent="0.25">
      <c r="A43" t="s">
        <v>200</v>
      </c>
      <c r="C43">
        <v>42</v>
      </c>
      <c r="D43" t="s">
        <v>201</v>
      </c>
      <c r="E43" t="s">
        <v>180</v>
      </c>
      <c r="F43" s="15">
        <v>44864</v>
      </c>
      <c r="G43" s="16">
        <v>0.72916666666666663</v>
      </c>
      <c r="H43" t="s">
        <v>181</v>
      </c>
      <c r="I43" t="s">
        <v>202</v>
      </c>
      <c r="K43">
        <f>27+(51/60)</f>
        <v>27.85</v>
      </c>
      <c r="L43" t="s">
        <v>91</v>
      </c>
      <c r="M43" t="s">
        <v>91</v>
      </c>
      <c r="N43">
        <v>27.930548000000002</v>
      </c>
      <c r="O43">
        <v>85.596663000000007</v>
      </c>
      <c r="P43" s="11">
        <v>2524.8581952033501</v>
      </c>
      <c r="Q43">
        <v>12.8</v>
      </c>
      <c r="R43">
        <v>6.32</v>
      </c>
      <c r="S43">
        <v>8</v>
      </c>
      <c r="T43">
        <v>309.39999999999998</v>
      </c>
      <c r="AB43" s="18">
        <v>-15.956890319999999</v>
      </c>
      <c r="AD43">
        <v>-9.6710560333333344</v>
      </c>
      <c r="AE43">
        <v>-63.978853600000001</v>
      </c>
      <c r="AF43" s="24">
        <f t="shared" si="0"/>
        <v>13.389594666666675</v>
      </c>
      <c r="AH43">
        <v>0.40614</v>
      </c>
      <c r="AI43">
        <v>0.22847999999999999</v>
      </c>
      <c r="AJ43">
        <v>0.58689999999999998</v>
      </c>
      <c r="AK43">
        <v>0.11545999999999999</v>
      </c>
      <c r="AL43">
        <v>2.8414700000000002</v>
      </c>
      <c r="AM43">
        <v>4.9100000000000003E-3</v>
      </c>
      <c r="AN43">
        <v>3.5696030907177699E-3</v>
      </c>
      <c r="AO43">
        <v>7.4200000000000004E-3</v>
      </c>
      <c r="AP43">
        <v>6.1354310442368002E-4</v>
      </c>
      <c r="AQ43">
        <v>1.9256659583840899E-4</v>
      </c>
      <c r="AR43">
        <v>1.9400000000000001E-3</v>
      </c>
      <c r="AS43">
        <v>6.8220000000000003E-2</v>
      </c>
      <c r="AU43">
        <v>17.666119220249669</v>
      </c>
      <c r="AV43">
        <v>5.8437323361885296</v>
      </c>
      <c r="AW43">
        <v>14.643944308598231</v>
      </c>
      <c r="AX43">
        <v>4.7504628677226908</v>
      </c>
      <c r="AY43">
        <v>101.17213508750066</v>
      </c>
      <c r="AZ43">
        <v>56.03743437571331</v>
      </c>
      <c r="BA43">
        <v>132.29797939686722</v>
      </c>
      <c r="BB43">
        <v>54.031617962964312</v>
      </c>
      <c r="BC43">
        <v>10.986536026925958</v>
      </c>
      <c r="BD43">
        <v>35.312505847496134</v>
      </c>
      <c r="BE43">
        <v>27.743350502580174</v>
      </c>
      <c r="BF43">
        <v>1.7080306404424324</v>
      </c>
      <c r="BH43">
        <v>2.1275534071417432</v>
      </c>
      <c r="BJ43">
        <v>9.0343132020235899</v>
      </c>
      <c r="BK43">
        <v>3.6896902108019836</v>
      </c>
      <c r="BL43">
        <v>0.7502443191125211</v>
      </c>
      <c r="BM43">
        <v>0.39905453155522908</v>
      </c>
      <c r="BN43">
        <v>1.8945271791487621</v>
      </c>
      <c r="BO43">
        <v>0.32439776931775438</v>
      </c>
      <c r="BP43">
        <v>2.4114067291803547</v>
      </c>
      <c r="BQ43">
        <v>1.2063771104262504</v>
      </c>
      <c r="BR43">
        <v>0.14528554345105946</v>
      </c>
      <c r="BS43">
        <v>6.9088035952238069</v>
      </c>
      <c r="BT43">
        <v>3.8266626255066254</v>
      </c>
      <c r="BU43">
        <v>0.17461447467695315</v>
      </c>
      <c r="BV43">
        <v>10.342975589520808</v>
      </c>
      <c r="BW43">
        <v>1.5704269939930864</v>
      </c>
      <c r="BX43">
        <v>3.6044673115707436E-2</v>
      </c>
      <c r="BY43">
        <v>0.24856525878778749</v>
      </c>
    </row>
    <row r="44" spans="1:77" x14ac:dyDescent="0.25">
      <c r="A44" t="s">
        <v>203</v>
      </c>
      <c r="C44">
        <v>43</v>
      </c>
      <c r="D44" t="s">
        <v>204</v>
      </c>
      <c r="E44" t="s">
        <v>180</v>
      </c>
      <c r="F44" s="15">
        <v>44865</v>
      </c>
      <c r="G44" s="16">
        <v>0.89583333333333337</v>
      </c>
      <c r="H44" t="s">
        <v>181</v>
      </c>
      <c r="I44" t="s">
        <v>205</v>
      </c>
      <c r="J44" t="s">
        <v>206</v>
      </c>
      <c r="L44" t="s">
        <v>91</v>
      </c>
      <c r="M44" t="s">
        <v>91</v>
      </c>
      <c r="N44">
        <v>27.92399</v>
      </c>
      <c r="O44">
        <v>85.592609999999993</v>
      </c>
      <c r="P44" s="11">
        <v>2426.1675680011799</v>
      </c>
      <c r="Q44">
        <v>12.8</v>
      </c>
      <c r="R44">
        <v>6.48</v>
      </c>
      <c r="S44">
        <v>13</v>
      </c>
      <c r="T44">
        <v>142.29</v>
      </c>
      <c r="V44" s="17">
        <v>0.73917813096922502</v>
      </c>
      <c r="W44">
        <v>6.0072831470724449E-5</v>
      </c>
      <c r="X44">
        <v>0.26845037134304311</v>
      </c>
      <c r="Y44">
        <v>1.6683643388800001E-2</v>
      </c>
      <c r="AB44" s="18">
        <v>-19.100928240000005</v>
      </c>
      <c r="AD44">
        <v>-10.123858080000002</v>
      </c>
      <c r="AE44">
        <v>-67.728242980000005</v>
      </c>
      <c r="AF44" s="24">
        <f t="shared" si="0"/>
        <v>13.262621660000008</v>
      </c>
      <c r="AH44">
        <v>1.82043</v>
      </c>
      <c r="AI44">
        <v>0.33366000000000001</v>
      </c>
      <c r="AJ44">
        <v>1.28806</v>
      </c>
      <c r="AK44">
        <v>0.22750000000000001</v>
      </c>
      <c r="AL44">
        <v>5.72065</v>
      </c>
      <c r="AM44">
        <v>2.0639999999999999E-2</v>
      </c>
      <c r="AN44">
        <v>1.75004266427383E-3</v>
      </c>
      <c r="AO44">
        <v>6.5399999999999998E-3</v>
      </c>
      <c r="AP44">
        <v>2.0757370401555801E-3</v>
      </c>
      <c r="AQ44">
        <v>8.2980387308945991E-5</v>
      </c>
      <c r="AR44">
        <v>1.5299999999999999E-3</v>
      </c>
      <c r="AS44">
        <v>1.9130000000000001E-2</v>
      </c>
      <c r="AU44">
        <v>79.1843537009876</v>
      </c>
      <c r="AV44">
        <v>8.5338748743551509</v>
      </c>
      <c r="AW44">
        <v>32.138829282898342</v>
      </c>
      <c r="AX44">
        <v>9.3602139477473774</v>
      </c>
      <c r="AY44">
        <v>203.68695590251198</v>
      </c>
      <c r="AZ44">
        <v>235.56265692764205</v>
      </c>
      <c r="BA44">
        <v>64.860742905504011</v>
      </c>
      <c r="BB44">
        <v>47.623555455227304</v>
      </c>
      <c r="BC44">
        <v>37.169613038867944</v>
      </c>
      <c r="BD44">
        <v>27.849553580757259</v>
      </c>
      <c r="BE44">
        <v>11.955105504818613</v>
      </c>
      <c r="BF44">
        <v>17.126041828608759</v>
      </c>
      <c r="BH44">
        <v>0.59660065491969438</v>
      </c>
      <c r="BJ44">
        <v>2.0181426751601559</v>
      </c>
      <c r="BK44">
        <v>1.4818074123368479</v>
      </c>
      <c r="BL44">
        <v>1.1565328877317436</v>
      </c>
      <c r="BM44">
        <v>0.2655316035079156</v>
      </c>
      <c r="BN44">
        <v>0.3719832293698434</v>
      </c>
      <c r="BO44">
        <v>0.29124315218065888</v>
      </c>
      <c r="BP44">
        <v>0.86653914290451506</v>
      </c>
      <c r="BQ44">
        <v>2.4638219707375288</v>
      </c>
      <c r="BR44">
        <v>1.8563235445454029E-2</v>
      </c>
      <c r="BS44">
        <v>6.3377217044709697</v>
      </c>
      <c r="BT44">
        <v>7.3295344660544073</v>
      </c>
      <c r="BU44">
        <v>0.38875515297546381</v>
      </c>
      <c r="BV44">
        <v>4.6236225797785622</v>
      </c>
      <c r="BW44">
        <v>0.15097812820400033</v>
      </c>
      <c r="BX44">
        <v>8.3646271427461769E-2</v>
      </c>
      <c r="BY44">
        <v>9.7287359913170765E-2</v>
      </c>
    </row>
    <row r="45" spans="1:77" x14ac:dyDescent="0.25">
      <c r="A45" t="s">
        <v>207</v>
      </c>
      <c r="C45">
        <v>44</v>
      </c>
      <c r="D45" t="s">
        <v>208</v>
      </c>
      <c r="E45" t="s">
        <v>180</v>
      </c>
      <c r="F45" s="15">
        <v>44865</v>
      </c>
      <c r="G45" s="16">
        <v>0.39583333333333331</v>
      </c>
      <c r="H45" t="s">
        <v>181</v>
      </c>
      <c r="L45" t="s">
        <v>91</v>
      </c>
      <c r="M45" t="s">
        <v>91</v>
      </c>
      <c r="N45">
        <v>27.923580000000001</v>
      </c>
      <c r="O45">
        <v>85.59272</v>
      </c>
      <c r="P45" s="11">
        <v>2442.7105920017898</v>
      </c>
      <c r="Q45">
        <v>13.3</v>
      </c>
      <c r="R45">
        <v>6.59</v>
      </c>
      <c r="S45">
        <v>25</v>
      </c>
      <c r="T45">
        <v>173.81</v>
      </c>
      <c r="V45" s="17">
        <v>0.73819095493344355</v>
      </c>
      <c r="W45">
        <v>2.0182294383883201E-5</v>
      </c>
      <c r="Z45">
        <v>19.64324238451151</v>
      </c>
      <c r="AA45">
        <v>4.0955355355787759E-2</v>
      </c>
      <c r="AB45" s="18">
        <v>-17.267441639999998</v>
      </c>
      <c r="AD45">
        <v>-10.181156633333332</v>
      </c>
      <c r="AE45">
        <v>-68.208312950000007</v>
      </c>
      <c r="AF45" s="24">
        <f t="shared" si="0"/>
        <v>13.24094011666665</v>
      </c>
      <c r="AH45">
        <v>2.0732699999999999</v>
      </c>
      <c r="AI45">
        <v>0.40248</v>
      </c>
      <c r="AJ45">
        <v>1.5134099999999999</v>
      </c>
      <c r="AK45">
        <v>0.25994</v>
      </c>
      <c r="AL45">
        <v>6.3080600000000002</v>
      </c>
      <c r="AM45">
        <v>2.2970000000000001E-2</v>
      </c>
      <c r="AN45">
        <v>5.91794909345342E-3</v>
      </c>
      <c r="AO45">
        <v>6.5300000000000002E-3</v>
      </c>
      <c r="AP45">
        <v>2.89299969973289E-3</v>
      </c>
      <c r="AQ45">
        <v>1.05255940337082E-4</v>
      </c>
      <c r="AR45">
        <v>4.6000000000000001E-4</v>
      </c>
      <c r="AS45">
        <v>4.9540000000000001E-2</v>
      </c>
      <c r="AU45">
        <v>90.182289347926897</v>
      </c>
      <c r="AV45">
        <v>10.294053705659836</v>
      </c>
      <c r="AW45">
        <v>37.761614851040463</v>
      </c>
      <c r="AX45">
        <v>10.694918740999794</v>
      </c>
      <c r="AY45">
        <v>224.60201883534208</v>
      </c>
      <c r="AZ45">
        <v>262.15475918740015</v>
      </c>
      <c r="BA45">
        <v>219.33326684787772</v>
      </c>
      <c r="BB45">
        <v>47.550736563093935</v>
      </c>
      <c r="BC45">
        <v>51.804095258893192</v>
      </c>
      <c r="BD45">
        <v>8.3730683968289821</v>
      </c>
      <c r="BE45">
        <v>15.1643769395018</v>
      </c>
      <c r="BF45">
        <v>15.7638444607444</v>
      </c>
      <c r="BH45">
        <v>1.5449867456728521</v>
      </c>
      <c r="BJ45">
        <v>5.8083656568472826</v>
      </c>
      <c r="BK45">
        <v>1.259234721572924</v>
      </c>
      <c r="BL45">
        <v>1.3718718191276136</v>
      </c>
      <c r="BM45">
        <v>0.27260628938320414</v>
      </c>
      <c r="BN45">
        <v>0.40158179143877287</v>
      </c>
      <c r="BO45">
        <v>0.28322196450518355</v>
      </c>
      <c r="BP45">
        <v>0.22173491334675469</v>
      </c>
      <c r="BQ45">
        <v>2.3882000201440556</v>
      </c>
      <c r="BR45">
        <v>4.0914212799622429E-2</v>
      </c>
      <c r="BS45">
        <v>5.9478923166113891</v>
      </c>
      <c r="BT45">
        <v>6.9423609191908504</v>
      </c>
      <c r="BU45">
        <v>0.40152038621718894</v>
      </c>
      <c r="BV45">
        <v>5.7208309541813582</v>
      </c>
      <c r="BW45">
        <v>0.16815249478749672</v>
      </c>
      <c r="BX45">
        <v>6.5944021570387937E-2</v>
      </c>
      <c r="BY45">
        <v>0.1024525116342037</v>
      </c>
    </row>
    <row r="46" spans="1:77" x14ac:dyDescent="0.25">
      <c r="A46" t="s">
        <v>209</v>
      </c>
      <c r="C46">
        <v>45</v>
      </c>
      <c r="D46" t="s">
        <v>210</v>
      </c>
      <c r="E46" t="s">
        <v>180</v>
      </c>
      <c r="F46" s="15">
        <v>44865</v>
      </c>
      <c r="G46" s="16">
        <v>0.4375</v>
      </c>
      <c r="H46" t="s">
        <v>181</v>
      </c>
      <c r="L46" t="s">
        <v>91</v>
      </c>
      <c r="M46" t="s">
        <v>91</v>
      </c>
      <c r="N46">
        <v>27.927710000000001</v>
      </c>
      <c r="O46">
        <v>85.593580000000003</v>
      </c>
      <c r="P46" s="11">
        <v>2398.6473600025602</v>
      </c>
      <c r="Q46">
        <v>13.4</v>
      </c>
      <c r="R46">
        <v>6.77</v>
      </c>
      <c r="S46">
        <v>12</v>
      </c>
      <c r="T46">
        <v>173.4</v>
      </c>
      <c r="V46" s="17">
        <v>0.73161726819660355</v>
      </c>
      <c r="W46">
        <v>2.6947953786093499E-5</v>
      </c>
      <c r="AB46" s="18">
        <v>-17.53593798</v>
      </c>
      <c r="AD46">
        <v>-10.1897041</v>
      </c>
      <c r="AE46">
        <v>-68.061413999999999</v>
      </c>
      <c r="AF46" s="24">
        <f t="shared" si="0"/>
        <v>13.456218800000002</v>
      </c>
      <c r="AH46">
        <v>1.2006699999999999</v>
      </c>
      <c r="AI46">
        <v>0.29976999999999998</v>
      </c>
      <c r="AJ46">
        <v>1.0472900000000001</v>
      </c>
      <c r="AK46">
        <v>0.15207000000000001</v>
      </c>
      <c r="AL46">
        <v>5.0244900000000001</v>
      </c>
      <c r="AM46">
        <v>1.507E-2</v>
      </c>
      <c r="AN46">
        <v>1.5236858524095599E-3</v>
      </c>
      <c r="AO46">
        <v>2.3400000000000001E-3</v>
      </c>
      <c r="AP46">
        <v>1.2951786448243999E-3</v>
      </c>
      <c r="AQ46">
        <v>3.8865290389579199E-5</v>
      </c>
      <c r="AR46">
        <v>1.2999999999999999E-4</v>
      </c>
      <c r="AS46">
        <v>7.2419999999999998E-2</v>
      </c>
      <c r="AU46">
        <v>52.226275087844506</v>
      </c>
      <c r="AV46">
        <v>7.6670852696920315</v>
      </c>
      <c r="AW46">
        <v>26.131293976745347</v>
      </c>
      <c r="AX46">
        <v>6.2567372968525001</v>
      </c>
      <c r="AY46">
        <v>178.89978814690855</v>
      </c>
      <c r="AZ46">
        <v>171.99269573156812</v>
      </c>
      <c r="BA46">
        <v>56.471421159836723</v>
      </c>
      <c r="BB46">
        <v>17.039620759209768</v>
      </c>
      <c r="BC46">
        <v>23.192383289898828</v>
      </c>
      <c r="BD46">
        <v>2.3663019382342774</v>
      </c>
      <c r="BE46">
        <v>5.5993791081370405</v>
      </c>
      <c r="BF46">
        <v>2.8881971796389498</v>
      </c>
      <c r="BH46">
        <v>2.2585373460159053</v>
      </c>
      <c r="BJ46">
        <v>2.1610648600138798</v>
      </c>
      <c r="BK46">
        <v>0.65207719045117307</v>
      </c>
      <c r="BL46">
        <v>0.88753290635121618</v>
      </c>
      <c r="BM46">
        <v>0.29340626133995096</v>
      </c>
      <c r="BN46">
        <v>0.21427867724881963</v>
      </c>
      <c r="BO46">
        <v>0.23943465265900993</v>
      </c>
      <c r="BP46">
        <v>9.0554334597440403E-2</v>
      </c>
      <c r="BQ46">
        <v>1.9986103686377528</v>
      </c>
      <c r="BR46">
        <v>8.6430367666668687E-2</v>
      </c>
      <c r="BS46">
        <v>6.8461894120556872</v>
      </c>
      <c r="BT46">
        <v>6.5818667795260026</v>
      </c>
      <c r="BU46">
        <v>0.29193033501502774</v>
      </c>
      <c r="BV46">
        <v>18.082655663549001</v>
      </c>
      <c r="BW46">
        <v>0.10721383247644781</v>
      </c>
      <c r="BX46">
        <v>0.17859122961451135</v>
      </c>
      <c r="BY46">
        <v>0.12801227421408595</v>
      </c>
    </row>
    <row r="47" spans="1:77" x14ac:dyDescent="0.25">
      <c r="A47" t="s">
        <v>211</v>
      </c>
      <c r="C47">
        <v>46</v>
      </c>
      <c r="D47" t="s">
        <v>212</v>
      </c>
      <c r="E47" t="s">
        <v>180</v>
      </c>
      <c r="F47" s="15">
        <v>44865</v>
      </c>
      <c r="G47" s="16">
        <v>0.64583333333333337</v>
      </c>
      <c r="H47" t="s">
        <v>181</v>
      </c>
      <c r="I47" t="s">
        <v>213</v>
      </c>
      <c r="L47" t="s">
        <v>91</v>
      </c>
      <c r="M47" t="s">
        <v>91</v>
      </c>
      <c r="N47">
        <v>27.929079999999999</v>
      </c>
      <c r="O47">
        <v>85.585570000000004</v>
      </c>
      <c r="P47" s="11">
        <v>2120.4737919930599</v>
      </c>
      <c r="Q47">
        <v>15</v>
      </c>
      <c r="R47">
        <v>6.76</v>
      </c>
      <c r="S47">
        <v>12</v>
      </c>
      <c r="T47">
        <v>157.34</v>
      </c>
      <c r="V47" s="17">
        <v>0.73613972366915148</v>
      </c>
      <c r="W47">
        <v>5.4358812019488363E-5</v>
      </c>
      <c r="X47">
        <v>0.2143369719092014</v>
      </c>
      <c r="Y47">
        <v>1.3765199533210971E-2</v>
      </c>
      <c r="AB47" s="18">
        <v>-15.953275559999998</v>
      </c>
      <c r="AD47">
        <v>-9.7716414</v>
      </c>
      <c r="AE47">
        <v>-65.122684749999991</v>
      </c>
      <c r="AF47" s="24">
        <f t="shared" si="0"/>
        <v>13.05044645000001</v>
      </c>
      <c r="AH47">
        <v>1.6805699999999999</v>
      </c>
      <c r="AI47">
        <v>0.38599</v>
      </c>
      <c r="AJ47">
        <v>1.5767</v>
      </c>
      <c r="AK47">
        <v>0.26504</v>
      </c>
      <c r="AL47">
        <v>5.2938999999999998</v>
      </c>
      <c r="AM47">
        <v>2.4299999999999999E-2</v>
      </c>
      <c r="AN47">
        <v>3.7938103625893703E-3</v>
      </c>
      <c r="AO47">
        <v>8.8500000000000002E-3</v>
      </c>
      <c r="AP47">
        <v>2.1142815903410898E-3</v>
      </c>
      <c r="AQ47">
        <v>1.14287274229517E-4</v>
      </c>
      <c r="AR47">
        <v>2.2000000000000001E-4</v>
      </c>
      <c r="AS47">
        <v>0.15279999999999999</v>
      </c>
      <c r="AU47">
        <v>73.100778002597593</v>
      </c>
      <c r="AV47">
        <v>9.8722962379438499</v>
      </c>
      <c r="AW47">
        <v>39.34078546833674</v>
      </c>
      <c r="AX47">
        <v>10.904752108619626</v>
      </c>
      <c r="AY47">
        <v>188.49228249452565</v>
      </c>
      <c r="AZ47">
        <v>277.33394202236929</v>
      </c>
      <c r="BA47">
        <v>140.60763407859611</v>
      </c>
      <c r="BB47">
        <v>64.444719538036949</v>
      </c>
      <c r="BC47">
        <v>37.859818969309515</v>
      </c>
      <c r="BD47">
        <v>4.0045109723964689</v>
      </c>
      <c r="BE47">
        <v>16.465534394109927</v>
      </c>
      <c r="BF47">
        <v>9.0287038000341973</v>
      </c>
      <c r="BH47">
        <v>4.7653204428504603</v>
      </c>
      <c r="BJ47">
        <v>3.5740932064450912</v>
      </c>
      <c r="BK47">
        <v>1.6381147140517822</v>
      </c>
      <c r="BL47">
        <v>0.96235544152469521</v>
      </c>
      <c r="BM47">
        <v>0.2509430383867024</v>
      </c>
      <c r="BN47">
        <v>0.41853598493507815</v>
      </c>
      <c r="BO47">
        <v>0.27718694425652146</v>
      </c>
      <c r="BP47">
        <v>0.10179031569208201</v>
      </c>
      <c r="BQ47">
        <v>1.8581423103875858</v>
      </c>
      <c r="BR47">
        <v>0.12112926536979816</v>
      </c>
      <c r="BS47">
        <v>4.7912689147051433</v>
      </c>
      <c r="BT47">
        <v>7.0495273218573713</v>
      </c>
      <c r="BU47">
        <v>0.38781841375771259</v>
      </c>
      <c r="BV47">
        <v>8.096486452719903</v>
      </c>
      <c r="BW47">
        <v>0.22524431126471506</v>
      </c>
      <c r="BX47">
        <v>6.0732921025491972E-2</v>
      </c>
      <c r="BY47">
        <v>0.11898192670701539</v>
      </c>
    </row>
    <row r="48" spans="1:77" x14ac:dyDescent="0.25">
      <c r="A48" t="s">
        <v>214</v>
      </c>
      <c r="C48">
        <v>47</v>
      </c>
      <c r="D48" t="s">
        <v>215</v>
      </c>
      <c r="E48" t="s">
        <v>180</v>
      </c>
      <c r="F48" s="15">
        <v>44865</v>
      </c>
      <c r="G48" s="16">
        <v>0.64583333333333337</v>
      </c>
      <c r="H48" t="s">
        <v>181</v>
      </c>
      <c r="L48" t="s">
        <v>91</v>
      </c>
      <c r="M48" t="s">
        <v>91</v>
      </c>
      <c r="N48">
        <v>27.915648000000001</v>
      </c>
      <c r="O48">
        <v>85.580158999999995</v>
      </c>
      <c r="P48" s="11">
        <v>2152.10550527954</v>
      </c>
      <c r="Q48">
        <v>14.3</v>
      </c>
      <c r="R48">
        <v>6.67</v>
      </c>
      <c r="S48">
        <v>62</v>
      </c>
      <c r="T48">
        <v>247.04</v>
      </c>
      <c r="V48" s="17">
        <v>0.72766506873723946</v>
      </c>
      <c r="W48">
        <v>2.7692855481260299E-5</v>
      </c>
      <c r="AB48" s="18">
        <v>-18.122934839999999</v>
      </c>
      <c r="AD48">
        <v>-9.9453381333333333</v>
      </c>
      <c r="AE48">
        <v>-66.938439799999998</v>
      </c>
      <c r="AF48" s="24">
        <f t="shared" si="0"/>
        <v>12.624265266666669</v>
      </c>
      <c r="AH48">
        <v>3.0018899999999999</v>
      </c>
      <c r="AI48">
        <v>0.27472000000000002</v>
      </c>
      <c r="AJ48">
        <v>1.53274</v>
      </c>
      <c r="AK48">
        <v>0.39856999999999998</v>
      </c>
      <c r="AL48">
        <v>8.6479199999999992</v>
      </c>
      <c r="AM48">
        <v>1.1469999999999999E-2</v>
      </c>
      <c r="AN48">
        <v>5.5609588821665702E-3</v>
      </c>
      <c r="AO48">
        <v>1.15E-3</v>
      </c>
      <c r="AP48">
        <v>3.3382087728255302E-3</v>
      </c>
      <c r="AQ48">
        <v>2.67448987884849E-4</v>
      </c>
      <c r="AR48">
        <v>1.57E-3</v>
      </c>
      <c r="AS48">
        <v>0.18332000000000001</v>
      </c>
      <c r="AU48">
        <v>130.57503970570562</v>
      </c>
      <c r="AV48">
        <v>7.0263924518457328</v>
      </c>
      <c r="AW48">
        <v>38.243924347522331</v>
      </c>
      <c r="AX48">
        <v>16.398683398477679</v>
      </c>
      <c r="AY48">
        <v>307.91404817432482</v>
      </c>
      <c r="AZ48">
        <v>130.90618580232822</v>
      </c>
      <c r="BA48">
        <v>206.10236066099009</v>
      </c>
      <c r="BB48">
        <v>8.3741725953381341</v>
      </c>
      <c r="BC48">
        <v>59.776323266640347</v>
      </c>
      <c r="BD48">
        <v>28.577646484829348</v>
      </c>
      <c r="BE48">
        <v>38.531766011359892</v>
      </c>
      <c r="BF48">
        <v>10.894519793879592</v>
      </c>
      <c r="BH48">
        <v>5.7171370653360363</v>
      </c>
      <c r="BJ48">
        <v>5.3891530269785877</v>
      </c>
      <c r="BK48">
        <v>0.21896739778172536</v>
      </c>
      <c r="BL48">
        <v>1.563027965526059</v>
      </c>
      <c r="BM48">
        <v>0.18372571778975774</v>
      </c>
      <c r="BN48">
        <v>1.0075264677657541</v>
      </c>
      <c r="BO48">
        <v>0.42879185853059776</v>
      </c>
      <c r="BP48">
        <v>0.74724670578114394</v>
      </c>
      <c r="BQ48">
        <v>3.4142688527247085</v>
      </c>
      <c r="BR48">
        <v>0.14949138099386566</v>
      </c>
      <c r="BS48">
        <v>8.0513193514428991</v>
      </c>
      <c r="BT48">
        <v>3.4229276423827333</v>
      </c>
      <c r="BU48">
        <v>0.42406327505973634</v>
      </c>
      <c r="BV48">
        <v>11.985387348514532</v>
      </c>
      <c r="BW48">
        <v>0.29509289139949008</v>
      </c>
      <c r="BX48">
        <v>2.5952612701561125E-2</v>
      </c>
      <c r="BY48">
        <v>5.1063367158857981E-2</v>
      </c>
    </row>
    <row r="49" spans="1:77" x14ac:dyDescent="0.25">
      <c r="A49" t="s">
        <v>216</v>
      </c>
      <c r="C49">
        <v>48</v>
      </c>
      <c r="D49" t="s">
        <v>217</v>
      </c>
      <c r="E49" t="s">
        <v>180</v>
      </c>
      <c r="F49" s="15">
        <v>44866</v>
      </c>
      <c r="G49" s="16">
        <v>0.41666666666666669</v>
      </c>
      <c r="H49" t="s">
        <v>181</v>
      </c>
      <c r="I49" t="s">
        <v>218</v>
      </c>
      <c r="L49" t="s">
        <v>91</v>
      </c>
      <c r="M49" t="s">
        <v>91</v>
      </c>
      <c r="N49">
        <v>27.93167</v>
      </c>
      <c r="O49">
        <v>85.584019999999995</v>
      </c>
      <c r="P49" s="11">
        <v>1979.6339839919699</v>
      </c>
      <c r="Q49">
        <v>14.6</v>
      </c>
      <c r="R49">
        <v>7.29</v>
      </c>
      <c r="S49">
        <v>21</v>
      </c>
      <c r="T49">
        <v>250.48</v>
      </c>
      <c r="V49" s="17">
        <v>0.73841427879961763</v>
      </c>
      <c r="W49">
        <v>1.3774105307275001E-5</v>
      </c>
      <c r="X49">
        <v>0.29153381499269487</v>
      </c>
      <c r="Y49">
        <v>1.407491116512612E-2</v>
      </c>
      <c r="Z49">
        <v>20.797801136543345</v>
      </c>
      <c r="AA49">
        <v>0.19692222080910682</v>
      </c>
      <c r="AB49" s="18">
        <v>-18.729812880000001</v>
      </c>
      <c r="AD49">
        <v>-10.142845666666666</v>
      </c>
      <c r="AE49">
        <v>-68.361063850000008</v>
      </c>
      <c r="AF49" s="24">
        <f t="shared" si="0"/>
        <v>12.781701483333322</v>
      </c>
      <c r="AH49">
        <v>2.5174599999999998</v>
      </c>
      <c r="AI49">
        <v>0.45937</v>
      </c>
      <c r="AJ49">
        <v>3.27677</v>
      </c>
      <c r="AK49">
        <v>0.39015</v>
      </c>
      <c r="AL49">
        <v>6.7895399999999997</v>
      </c>
      <c r="AM49">
        <v>2.172E-2</v>
      </c>
      <c r="AN49">
        <v>9.1107425135924104E-4</v>
      </c>
      <c r="AO49">
        <v>2.0100000000000001E-3</v>
      </c>
      <c r="AP49">
        <v>2.7742040291649801E-3</v>
      </c>
      <c r="AQ49">
        <v>3.4257614099755801E-4</v>
      </c>
      <c r="AR49">
        <v>2.2000000000000001E-4</v>
      </c>
      <c r="AS49">
        <v>0.25736999999999999</v>
      </c>
      <c r="AU49">
        <v>109.50349261882536</v>
      </c>
      <c r="AV49">
        <v>11.749104181000197</v>
      </c>
      <c r="AW49">
        <v>81.759818354209287</v>
      </c>
      <c r="AX49">
        <v>16.052252622917095</v>
      </c>
      <c r="AY49">
        <v>241.74538462907904</v>
      </c>
      <c r="AZ49">
        <v>247.88860990641405</v>
      </c>
      <c r="BA49">
        <v>33.766578376394357</v>
      </c>
      <c r="BB49">
        <v>14.636597318808391</v>
      </c>
      <c r="BC49">
        <v>49.676856104664346</v>
      </c>
      <c r="BD49">
        <v>4.0045109723964689</v>
      </c>
      <c r="BE49">
        <v>49.355444604172028</v>
      </c>
      <c r="BF49">
        <v>4.9754840150302195</v>
      </c>
      <c r="BH49">
        <v>8.0265086542959612</v>
      </c>
      <c r="BJ49">
        <v>0.41299722841979541</v>
      </c>
      <c r="BK49">
        <v>0.17901944516801691</v>
      </c>
      <c r="BL49">
        <v>0.6075949910926729</v>
      </c>
      <c r="BM49">
        <v>0.14370266981391003</v>
      </c>
      <c r="BN49">
        <v>0.60366382408469521</v>
      </c>
      <c r="BO49">
        <v>0.1963342500759197</v>
      </c>
      <c r="BP49">
        <v>4.8978961218427201E-2</v>
      </c>
      <c r="BQ49">
        <v>1.3393314078123528</v>
      </c>
      <c r="BR49">
        <v>9.817180145291661E-2</v>
      </c>
      <c r="BS49">
        <v>2.9567749720499852</v>
      </c>
      <c r="BT49">
        <v>3.0319124344489428</v>
      </c>
      <c r="BU49">
        <v>0.45297035468470914</v>
      </c>
      <c r="BV49">
        <v>22.008611079450986</v>
      </c>
      <c r="BW49">
        <v>0.45072027771730683</v>
      </c>
      <c r="BX49">
        <v>2.0261189176188067E-2</v>
      </c>
      <c r="BY49">
        <v>9.6897753046861754E-2</v>
      </c>
    </row>
    <row r="50" spans="1:77" x14ac:dyDescent="0.25">
      <c r="A50" t="s">
        <v>219</v>
      </c>
      <c r="C50">
        <v>49</v>
      </c>
      <c r="D50" t="s">
        <v>220</v>
      </c>
      <c r="E50" t="s">
        <v>180</v>
      </c>
      <c r="F50" s="15">
        <v>44866</v>
      </c>
      <c r="G50" s="16">
        <v>0.4375</v>
      </c>
      <c r="H50" t="s">
        <v>181</v>
      </c>
      <c r="I50" t="s">
        <v>221</v>
      </c>
      <c r="L50" t="s">
        <v>91</v>
      </c>
      <c r="M50" t="s">
        <v>91</v>
      </c>
      <c r="N50">
        <v>27.932189999999999</v>
      </c>
      <c r="O50">
        <v>85.585059999999999</v>
      </c>
      <c r="P50" s="11">
        <v>1986.1437760052099</v>
      </c>
      <c r="Q50">
        <v>11.7</v>
      </c>
      <c r="R50">
        <v>7.14</v>
      </c>
      <c r="S50">
        <v>8</v>
      </c>
      <c r="T50">
        <v>170.85</v>
      </c>
      <c r="V50" s="17">
        <v>0.73369554154450045</v>
      </c>
      <c r="W50">
        <v>2.15905387298322E-5</v>
      </c>
      <c r="AB50" s="18">
        <v>-15.841619640000001</v>
      </c>
      <c r="AD50">
        <v>-9.5597863333333333</v>
      </c>
      <c r="AE50">
        <v>-64.157413099999999</v>
      </c>
      <c r="AF50" s="24">
        <f t="shared" si="0"/>
        <v>12.320877566666667</v>
      </c>
      <c r="AH50">
        <v>1.0309600000000001</v>
      </c>
      <c r="AI50">
        <v>0.31252999999999997</v>
      </c>
      <c r="AJ50">
        <v>1.37548</v>
      </c>
      <c r="AK50">
        <v>0.22950000000000001</v>
      </c>
      <c r="AL50">
        <v>5.0737100000000002</v>
      </c>
      <c r="AM50">
        <v>1.391E-2</v>
      </c>
      <c r="AN50">
        <v>6.3289753246041696E-3</v>
      </c>
      <c r="AO50">
        <v>2.97E-3</v>
      </c>
      <c r="AP50">
        <v>1.9076076683123499E-3</v>
      </c>
      <c r="AQ50">
        <v>1.8314637336739302E-4</v>
      </c>
      <c r="AR50">
        <v>3.0000000000000001E-5</v>
      </c>
      <c r="AS50">
        <v>0.11358</v>
      </c>
      <c r="AU50">
        <v>44.844295738682725</v>
      </c>
      <c r="AV50">
        <v>7.993442170119927</v>
      </c>
      <c r="AW50">
        <v>34.320075852088429</v>
      </c>
      <c r="AX50">
        <v>9.4425015428924084</v>
      </c>
      <c r="AY50">
        <v>180.65229388830537</v>
      </c>
      <c r="AZ50">
        <v>158.75370919881306</v>
      </c>
      <c r="BA50">
        <v>234.56687643370415</v>
      </c>
      <c r="BB50">
        <v>21.627210963612399</v>
      </c>
      <c r="BC50">
        <v>34.158969796980031</v>
      </c>
      <c r="BD50">
        <v>0.54606967805406392</v>
      </c>
      <c r="BE50">
        <v>26.386165302894831</v>
      </c>
      <c r="BF50">
        <v>1.0466519629492683</v>
      </c>
      <c r="BH50">
        <v>3.5421799469826918</v>
      </c>
      <c r="BJ50">
        <v>6.8346840911608995</v>
      </c>
      <c r="BK50">
        <v>0.6301620968677536</v>
      </c>
      <c r="BL50">
        <v>0.99530577799994591</v>
      </c>
      <c r="BM50">
        <v>0.23290863937975573</v>
      </c>
      <c r="BN50">
        <v>0.76882596112587531</v>
      </c>
      <c r="BO50">
        <v>0.27513055575947448</v>
      </c>
      <c r="BP50">
        <v>1.5911085989655082E-2</v>
      </c>
      <c r="BQ50">
        <v>1.306649085857247</v>
      </c>
      <c r="BR50">
        <v>0.10321014330646197</v>
      </c>
      <c r="BS50">
        <v>5.2637498432950691</v>
      </c>
      <c r="BT50">
        <v>4.6256806040582408</v>
      </c>
      <c r="BU50">
        <v>0.24823540722050996</v>
      </c>
      <c r="BV50">
        <v>42.845470439208782</v>
      </c>
      <c r="BW50">
        <v>0.58839513182797298</v>
      </c>
      <c r="BX50">
        <v>3.7898648345475565E-2</v>
      </c>
      <c r="BY50">
        <v>0.15128282334714099</v>
      </c>
    </row>
    <row r="51" spans="1:77" x14ac:dyDescent="0.25">
      <c r="A51" t="s">
        <v>222</v>
      </c>
      <c r="C51">
        <v>50</v>
      </c>
      <c r="D51" t="s">
        <v>223</v>
      </c>
      <c r="E51" t="s">
        <v>180</v>
      </c>
      <c r="F51" s="15">
        <v>44866</v>
      </c>
      <c r="G51" s="16">
        <v>0.41666666666666669</v>
      </c>
      <c r="H51" t="s">
        <v>181</v>
      </c>
      <c r="I51" t="s">
        <v>224</v>
      </c>
      <c r="L51" t="s">
        <v>91</v>
      </c>
      <c r="M51" t="s">
        <v>91</v>
      </c>
      <c r="N51">
        <v>27.929055999999999</v>
      </c>
      <c r="O51">
        <v>85.585629999999995</v>
      </c>
      <c r="P51" s="11">
        <v>2120.9389695937498</v>
      </c>
      <c r="Q51">
        <v>15.3</v>
      </c>
      <c r="R51">
        <v>6.9</v>
      </c>
      <c r="S51">
        <v>52</v>
      </c>
      <c r="T51">
        <v>204.41</v>
      </c>
      <c r="V51" s="17">
        <v>0.73583661222743246</v>
      </c>
      <c r="W51">
        <v>2.6449972208578E-5</v>
      </c>
      <c r="AB51" s="18">
        <v>-18.936657480000001</v>
      </c>
      <c r="AD51">
        <v>-9.548796733333333</v>
      </c>
      <c r="AE51">
        <v>-64.652127949999993</v>
      </c>
      <c r="AF51" s="24">
        <f t="shared" si="0"/>
        <v>11.738245916666671</v>
      </c>
      <c r="AH51">
        <v>1.61358</v>
      </c>
      <c r="AI51">
        <v>0.35938999999999999</v>
      </c>
      <c r="AJ51">
        <v>1.4681299999999999</v>
      </c>
      <c r="AK51">
        <v>0.23734</v>
      </c>
      <c r="AL51">
        <v>5.2668400000000002</v>
      </c>
      <c r="AM51">
        <v>2.1489999999999999E-2</v>
      </c>
      <c r="AN51">
        <v>3.2506545116357901E-3</v>
      </c>
      <c r="AO51">
        <v>7.7400000000000004E-3</v>
      </c>
      <c r="AP51">
        <v>1.8561106174593599E-3</v>
      </c>
      <c r="AQ51">
        <v>1.0453509871698801E-4</v>
      </c>
      <c r="AR51">
        <v>2.4000000000000001E-4</v>
      </c>
      <c r="AS51">
        <v>0.18259</v>
      </c>
      <c r="AU51">
        <v>70.186873126041419</v>
      </c>
      <c r="AV51">
        <v>9.1919597527258201</v>
      </c>
      <c r="AW51">
        <v>36.631817954987767</v>
      </c>
      <c r="AX51">
        <v>9.7650689158609332</v>
      </c>
      <c r="AY51">
        <v>187.52879599793491</v>
      </c>
      <c r="AZ51">
        <v>245.2636384387126</v>
      </c>
      <c r="BA51">
        <v>120.47698656610322</v>
      </c>
      <c r="BB51">
        <v>56.361822511232319</v>
      </c>
      <c r="BC51">
        <v>33.236827244325546</v>
      </c>
      <c r="BD51">
        <v>4.3685574244325114</v>
      </c>
      <c r="BE51">
        <v>15.060524235266966</v>
      </c>
      <c r="BF51">
        <v>11.734895452896135</v>
      </c>
      <c r="BH51">
        <v>5.6943708092936225</v>
      </c>
      <c r="BJ51">
        <v>3.2888617953425689</v>
      </c>
      <c r="BK51">
        <v>1.538602932032701</v>
      </c>
      <c r="BL51">
        <v>0.90732126058188278</v>
      </c>
      <c r="BM51">
        <v>0.25092829856330534</v>
      </c>
      <c r="BN51">
        <v>0.41113231818778279</v>
      </c>
      <c r="BO51">
        <v>0.26657341789206307</v>
      </c>
      <c r="BP51">
        <v>0.11925581825615322</v>
      </c>
      <c r="BQ51">
        <v>1.9160084605215399</v>
      </c>
      <c r="BR51">
        <v>0.15544876359373477</v>
      </c>
      <c r="BS51">
        <v>5.119287178931863</v>
      </c>
      <c r="BT51">
        <v>6.6953717323034923</v>
      </c>
      <c r="BU51">
        <v>0.37427250973666104</v>
      </c>
      <c r="BV51">
        <v>5.9810394909585263</v>
      </c>
      <c r="BW51">
        <v>0.21457750665457503</v>
      </c>
      <c r="BX51">
        <v>6.6398751091168356E-2</v>
      </c>
      <c r="BY51">
        <v>0.11579862564576135</v>
      </c>
    </row>
    <row r="52" spans="1:77" x14ac:dyDescent="0.25">
      <c r="A52" t="s">
        <v>225</v>
      </c>
      <c r="C52">
        <v>51</v>
      </c>
      <c r="D52" t="s">
        <v>226</v>
      </c>
      <c r="E52" t="s">
        <v>180</v>
      </c>
      <c r="F52" s="15">
        <v>44866</v>
      </c>
      <c r="G52" s="16">
        <v>0.4375</v>
      </c>
      <c r="H52" t="s">
        <v>181</v>
      </c>
      <c r="I52" t="s">
        <v>227</v>
      </c>
      <c r="L52" t="s">
        <v>91</v>
      </c>
      <c r="M52" t="s">
        <v>91</v>
      </c>
      <c r="N52">
        <v>27.928851000000002</v>
      </c>
      <c r="O52">
        <v>85.585729000000001</v>
      </c>
      <c r="P52" s="11">
        <v>2136.4731681563899</v>
      </c>
      <c r="Q52">
        <v>15</v>
      </c>
      <c r="R52">
        <v>6.98</v>
      </c>
      <c r="S52">
        <v>79</v>
      </c>
      <c r="T52">
        <v>276.01</v>
      </c>
      <c r="V52" s="17">
        <v>0.73281224708244153</v>
      </c>
      <c r="W52">
        <v>1.8707714356677401E-5</v>
      </c>
      <c r="AB52" s="18">
        <v>-18.90794022</v>
      </c>
      <c r="AD52">
        <v>-10.0166179</v>
      </c>
      <c r="AE52">
        <v>-67.680437049999995</v>
      </c>
      <c r="AF52" s="24">
        <f t="shared" si="0"/>
        <v>12.452506150000005</v>
      </c>
      <c r="AH52">
        <v>2.6239499999999998</v>
      </c>
      <c r="AI52">
        <v>0.58123999999999998</v>
      </c>
      <c r="AJ52">
        <v>2.2978900000000002</v>
      </c>
      <c r="AK52">
        <v>0.39440999999999998</v>
      </c>
      <c r="AL52">
        <v>7.4066599999999996</v>
      </c>
      <c r="AM52">
        <v>3.5659999999999997E-2</v>
      </c>
      <c r="AN52">
        <v>1.2866424568901999E-3</v>
      </c>
      <c r="AO52">
        <v>4.47E-3</v>
      </c>
      <c r="AP52">
        <v>2.3835273088702001E-3</v>
      </c>
      <c r="AQ52">
        <v>2.33809764693177E-4</v>
      </c>
      <c r="AR52">
        <v>2.1000000000000001E-4</v>
      </c>
      <c r="AS52">
        <v>0.14310999999999999</v>
      </c>
      <c r="AU52">
        <v>114.13555308015491</v>
      </c>
      <c r="AV52">
        <v>14.866119498801737</v>
      </c>
      <c r="AW52">
        <v>57.335445880532966</v>
      </c>
      <c r="AX52">
        <v>16.227525200576014</v>
      </c>
      <c r="AY52">
        <v>263.71828879671006</v>
      </c>
      <c r="AZ52">
        <v>406.98470668797074</v>
      </c>
      <c r="BA52">
        <v>47.686029210201831</v>
      </c>
      <c r="BB52">
        <v>32.550044783618667</v>
      </c>
      <c r="BC52">
        <v>42.681122909306119</v>
      </c>
      <c r="BD52">
        <v>3.8224877463784481</v>
      </c>
      <c r="BE52">
        <v>33.68531403157715</v>
      </c>
      <c r="BF52">
        <v>8.6555406012651197</v>
      </c>
      <c r="BH52">
        <v>4.4631217838765007</v>
      </c>
      <c r="BJ52">
        <v>0.83170242208568246</v>
      </c>
      <c r="BK52">
        <v>0.56771242088954166</v>
      </c>
      <c r="BL52">
        <v>0.74441076115878935</v>
      </c>
      <c r="BM52">
        <v>0.25928322821065236</v>
      </c>
      <c r="BN52">
        <v>0.58751289911943083</v>
      </c>
      <c r="BO52">
        <v>0.28302780158697127</v>
      </c>
      <c r="BP52">
        <v>6.6668841371586726E-2</v>
      </c>
      <c r="BQ52">
        <v>1.9906630414625801</v>
      </c>
      <c r="BR52">
        <v>7.7842279157924174E-2</v>
      </c>
      <c r="BS52">
        <v>4.5995681161389559</v>
      </c>
      <c r="BT52">
        <v>7.0983089158491008</v>
      </c>
      <c r="BU52">
        <v>0.43279346912544797</v>
      </c>
      <c r="BV52">
        <v>13.186415307609153</v>
      </c>
      <c r="BW52">
        <v>0.29513427781719065</v>
      </c>
      <c r="BX52">
        <v>2.9686527460084954E-2</v>
      </c>
      <c r="BY52">
        <v>0.1152397422576269</v>
      </c>
    </row>
    <row r="53" spans="1:77" x14ac:dyDescent="0.25">
      <c r="A53" t="s">
        <v>228</v>
      </c>
      <c r="C53">
        <v>52</v>
      </c>
      <c r="D53" t="s">
        <v>229</v>
      </c>
      <c r="E53" t="s">
        <v>180</v>
      </c>
      <c r="F53" s="15">
        <v>44866</v>
      </c>
      <c r="G53" s="16">
        <v>0.44791666666666669</v>
      </c>
      <c r="H53" t="s">
        <v>181</v>
      </c>
      <c r="I53" t="s">
        <v>230</v>
      </c>
      <c r="J53" t="s">
        <v>231</v>
      </c>
      <c r="L53" t="s">
        <v>91</v>
      </c>
      <c r="M53" t="s">
        <v>91</v>
      </c>
      <c r="N53">
        <v>27.929193999999999</v>
      </c>
      <c r="O53">
        <v>85.585470999999998</v>
      </c>
      <c r="P53" s="11">
        <v>2112.5944236748001</v>
      </c>
      <c r="Q53">
        <v>15.1</v>
      </c>
      <c r="R53">
        <v>6.07</v>
      </c>
      <c r="S53">
        <v>12</v>
      </c>
      <c r="T53">
        <v>183.6</v>
      </c>
      <c r="V53" s="17">
        <v>0.73593957922549602</v>
      </c>
      <c r="W53">
        <v>2.8098359870571E-5</v>
      </c>
      <c r="AB53" s="18">
        <v>-18.936858299999997</v>
      </c>
      <c r="AD53">
        <v>-9.7785098999999995</v>
      </c>
      <c r="AE53">
        <v>-65.336656050000002</v>
      </c>
      <c r="AF53" s="24">
        <f t="shared" si="0"/>
        <v>12.891423149999994</v>
      </c>
      <c r="AH53">
        <v>1.6003400000000001</v>
      </c>
      <c r="AI53">
        <v>0.40059</v>
      </c>
      <c r="AJ53">
        <v>1.59643</v>
      </c>
      <c r="AK53">
        <v>0.25469999999999998</v>
      </c>
      <c r="AL53">
        <v>5.33169</v>
      </c>
      <c r="AM53">
        <v>2.4070000000000001E-2</v>
      </c>
      <c r="AN53">
        <v>2.18556740564842E-3</v>
      </c>
      <c r="AO53">
        <v>1.0149999999999999E-2</v>
      </c>
      <c r="AP53">
        <v>1.61899510385592E-3</v>
      </c>
      <c r="AQ53">
        <v>1.2718262383395901E-4</v>
      </c>
      <c r="AR53">
        <v>1.0399999999999999E-3</v>
      </c>
      <c r="AS53">
        <v>0.14061000000000001</v>
      </c>
      <c r="AU53">
        <v>69.610964773069284</v>
      </c>
      <c r="AV53">
        <v>10.245714008025923</v>
      </c>
      <c r="AW53">
        <v>39.833075502769603</v>
      </c>
      <c r="AX53">
        <v>10.47932524171981</v>
      </c>
      <c r="AY53">
        <v>189.83781666696339</v>
      </c>
      <c r="AZ53">
        <v>274.70897055466787</v>
      </c>
      <c r="BA53">
        <v>81.002325540007917</v>
      </c>
      <c r="BB53">
        <v>73.911175515375703</v>
      </c>
      <c r="BC53">
        <v>28.990869439626106</v>
      </c>
      <c r="BD53">
        <v>18.930415505874219</v>
      </c>
      <c r="BE53">
        <v>18.323386231661001</v>
      </c>
      <c r="BF53">
        <v>9.4413070116813085</v>
      </c>
      <c r="BH53">
        <v>4.3851551535942619</v>
      </c>
      <c r="BJ53">
        <v>2.0335443476960702</v>
      </c>
      <c r="BK53">
        <v>1.8555226926988513</v>
      </c>
      <c r="BL53">
        <v>0.72780896462816091</v>
      </c>
      <c r="BM53">
        <v>0.25721624249961655</v>
      </c>
      <c r="BN53">
        <v>0.46000430547691379</v>
      </c>
      <c r="BO53">
        <v>0.26308099762447867</v>
      </c>
      <c r="BP53">
        <v>0.4752436327583589</v>
      </c>
      <c r="BQ53">
        <v>1.7475669125330084</v>
      </c>
      <c r="BR53">
        <v>0.11008828964987555</v>
      </c>
      <c r="BS53">
        <v>4.7658337768511982</v>
      </c>
      <c r="BT53">
        <v>6.8965041510683074</v>
      </c>
      <c r="BU53">
        <v>0.36668650111578827</v>
      </c>
      <c r="BV53">
        <v>7.3730220494834811</v>
      </c>
      <c r="BW53">
        <v>0.26322557504259519</v>
      </c>
      <c r="BX53">
        <v>5.4575065293995646E-2</v>
      </c>
      <c r="BY53">
        <v>0.12830127879612532</v>
      </c>
    </row>
    <row r="54" spans="1:77" x14ac:dyDescent="0.25">
      <c r="A54" t="s">
        <v>232</v>
      </c>
      <c r="C54">
        <v>53</v>
      </c>
      <c r="D54" t="s">
        <v>233</v>
      </c>
      <c r="E54" t="s">
        <v>180</v>
      </c>
      <c r="F54" s="15">
        <v>44866</v>
      </c>
      <c r="G54" s="16">
        <v>0.45833333333333331</v>
      </c>
      <c r="H54" t="s">
        <v>181</v>
      </c>
      <c r="L54" t="s">
        <v>91</v>
      </c>
      <c r="M54" t="s">
        <v>91</v>
      </c>
      <c r="N54">
        <v>27.928750000000001</v>
      </c>
      <c r="O54">
        <v>85.588149999999999</v>
      </c>
      <c r="P54" s="11">
        <v>2119.7100000004398</v>
      </c>
      <c r="Q54">
        <v>11.4</v>
      </c>
      <c r="R54">
        <v>7.14</v>
      </c>
      <c r="S54">
        <v>16</v>
      </c>
      <c r="T54">
        <v>210.4</v>
      </c>
      <c r="V54" s="17">
        <v>0.73240779924364141</v>
      </c>
      <c r="W54">
        <v>3.3528530009899008E-5</v>
      </c>
      <c r="X54">
        <v>0.31957609617094818</v>
      </c>
      <c r="Y54">
        <v>1.404687480116716E-2</v>
      </c>
      <c r="Z54">
        <v>26.557351253843656</v>
      </c>
      <c r="AA54">
        <v>2.7702974246210488E-2</v>
      </c>
      <c r="AB54" s="18">
        <v>-8.7187350600000002</v>
      </c>
      <c r="AD54">
        <v>-10.322495099999999</v>
      </c>
      <c r="AE54">
        <v>-68.836722350000002</v>
      </c>
      <c r="AF54" s="24">
        <f t="shared" si="0"/>
        <v>13.743238449999993</v>
      </c>
      <c r="AH54">
        <v>1.1982299999999999</v>
      </c>
      <c r="AI54">
        <v>0.29987000000000003</v>
      </c>
      <c r="AJ54">
        <v>1.1033200000000001</v>
      </c>
      <c r="AK54">
        <v>0.18693000000000001</v>
      </c>
      <c r="AL54">
        <v>4.5580999999999996</v>
      </c>
      <c r="AM54">
        <v>1.187E-2</v>
      </c>
      <c r="AN54">
        <v>1.25171683646091E-2</v>
      </c>
      <c r="AO54">
        <v>2.0600000000000002E-3</v>
      </c>
      <c r="AP54">
        <v>2.9765152283134002E-3</v>
      </c>
      <c r="AQ54">
        <v>4.6680876638505399E-5</v>
      </c>
      <c r="AR54">
        <v>5.5000000000000003E-4</v>
      </c>
      <c r="AS54">
        <v>0.14612</v>
      </c>
      <c r="AU54">
        <v>52.120140920076224</v>
      </c>
      <c r="AV54">
        <v>7.6696429256514991</v>
      </c>
      <c r="AW54">
        <v>27.529317830231047</v>
      </c>
      <c r="AX54">
        <v>7.6910100802304058</v>
      </c>
      <c r="AY54">
        <v>162.29371027754533</v>
      </c>
      <c r="AZ54">
        <v>135.47135357224377</v>
      </c>
      <c r="BA54">
        <v>463.91602660652899</v>
      </c>
      <c r="BB54">
        <v>15.000691779475268</v>
      </c>
      <c r="BC54">
        <v>53.2995832807485</v>
      </c>
      <c r="BD54">
        <v>10.011277430991175</v>
      </c>
      <c r="BE54">
        <v>6.7253820254293908</v>
      </c>
      <c r="BF54">
        <v>6.8716384803202537</v>
      </c>
      <c r="BH54">
        <v>4.5569936067363175</v>
      </c>
      <c r="BJ54">
        <v>16.851708039677039</v>
      </c>
      <c r="BK54">
        <v>0.5448987828896511</v>
      </c>
      <c r="BL54">
        <v>1.9361025801452332</v>
      </c>
      <c r="BM54">
        <v>0.27859909108351233</v>
      </c>
      <c r="BN54">
        <v>0.24429889861070148</v>
      </c>
      <c r="BO54">
        <v>0.27937525105633382</v>
      </c>
      <c r="BP54">
        <v>0.36365875437702966</v>
      </c>
      <c r="BQ54">
        <v>1.8932594422242097</v>
      </c>
      <c r="BR54">
        <v>0.16553238386939251</v>
      </c>
      <c r="BS54">
        <v>5.8953044633501275</v>
      </c>
      <c r="BT54">
        <v>4.920984762778148</v>
      </c>
      <c r="BU54">
        <v>0.32114701691731223</v>
      </c>
      <c r="BV54">
        <v>7.5848199915265564</v>
      </c>
      <c r="BW54">
        <v>0.12903614431400803</v>
      </c>
      <c r="BX54">
        <v>0.14869043813702965</v>
      </c>
      <c r="BY54">
        <v>0.12827681306627658</v>
      </c>
    </row>
    <row r="55" spans="1:77" x14ac:dyDescent="0.25">
      <c r="A55" t="s">
        <v>234</v>
      </c>
      <c r="C55">
        <v>54</v>
      </c>
      <c r="D55" t="s">
        <v>235</v>
      </c>
      <c r="E55" t="s">
        <v>180</v>
      </c>
      <c r="F55" s="15">
        <v>44866</v>
      </c>
      <c r="G55" s="16">
        <v>0.70833333333333337</v>
      </c>
      <c r="H55" t="s">
        <v>181</v>
      </c>
      <c r="L55" t="s">
        <v>92</v>
      </c>
      <c r="M55" t="s">
        <v>122</v>
      </c>
      <c r="N55">
        <v>27.989789999999999</v>
      </c>
      <c r="O55">
        <v>85.556629999999998</v>
      </c>
      <c r="P55" s="11">
        <v>2768.2164160033899</v>
      </c>
      <c r="Q55">
        <v>11.6</v>
      </c>
      <c r="R55">
        <v>6.9</v>
      </c>
      <c r="S55">
        <v>23</v>
      </c>
      <c r="T55">
        <v>148.72</v>
      </c>
      <c r="V55" s="17">
        <v>0.73005823848341245</v>
      </c>
      <c r="W55">
        <v>1.9781323599130201E-5</v>
      </c>
      <c r="Z55">
        <v>19.133053770428646</v>
      </c>
      <c r="AA55">
        <v>0.73429348700022246</v>
      </c>
      <c r="AB55" s="18">
        <v>-17.063207699999996</v>
      </c>
      <c r="AD55">
        <v>-11.337964666666666</v>
      </c>
      <c r="AE55">
        <v>-76.663180299999993</v>
      </c>
      <c r="AF55" s="24">
        <f t="shared" si="0"/>
        <v>14.040537033333337</v>
      </c>
      <c r="AH55">
        <v>1.2608200000000001</v>
      </c>
      <c r="AI55">
        <v>0.69749000000000005</v>
      </c>
      <c r="AJ55">
        <v>2.1534800000000001</v>
      </c>
      <c r="AK55">
        <v>0.37813000000000002</v>
      </c>
      <c r="AL55">
        <v>5.3629100000000003</v>
      </c>
      <c r="AM55">
        <v>1.7219999999999999E-2</v>
      </c>
      <c r="AN55">
        <v>1.0391213505578701E-3</v>
      </c>
      <c r="AO55">
        <v>9.1E-4</v>
      </c>
      <c r="AP55">
        <v>1.7737880181595801E-3</v>
      </c>
      <c r="AQ55">
        <v>6.1621526099231994E-5</v>
      </c>
      <c r="AR55">
        <v>2.0000000000000001E-4</v>
      </c>
      <c r="AS55">
        <v>5.3409999999999999E-2</v>
      </c>
      <c r="AU55">
        <v>54.842656313771585</v>
      </c>
      <c r="AV55">
        <v>17.839394551681274</v>
      </c>
      <c r="AW55">
        <v>53.732222166774783</v>
      </c>
      <c r="AX55">
        <v>15.557704176095454</v>
      </c>
      <c r="AY55">
        <v>190.94942229976323</v>
      </c>
      <c r="AZ55">
        <v>196.53047249486417</v>
      </c>
      <c r="BA55">
        <v>38.512308380847735</v>
      </c>
      <c r="BB55">
        <v>6.6265191841371323</v>
      </c>
      <c r="BC55">
        <v>31.762700656452324</v>
      </c>
      <c r="BD55">
        <v>3.6404645203604264</v>
      </c>
      <c r="BE55">
        <v>8.877903198275753</v>
      </c>
      <c r="BF55">
        <v>1.9355691762772362</v>
      </c>
      <c r="BH55">
        <v>1.6656790893497584</v>
      </c>
      <c r="BJ55">
        <v>0.71674512662649092</v>
      </c>
      <c r="BK55">
        <v>0.12332486759192006</v>
      </c>
      <c r="BL55">
        <v>0.59112948200554283</v>
      </c>
      <c r="BM55">
        <v>0.33200552354434781</v>
      </c>
      <c r="BN55">
        <v>0.16522494027364809</v>
      </c>
      <c r="BO55">
        <v>0.28954142502811897</v>
      </c>
      <c r="BP55">
        <v>6.7751981465815889E-2</v>
      </c>
      <c r="BQ55">
        <v>1.0206660752564862</v>
      </c>
      <c r="BR55">
        <v>3.0999631546594176E-2</v>
      </c>
      <c r="BS55">
        <v>3.5537227868055017</v>
      </c>
      <c r="BT55">
        <v>3.657590633137604</v>
      </c>
      <c r="BU55">
        <v>0.28721038091268208</v>
      </c>
      <c r="BV55">
        <v>28.334123619003293</v>
      </c>
      <c r="BW55">
        <v>0.16187952581075865</v>
      </c>
      <c r="BX55">
        <v>0.11263920969471911</v>
      </c>
      <c r="BY55">
        <v>0.24544429249396255</v>
      </c>
    </row>
    <row r="56" spans="1:77" x14ac:dyDescent="0.25">
      <c r="A56" t="s">
        <v>236</v>
      </c>
      <c r="C56">
        <v>55</v>
      </c>
      <c r="D56" t="s">
        <v>237</v>
      </c>
      <c r="E56" t="s">
        <v>180</v>
      </c>
      <c r="F56" s="15">
        <v>44867</v>
      </c>
      <c r="G56" s="16">
        <v>0.27083333333333331</v>
      </c>
      <c r="H56" t="s">
        <v>181</v>
      </c>
      <c r="I56" t="s">
        <v>238</v>
      </c>
      <c r="J56" t="s">
        <v>239</v>
      </c>
      <c r="L56" t="s">
        <v>92</v>
      </c>
      <c r="M56" t="s">
        <v>122</v>
      </c>
      <c r="N56">
        <v>28.001918</v>
      </c>
      <c r="O56">
        <v>85.554922000000005</v>
      </c>
      <c r="P56" s="11">
        <v>2543.5473964789198</v>
      </c>
      <c r="Q56">
        <v>10.6</v>
      </c>
      <c r="R56">
        <v>6.17</v>
      </c>
      <c r="S56">
        <v>11</v>
      </c>
      <c r="T56">
        <v>175.7</v>
      </c>
      <c r="V56" s="17">
        <v>0.73210195387454102</v>
      </c>
      <c r="W56">
        <v>2.61798831975262E-5</v>
      </c>
      <c r="Z56">
        <v>26.743167608061022</v>
      </c>
      <c r="AA56">
        <v>1.0426700038034866</v>
      </c>
      <c r="AB56" s="18">
        <v>-17.910868919999995</v>
      </c>
      <c r="AD56">
        <v>-11.361470199999999</v>
      </c>
      <c r="AE56">
        <v>-77.554927449999994</v>
      </c>
      <c r="AF56" s="24">
        <f t="shared" si="0"/>
        <v>13.336834150000001</v>
      </c>
      <c r="AH56">
        <v>1.24238</v>
      </c>
      <c r="AI56">
        <v>0.34217999999999998</v>
      </c>
      <c r="AJ56">
        <v>1.08738</v>
      </c>
      <c r="AK56">
        <v>0.21515000000000001</v>
      </c>
      <c r="AL56">
        <v>5.2984400000000003</v>
      </c>
      <c r="AM56">
        <v>1.1129999999999999E-2</v>
      </c>
      <c r="AN56">
        <v>2.4673061092926898E-3</v>
      </c>
      <c r="AO56">
        <v>1.0399999999999999E-3</v>
      </c>
      <c r="AP56">
        <v>8.6560066271511109E-4</v>
      </c>
      <c r="AQ56">
        <v>6.6352892807556107E-5</v>
      </c>
      <c r="AR56">
        <v>2.0000000000000001E-4</v>
      </c>
      <c r="AS56">
        <v>0.12071</v>
      </c>
      <c r="AU56">
        <v>54.040560390145721</v>
      </c>
      <c r="AV56">
        <v>8.7517871621016763</v>
      </c>
      <c r="AW56">
        <v>27.131593392883875</v>
      </c>
      <c r="AX56">
        <v>8.8520880477268058</v>
      </c>
      <c r="AY56">
        <v>188.65393174413845</v>
      </c>
      <c r="AZ56">
        <v>127.0257931979</v>
      </c>
      <c r="BA56">
        <v>91.444231898435802</v>
      </c>
      <c r="BB56">
        <v>7.5731647818710082</v>
      </c>
      <c r="BC56">
        <v>15.500056633809852</v>
      </c>
      <c r="BD56">
        <v>3.6404645203604264</v>
      </c>
      <c r="BE56">
        <v>9.5595581051082128</v>
      </c>
      <c r="BF56">
        <v>1.1862089315946147</v>
      </c>
      <c r="BH56">
        <v>3.7645407765476375</v>
      </c>
      <c r="BJ56">
        <v>3.3703966654026285</v>
      </c>
      <c r="BK56">
        <v>0.27912716633359663</v>
      </c>
      <c r="BL56">
        <v>0.57129179290572873</v>
      </c>
      <c r="BM56">
        <v>0.3225681232712676</v>
      </c>
      <c r="BN56">
        <v>0.35234046031426636</v>
      </c>
      <c r="BO56">
        <v>0.32626495316889675</v>
      </c>
      <c r="BP56">
        <v>0.13417805831172652</v>
      </c>
      <c r="BQ56">
        <v>1.9917945698065629</v>
      </c>
      <c r="BR56">
        <v>0.13875118656079405</v>
      </c>
      <c r="BS56">
        <v>6.9532934911820901</v>
      </c>
      <c r="BT56">
        <v>4.6818405155377478</v>
      </c>
      <c r="BU56">
        <v>0.28645340115910295</v>
      </c>
      <c r="BV56">
        <v>45.557371008410186</v>
      </c>
      <c r="BW56">
        <v>0.17689598398116158</v>
      </c>
      <c r="BX56">
        <v>0.10460734575854959</v>
      </c>
      <c r="BY56">
        <v>0.13937665182560038</v>
      </c>
    </row>
    <row r="57" spans="1:77" x14ac:dyDescent="0.25">
      <c r="A57" t="s">
        <v>240</v>
      </c>
      <c r="C57">
        <v>56</v>
      </c>
      <c r="D57" t="s">
        <v>241</v>
      </c>
      <c r="E57" t="s">
        <v>180</v>
      </c>
      <c r="F57" s="15">
        <v>44866</v>
      </c>
      <c r="G57" s="16">
        <v>0.66666666666666663</v>
      </c>
      <c r="H57" t="s">
        <v>181</v>
      </c>
      <c r="I57" t="s">
        <v>242</v>
      </c>
      <c r="L57" t="s">
        <v>92</v>
      </c>
      <c r="M57" t="s">
        <v>122</v>
      </c>
      <c r="N57">
        <v>27.987690000000001</v>
      </c>
      <c r="O57">
        <v>85.555539999999993</v>
      </c>
      <c r="P57" s="11">
        <v>2633.6776960024699</v>
      </c>
      <c r="Q57">
        <v>13.1</v>
      </c>
      <c r="R57">
        <v>7.16</v>
      </c>
      <c r="S57">
        <v>134</v>
      </c>
      <c r="T57">
        <v>318.75</v>
      </c>
      <c r="V57" s="17">
        <v>0.7298873347507</v>
      </c>
      <c r="W57">
        <v>2.0009531204981299E-5</v>
      </c>
      <c r="AB57" s="18">
        <v>-17.04533472</v>
      </c>
      <c r="AD57">
        <v>-11.285764066666667</v>
      </c>
      <c r="AE57">
        <v>-76.517781850000006</v>
      </c>
      <c r="AF57" s="24">
        <f t="shared" si="0"/>
        <v>13.768330683333332</v>
      </c>
      <c r="AH57">
        <v>1.22753</v>
      </c>
      <c r="AI57">
        <v>0.76331000000000004</v>
      </c>
      <c r="AJ57">
        <v>2.20566</v>
      </c>
      <c r="AK57">
        <v>0.37709999999999999</v>
      </c>
      <c r="AL57">
        <v>5.3748300000000002</v>
      </c>
      <c r="AM57">
        <v>1.7399999999999999E-2</v>
      </c>
      <c r="AN57">
        <v>3.8788825316367999E-3</v>
      </c>
      <c r="AO57">
        <v>9.7000000000000005E-4</v>
      </c>
      <c r="AP57">
        <v>3.18169193577568E-3</v>
      </c>
      <c r="AQ57">
        <v>7.0104246686368305E-5</v>
      </c>
      <c r="AR57">
        <v>2.2000000000000001E-4</v>
      </c>
      <c r="AS57">
        <v>0.15387999999999999</v>
      </c>
      <c r="AU57">
        <v>53.394620885490411</v>
      </c>
      <c r="AV57">
        <v>19.522843704201971</v>
      </c>
      <c r="AW57">
        <v>55.034183342482152</v>
      </c>
      <c r="AX57">
        <v>15.515326064595762</v>
      </c>
      <c r="AY57">
        <v>191.37384059390078</v>
      </c>
      <c r="AZ57">
        <v>198.58479799132618</v>
      </c>
      <c r="BA57">
        <v>143.76061097318427</v>
      </c>
      <c r="BB57">
        <v>7.063432536937384</v>
      </c>
      <c r="BC57">
        <v>56.973622271925507</v>
      </c>
      <c r="BD57">
        <v>4.0045109723964689</v>
      </c>
      <c r="BE57">
        <v>10.100021133319164</v>
      </c>
      <c r="BF57">
        <v>5.9281120183919338</v>
      </c>
      <c r="BH57">
        <v>4.7990020271323877</v>
      </c>
      <c r="BJ57">
        <v>2.6122057645254846</v>
      </c>
      <c r="BK57">
        <v>0.12834627694902048</v>
      </c>
      <c r="BL57">
        <v>1.0352406234026237</v>
      </c>
      <c r="BM57">
        <v>0.35474031808030554</v>
      </c>
      <c r="BN57">
        <v>0.18352268571818209</v>
      </c>
      <c r="BO57">
        <v>0.28192161893350248</v>
      </c>
      <c r="BP57">
        <v>7.2764066425335588E-2</v>
      </c>
      <c r="BQ57">
        <v>0.97020828951365357</v>
      </c>
      <c r="BR57">
        <v>8.7200385935915711E-2</v>
      </c>
      <c r="BS57">
        <v>3.4773631399773115</v>
      </c>
      <c r="BT57">
        <v>3.60839002108048</v>
      </c>
      <c r="BU57">
        <v>0.27900689414910629</v>
      </c>
      <c r="BV57">
        <v>9.0070195569574096</v>
      </c>
      <c r="BW57">
        <v>0.18915802689150227</v>
      </c>
      <c r="BX57">
        <v>9.900969382143962E-2</v>
      </c>
      <c r="BY57">
        <v>0.26773892666259436</v>
      </c>
    </row>
    <row r="58" spans="1:77" x14ac:dyDescent="0.25">
      <c r="A58" t="s">
        <v>243</v>
      </c>
      <c r="C58">
        <v>57</v>
      </c>
      <c r="D58" t="s">
        <v>244</v>
      </c>
      <c r="E58" t="s">
        <v>180</v>
      </c>
      <c r="F58" s="15">
        <v>44866</v>
      </c>
      <c r="G58" s="16">
        <v>0.72916666666666663</v>
      </c>
      <c r="H58" t="s">
        <v>181</v>
      </c>
      <c r="L58" t="s">
        <v>92</v>
      </c>
      <c r="M58" t="s">
        <v>122</v>
      </c>
      <c r="N58">
        <v>27.98856</v>
      </c>
      <c r="O58">
        <v>85.553799999999995</v>
      </c>
      <c r="P58" s="11">
        <v>2582.8560000027001</v>
      </c>
      <c r="Q58">
        <v>13.1</v>
      </c>
      <c r="R58">
        <v>7.24</v>
      </c>
      <c r="S58">
        <v>75</v>
      </c>
      <c r="T58">
        <v>251.77</v>
      </c>
      <c r="V58" s="17">
        <v>0.72999196774263253</v>
      </c>
      <c r="W58">
        <v>4.3929394727545774E-5</v>
      </c>
      <c r="X58">
        <v>0.30253599248952773</v>
      </c>
      <c r="Y58">
        <v>1.5739084354006911E-2</v>
      </c>
      <c r="AB58" s="18">
        <v>-15.319086</v>
      </c>
      <c r="AD58">
        <v>-10.915628233333333</v>
      </c>
      <c r="AE58">
        <v>-73.804577750000007</v>
      </c>
      <c r="AF58" s="24">
        <f t="shared" si="0"/>
        <v>13.520448116666657</v>
      </c>
      <c r="AH58">
        <v>1.3955500000000001</v>
      </c>
      <c r="AI58">
        <v>0.79491999999999996</v>
      </c>
      <c r="AJ58">
        <v>2.3362099999999999</v>
      </c>
      <c r="AK58">
        <v>0.34139999999999998</v>
      </c>
      <c r="AL58">
        <v>5.968</v>
      </c>
      <c r="AM58">
        <v>2.188E-2</v>
      </c>
      <c r="AN58">
        <v>2.5977144725315799E-3</v>
      </c>
      <c r="AO58">
        <v>2.1700000000000001E-3</v>
      </c>
      <c r="AP58">
        <v>1.83355527881479E-3</v>
      </c>
      <c r="AQ58">
        <v>8.2098524243184696E-5</v>
      </c>
      <c r="AR58">
        <v>1.2E-4</v>
      </c>
      <c r="AS58">
        <v>9.0700000000000003E-2</v>
      </c>
      <c r="AU58">
        <v>60.703089274189757</v>
      </c>
      <c r="AV58">
        <v>20.331318752989258</v>
      </c>
      <c r="AW58">
        <v>58.29158141623833</v>
      </c>
      <c r="AX58">
        <v>14.046492491256942</v>
      </c>
      <c r="AY58">
        <v>212.49399156148192</v>
      </c>
      <c r="AZ58">
        <v>249.71467701438027</v>
      </c>
      <c r="BA58">
        <v>96.277475963531202</v>
      </c>
      <c r="BB58">
        <v>15.801699592942395</v>
      </c>
      <c r="BC58">
        <v>32.832935425101439</v>
      </c>
      <c r="BD58">
        <v>2.1842787122162557</v>
      </c>
      <c r="BE58">
        <v>11.828054205904726</v>
      </c>
      <c r="BF58">
        <v>4.2321914646365268</v>
      </c>
      <c r="BH58">
        <v>2.8286293466396386</v>
      </c>
      <c r="BJ58">
        <v>1.6516531825762255</v>
      </c>
      <c r="BK58">
        <v>0.27108030369099756</v>
      </c>
      <c r="BL58">
        <v>0.56325346863818559</v>
      </c>
      <c r="BM58">
        <v>0.34878653587746972</v>
      </c>
      <c r="BN58">
        <v>0.20291187712759112</v>
      </c>
      <c r="BO58">
        <v>0.24096948735969614</v>
      </c>
      <c r="BP58">
        <v>3.7471598113270256E-2</v>
      </c>
      <c r="BQ58">
        <v>1.041369744984816</v>
      </c>
      <c r="BR58">
        <v>4.8525520802763213E-2</v>
      </c>
      <c r="BS58">
        <v>3.6453632994469989</v>
      </c>
      <c r="BT58">
        <v>4.2838892160303796</v>
      </c>
      <c r="BU58">
        <v>0.28566967389582043</v>
      </c>
      <c r="BV58">
        <v>14.34318125288387</v>
      </c>
      <c r="BW58">
        <v>0.19485094329348862</v>
      </c>
      <c r="BX58">
        <v>8.4544759652926377E-2</v>
      </c>
      <c r="BY58">
        <v>0.25089735641889449</v>
      </c>
    </row>
    <row r="59" spans="1:77" x14ac:dyDescent="0.25">
      <c r="A59" t="s">
        <v>245</v>
      </c>
      <c r="C59">
        <v>58</v>
      </c>
      <c r="D59" t="s">
        <v>246</v>
      </c>
      <c r="E59" t="s">
        <v>180</v>
      </c>
      <c r="F59" s="15">
        <v>44867</v>
      </c>
      <c r="G59" s="16">
        <v>0.72916666666666663</v>
      </c>
      <c r="H59" t="s">
        <v>181</v>
      </c>
      <c r="L59" t="s">
        <v>92</v>
      </c>
      <c r="M59" t="s">
        <v>122</v>
      </c>
      <c r="N59">
        <v>27.989370000000001</v>
      </c>
      <c r="O59">
        <v>85.554173000000006</v>
      </c>
      <c r="P59" s="11">
        <v>2604.5230480079999</v>
      </c>
      <c r="Q59">
        <v>7.7</v>
      </c>
      <c r="R59">
        <v>6.83</v>
      </c>
      <c r="S59">
        <v>7</v>
      </c>
      <c r="T59">
        <v>149.18</v>
      </c>
      <c r="V59" s="17">
        <v>0.73229717799861649</v>
      </c>
      <c r="W59">
        <v>2.2474200314863999E-5</v>
      </c>
      <c r="Z59">
        <v>23.97621578812787</v>
      </c>
      <c r="AA59">
        <v>0.8079829984340634</v>
      </c>
      <c r="AB59" s="18">
        <v>-14.810408939999999</v>
      </c>
      <c r="AD59">
        <v>-11.916750266666668</v>
      </c>
      <c r="AE59">
        <v>-80.930752350000006</v>
      </c>
      <c r="AF59" s="24">
        <f t="shared" si="0"/>
        <v>14.403249783333337</v>
      </c>
      <c r="AH59">
        <v>0.74306000000000005</v>
      </c>
      <c r="AI59">
        <v>0.37215999999999999</v>
      </c>
      <c r="AJ59">
        <v>0.80201999999999996</v>
      </c>
      <c r="AK59">
        <v>0.17752999999999999</v>
      </c>
      <c r="AL59">
        <v>3.7793899999999998</v>
      </c>
      <c r="AM59">
        <v>9.5499999999999995E-3</v>
      </c>
      <c r="AN59">
        <v>8.8121762231644198E-4</v>
      </c>
      <c r="AO59">
        <v>1.58E-3</v>
      </c>
      <c r="AP59">
        <v>6.8233531179279509E-4</v>
      </c>
      <c r="AQ59">
        <v>6.1239918004633994E-5</v>
      </c>
      <c r="AR59">
        <v>5.0000000000000002E-5</v>
      </c>
      <c r="AS59">
        <v>4.249E-2</v>
      </c>
      <c r="AU59">
        <v>32.321333894220516</v>
      </c>
      <c r="AV59">
        <v>9.5185724187496632</v>
      </c>
      <c r="AW59">
        <v>20.011477618643642</v>
      </c>
      <c r="AX59">
        <v>7.3042583830487553</v>
      </c>
      <c r="AY59">
        <v>134.56730341279308</v>
      </c>
      <c r="AZ59">
        <v>108.99338050673362</v>
      </c>
      <c r="BA59">
        <v>32.660020702171281</v>
      </c>
      <c r="BB59">
        <v>11.505384957073264</v>
      </c>
      <c r="BC59">
        <v>12.218377863600951</v>
      </c>
      <c r="BD59">
        <v>0.91011613009010661</v>
      </c>
      <c r="BE59">
        <v>8.8229243631514187</v>
      </c>
      <c r="BF59">
        <v>1.7323014175981448</v>
      </c>
      <c r="BH59">
        <v>1.3251208482769377</v>
      </c>
      <c r="BJ59">
        <v>1.6320644244552764</v>
      </c>
      <c r="BK59">
        <v>0.57493930115157021</v>
      </c>
      <c r="BL59">
        <v>0.61056849956035886</v>
      </c>
      <c r="BM59">
        <v>0.4756556512289582</v>
      </c>
      <c r="BN59">
        <v>0.44089319795813398</v>
      </c>
      <c r="BO59">
        <v>0.3650034506319394</v>
      </c>
      <c r="BP59">
        <v>4.5479706568104655E-2</v>
      </c>
      <c r="BQ59">
        <v>1.6151397967788459</v>
      </c>
      <c r="BR59">
        <v>6.621804114266866E-2</v>
      </c>
      <c r="BS59">
        <v>6.7245061048077623</v>
      </c>
      <c r="BT59">
        <v>5.4465433579572462</v>
      </c>
      <c r="BU59">
        <v>0.24018712625215452</v>
      </c>
      <c r="BV59">
        <v>18.658031198193214</v>
      </c>
      <c r="BW59">
        <v>0.2729752550444422</v>
      </c>
      <c r="BX59">
        <v>0.11334110537957902</v>
      </c>
      <c r="BY59">
        <v>0.22749985020398933</v>
      </c>
    </row>
    <row r="60" spans="1:77" x14ac:dyDescent="0.25">
      <c r="A60" t="s">
        <v>247</v>
      </c>
      <c r="C60">
        <v>59</v>
      </c>
      <c r="D60" t="s">
        <v>248</v>
      </c>
      <c r="E60" t="s">
        <v>180</v>
      </c>
      <c r="F60" s="15">
        <v>44867</v>
      </c>
      <c r="G60" s="16">
        <v>0.42708333333333331</v>
      </c>
      <c r="H60" t="s">
        <v>181</v>
      </c>
      <c r="I60" t="s">
        <v>249</v>
      </c>
      <c r="J60" t="s">
        <v>250</v>
      </c>
      <c r="L60" t="s">
        <v>92</v>
      </c>
      <c r="M60" t="s">
        <v>122</v>
      </c>
      <c r="N60">
        <v>27.998819999999998</v>
      </c>
      <c r="O60">
        <v>85.565849999999998</v>
      </c>
      <c r="P60" s="11">
        <v>3141.2536000057498</v>
      </c>
      <c r="Q60">
        <v>9.1999999999999993</v>
      </c>
      <c r="R60">
        <v>7</v>
      </c>
      <c r="S60">
        <v>10</v>
      </c>
      <c r="T60">
        <v>198.08</v>
      </c>
      <c r="V60" s="17">
        <v>0.7316491631393347</v>
      </c>
      <c r="W60">
        <v>3.4658943489311369E-5</v>
      </c>
      <c r="X60">
        <v>0.28635746986371841</v>
      </c>
      <c r="Y60">
        <v>1.4234850053983219E-2</v>
      </c>
      <c r="Z60">
        <v>21.830826402108919</v>
      </c>
      <c r="AA60">
        <v>0.66843123875477062</v>
      </c>
      <c r="AB60" s="18">
        <v>-17.43592962</v>
      </c>
      <c r="AD60">
        <v>-11.730842866666666</v>
      </c>
      <c r="AE60">
        <v>-79.639722149999997</v>
      </c>
      <c r="AF60" s="24">
        <f t="shared" si="0"/>
        <v>14.207020783333334</v>
      </c>
      <c r="AH60">
        <v>0.73426999999999998</v>
      </c>
      <c r="AI60">
        <v>0.35783999999999999</v>
      </c>
      <c r="AJ60">
        <v>0.68059999999999998</v>
      </c>
      <c r="AK60">
        <v>0.15934000000000001</v>
      </c>
      <c r="AL60">
        <v>3.9596399999999998</v>
      </c>
      <c r="AM60">
        <v>8.5000000000000006E-3</v>
      </c>
      <c r="AN60">
        <v>7.4368140271444008E-4</v>
      </c>
      <c r="AO60">
        <v>1.5200000000000001E-3</v>
      </c>
      <c r="AP60">
        <v>1.2216421199145999E-3</v>
      </c>
      <c r="AQ60">
        <v>1.77787326494696E-4</v>
      </c>
      <c r="AR60">
        <v>5.0000000000000002E-5</v>
      </c>
      <c r="AS60">
        <v>9.5380000000000006E-2</v>
      </c>
      <c r="AU60">
        <v>31.938989904596259</v>
      </c>
      <c r="AV60">
        <v>9.1523160853540944</v>
      </c>
      <c r="AW60">
        <v>16.981885323618943</v>
      </c>
      <c r="AX60">
        <v>6.5558527052046909</v>
      </c>
      <c r="AY60">
        <v>140.98520588915989</v>
      </c>
      <c r="AZ60">
        <v>97.009815110705318</v>
      </c>
      <c r="BA60">
        <v>27.562601329540172</v>
      </c>
      <c r="BB60">
        <v>11.068471604273013</v>
      </c>
      <c r="BC60">
        <v>21.875586353560745</v>
      </c>
      <c r="BD60">
        <v>0.91011613009010661</v>
      </c>
      <c r="BE60">
        <v>25.614079598717186</v>
      </c>
      <c r="BF60">
        <v>1.5351013532079811</v>
      </c>
      <c r="BH60">
        <v>2.9745828785279902</v>
      </c>
      <c r="BJ60">
        <v>1.6230589716210857</v>
      </c>
      <c r="BK60">
        <v>0.65178108280348779</v>
      </c>
      <c r="BL60">
        <v>1.2881718334969257</v>
      </c>
      <c r="BM60">
        <v>0.53894581849665202</v>
      </c>
      <c r="BN60">
        <v>1.5083177816006279</v>
      </c>
      <c r="BO60">
        <v>0.3860497571542662</v>
      </c>
      <c r="BP60">
        <v>5.3593350369896112E-2</v>
      </c>
      <c r="BQ60">
        <v>1.8807682006999835</v>
      </c>
      <c r="BR60">
        <v>0.17516211079289568</v>
      </c>
      <c r="BS60">
        <v>8.3020938607489718</v>
      </c>
      <c r="BT60">
        <v>5.7125468263397705</v>
      </c>
      <c r="BU60">
        <v>0.2265414282524518</v>
      </c>
      <c r="BV60">
        <v>20.805785779454684</v>
      </c>
      <c r="BW60">
        <v>0.8019689938607335</v>
      </c>
      <c r="BX60">
        <v>3.9041028046546807E-2</v>
      </c>
      <c r="BY60">
        <v>0.22273120468822441</v>
      </c>
    </row>
    <row r="61" spans="1:77" x14ac:dyDescent="0.25">
      <c r="A61" t="s">
        <v>251</v>
      </c>
      <c r="C61">
        <v>60</v>
      </c>
      <c r="D61" t="s">
        <v>252</v>
      </c>
      <c r="E61" t="s">
        <v>180</v>
      </c>
      <c r="F61" s="15">
        <v>44867</v>
      </c>
      <c r="G61" s="16">
        <v>0.98958333333333337</v>
      </c>
      <c r="H61" t="s">
        <v>181</v>
      </c>
      <c r="I61" t="s">
        <v>253</v>
      </c>
      <c r="L61" t="s">
        <v>92</v>
      </c>
      <c r="M61" t="s">
        <v>122</v>
      </c>
      <c r="N61">
        <v>27.997150000000001</v>
      </c>
      <c r="O61">
        <v>85.562619999999995</v>
      </c>
      <c r="P61" s="11">
        <v>2961.02432000422</v>
      </c>
      <c r="Q61">
        <v>7.5</v>
      </c>
      <c r="R61">
        <v>7.22</v>
      </c>
      <c r="S61">
        <v>7</v>
      </c>
      <c r="T61">
        <v>124.7</v>
      </c>
      <c r="V61" s="17">
        <v>0.73238341668557894</v>
      </c>
      <c r="W61">
        <v>2.64644877024664E-5</v>
      </c>
      <c r="Z61">
        <v>29.385901479283866</v>
      </c>
      <c r="AA61">
        <v>1.7236478093768959</v>
      </c>
      <c r="AB61" s="18">
        <v>-8.7331940999999986</v>
      </c>
      <c r="AD61">
        <v>-11.683526533333332</v>
      </c>
      <c r="AE61">
        <v>-79.315914249999992</v>
      </c>
      <c r="AF61" s="24">
        <f t="shared" si="0"/>
        <v>14.152298016666663</v>
      </c>
      <c r="AH61">
        <v>0.76905999999999997</v>
      </c>
      <c r="AI61">
        <v>0.36262</v>
      </c>
      <c r="AJ61">
        <v>0.81196000000000002</v>
      </c>
      <c r="AK61">
        <v>0.18212</v>
      </c>
      <c r="AL61">
        <v>3.77298</v>
      </c>
      <c r="AM61">
        <v>9.7699999999999992E-3</v>
      </c>
      <c r="AN61">
        <v>7.1450078701432397E-3</v>
      </c>
      <c r="AO61">
        <v>1.7099999999999999E-3</v>
      </c>
      <c r="AP61">
        <v>1.0044618500924302E-3</v>
      </c>
      <c r="AQ61">
        <v>5.5150745940648699E-5</v>
      </c>
      <c r="AR61">
        <v>1.2999999999999999E-4</v>
      </c>
      <c r="AS61">
        <v>0.10313</v>
      </c>
      <c r="AU61">
        <v>33.452271747489071</v>
      </c>
      <c r="AV61">
        <v>9.2745720402165812</v>
      </c>
      <c r="AW61">
        <v>20.259493986725886</v>
      </c>
      <c r="AX61">
        <v>7.4931084139066035</v>
      </c>
      <c r="AY61">
        <v>134.33907176300937</v>
      </c>
      <c r="AZ61">
        <v>111.50422278018715</v>
      </c>
      <c r="BA61">
        <v>264.8109831742081</v>
      </c>
      <c r="BB61">
        <v>12.452030554807138</v>
      </c>
      <c r="BC61">
        <v>17.986603099515268</v>
      </c>
      <c r="BD61">
        <v>2.3663019382342774</v>
      </c>
      <c r="BE61">
        <v>7.9456484570881285</v>
      </c>
      <c r="BF61">
        <v>1.7262337233092166</v>
      </c>
      <c r="BH61">
        <v>3.2162794324029318</v>
      </c>
      <c r="BJ61">
        <v>13.070957416197734</v>
      </c>
      <c r="BK61">
        <v>0.61462692814370223</v>
      </c>
      <c r="BL61">
        <v>0.8878110732331308</v>
      </c>
      <c r="BM61">
        <v>0.45778892830656698</v>
      </c>
      <c r="BN61">
        <v>0.39219382588203605</v>
      </c>
      <c r="BO61">
        <v>0.36985664196826057</v>
      </c>
      <c r="BP61">
        <v>0.11679965648622267</v>
      </c>
      <c r="BQ61">
        <v>1.6511898949404735</v>
      </c>
      <c r="BR61">
        <v>0.15875418381674553</v>
      </c>
      <c r="BS61">
        <v>6.6309194025788081</v>
      </c>
      <c r="BT61">
        <v>5.5038009761371747</v>
      </c>
      <c r="BU61">
        <v>0.24901371811250109</v>
      </c>
      <c r="BV61">
        <v>19.378761575437508</v>
      </c>
      <c r="BW61">
        <v>0.23752193922927012</v>
      </c>
      <c r="BX61">
        <v>0.12585505203265357</v>
      </c>
      <c r="BY61">
        <v>0.21706663113939798</v>
      </c>
    </row>
    <row r="62" spans="1:77" x14ac:dyDescent="0.25">
      <c r="A62" t="s">
        <v>254</v>
      </c>
      <c r="C62">
        <v>61</v>
      </c>
      <c r="D62" t="s">
        <v>255</v>
      </c>
      <c r="E62" t="s">
        <v>180</v>
      </c>
      <c r="F62" s="15">
        <v>44867</v>
      </c>
      <c r="G62" s="16">
        <v>0.45833333333333331</v>
      </c>
      <c r="H62" t="s">
        <v>181</v>
      </c>
      <c r="I62" t="s">
        <v>256</v>
      </c>
      <c r="L62" t="s">
        <v>92</v>
      </c>
      <c r="M62" t="s">
        <v>122</v>
      </c>
      <c r="N62">
        <v>27.996490000000001</v>
      </c>
      <c r="O62">
        <v>85.560919999999996</v>
      </c>
      <c r="P62" s="11">
        <v>2874.3711360031698</v>
      </c>
      <c r="Q62">
        <v>11.2</v>
      </c>
      <c r="R62">
        <v>7.24</v>
      </c>
      <c r="S62">
        <v>7</v>
      </c>
      <c r="T62">
        <v>129.91</v>
      </c>
      <c r="V62" s="17">
        <v>0.73217837082008097</v>
      </c>
      <c r="W62">
        <v>2.188377636596955E-5</v>
      </c>
      <c r="X62">
        <v>0.27190608717808651</v>
      </c>
      <c r="Y62">
        <v>1.3869627592094289E-2</v>
      </c>
      <c r="Z62">
        <v>23.454274646346121</v>
      </c>
      <c r="AA62">
        <v>2.3405473084005628</v>
      </c>
      <c r="AB62" s="18">
        <v>-14.009337959999998</v>
      </c>
      <c r="AD62">
        <v>-11.931403066666668</v>
      </c>
      <c r="AE62">
        <v>-81.464480199999997</v>
      </c>
      <c r="AF62" s="24">
        <f t="shared" si="0"/>
        <v>13.986744333333348</v>
      </c>
      <c r="AH62">
        <v>1.2048399999999999</v>
      </c>
      <c r="AI62">
        <v>0.53961000000000003</v>
      </c>
      <c r="AJ62">
        <v>1.05481</v>
      </c>
      <c r="AK62">
        <v>0.26218000000000002</v>
      </c>
      <c r="AL62">
        <v>5.1292400000000002</v>
      </c>
      <c r="AM62">
        <v>1.303E-2</v>
      </c>
      <c r="AN62">
        <v>2.1264183088126401E-3</v>
      </c>
      <c r="AO62">
        <v>2.7799999999999999E-3</v>
      </c>
      <c r="AP62">
        <v>7.7318090949708598E-4</v>
      </c>
      <c r="AQ62">
        <v>7.2510635502890297E-5</v>
      </c>
      <c r="AR62">
        <v>3.5E-4</v>
      </c>
      <c r="AS62">
        <v>3.551E-2</v>
      </c>
      <c r="AU62">
        <v>52.40766012046489</v>
      </c>
      <c r="AV62">
        <v>13.801367322875931</v>
      </c>
      <c r="AW62">
        <v>26.318928090224063</v>
      </c>
      <c r="AX62">
        <v>10.787080847562232</v>
      </c>
      <c r="AY62">
        <v>182.62947072332699</v>
      </c>
      <c r="AZ62">
        <v>148.71034010499886</v>
      </c>
      <c r="BA62">
        <v>78.81011934910903</v>
      </c>
      <c r="BB62">
        <v>20.243652013078272</v>
      </c>
      <c r="BC62">
        <v>13.845123278665699</v>
      </c>
      <c r="BD62">
        <v>6.3708129106307458</v>
      </c>
      <c r="BE62">
        <v>10.446713082104926</v>
      </c>
      <c r="BF62">
        <v>1.7110644875868963</v>
      </c>
      <c r="BH62">
        <v>1.1074380165289257</v>
      </c>
      <c r="BJ62">
        <v>2.9944273976105573</v>
      </c>
      <c r="BK62">
        <v>0.76916703992202484</v>
      </c>
      <c r="BL62">
        <v>0.52605194372670327</v>
      </c>
      <c r="BM62">
        <v>0.5243894156921356</v>
      </c>
      <c r="BN62">
        <v>0.39692775656715545</v>
      </c>
      <c r="BO62">
        <v>0.40986018923654416</v>
      </c>
      <c r="BP62">
        <v>0.24206202048924361</v>
      </c>
      <c r="BQ62">
        <v>1.9912535928821227</v>
      </c>
      <c r="BR62">
        <v>4.2077626137831725E-2</v>
      </c>
      <c r="BS62">
        <v>6.9390922797939902</v>
      </c>
      <c r="BT62">
        <v>5.650319024969563</v>
      </c>
      <c r="BU62">
        <v>0.2869616821036482</v>
      </c>
      <c r="BV62">
        <v>30.628687872761059</v>
      </c>
      <c r="BW62">
        <v>0.19933561349795018</v>
      </c>
      <c r="BX62">
        <v>9.5723888666281648E-2</v>
      </c>
      <c r="BY62">
        <v>0.20845144319158923</v>
      </c>
    </row>
    <row r="63" spans="1:77" x14ac:dyDescent="0.25">
      <c r="A63" t="s">
        <v>257</v>
      </c>
      <c r="C63">
        <v>62</v>
      </c>
      <c r="D63" t="s">
        <v>258</v>
      </c>
      <c r="E63" t="s">
        <v>180</v>
      </c>
      <c r="F63" s="15">
        <v>44867</v>
      </c>
      <c r="G63" s="16">
        <v>0.51041666666666663</v>
      </c>
      <c r="H63" t="s">
        <v>181</v>
      </c>
      <c r="L63" t="s">
        <v>92</v>
      </c>
      <c r="M63" t="s">
        <v>122</v>
      </c>
      <c r="N63">
        <v>27.997489999999999</v>
      </c>
      <c r="O63">
        <v>85.560867999999999</v>
      </c>
      <c r="P63" s="11">
        <v>2865.8932928066502</v>
      </c>
      <c r="Q63">
        <v>11.6</v>
      </c>
      <c r="R63">
        <v>6.7</v>
      </c>
      <c r="S63">
        <v>10</v>
      </c>
      <c r="T63">
        <v>182.38</v>
      </c>
      <c r="V63" s="17">
        <v>0.73243041652180008</v>
      </c>
      <c r="W63">
        <v>2.4438302515140802E-5</v>
      </c>
      <c r="AB63" s="18">
        <v>-17.716475159999998</v>
      </c>
      <c r="AD63">
        <v>-11.462971366666668</v>
      </c>
      <c r="AE63">
        <v>-78.556061049999997</v>
      </c>
      <c r="AF63" s="24">
        <f t="shared" si="0"/>
        <v>13.147709883333349</v>
      </c>
      <c r="AH63">
        <v>1.65744</v>
      </c>
      <c r="AI63">
        <v>0.83404</v>
      </c>
      <c r="AJ63">
        <v>2.3053699999999999</v>
      </c>
      <c r="AK63">
        <v>0.51180000000000003</v>
      </c>
      <c r="AL63">
        <v>5.5810599999999999</v>
      </c>
      <c r="AM63">
        <v>1.5129999999999999E-2</v>
      </c>
      <c r="AN63">
        <v>1.52571401711183E-3</v>
      </c>
      <c r="AO63">
        <v>1.1000000000000001E-3</v>
      </c>
      <c r="AP63">
        <v>9.36603696565683E-4</v>
      </c>
      <c r="AQ63">
        <v>1.1579709334656101E-4</v>
      </c>
      <c r="AR63">
        <v>2.5000000000000001E-4</v>
      </c>
      <c r="AS63">
        <v>0.20247000000000001</v>
      </c>
      <c r="AU63">
        <v>72.094678289285994</v>
      </c>
      <c r="AV63">
        <v>21.331873764332464</v>
      </c>
      <c r="AW63">
        <v>57.522081940216573</v>
      </c>
      <c r="AX63">
        <v>21.057395597613663</v>
      </c>
      <c r="AY63">
        <v>198.71677556034254</v>
      </c>
      <c r="AZ63">
        <v>172.67747089705543</v>
      </c>
      <c r="BA63">
        <v>56.546589766870973</v>
      </c>
      <c r="BB63">
        <v>8.0100781346712608</v>
      </c>
      <c r="BC63">
        <v>16.771487090441099</v>
      </c>
      <c r="BD63">
        <v>4.5505806504505335</v>
      </c>
      <c r="BE63">
        <v>16.683056237798734</v>
      </c>
      <c r="BF63">
        <v>3.0793295497401854</v>
      </c>
      <c r="BH63">
        <v>6.3143614532979893</v>
      </c>
      <c r="BJ63">
        <v>0.98304143138700295</v>
      </c>
      <c r="BK63">
        <v>0.13925222913517346</v>
      </c>
      <c r="BL63">
        <v>0.29156606514819677</v>
      </c>
      <c r="BM63">
        <v>0.37084669130201076</v>
      </c>
      <c r="BN63">
        <v>0.29002872766562321</v>
      </c>
      <c r="BO63">
        <v>0.36607499046190434</v>
      </c>
      <c r="BP63">
        <v>7.9110152083507856E-2</v>
      </c>
      <c r="BQ63">
        <v>1.2533391674559851</v>
      </c>
      <c r="BR63">
        <v>0.10977282532750787</v>
      </c>
      <c r="BS63">
        <v>3.4546172332022231</v>
      </c>
      <c r="BT63">
        <v>3.001933606584708</v>
      </c>
      <c r="BU63">
        <v>0.36280116807447721</v>
      </c>
      <c r="BV63">
        <v>23.412459473643832</v>
      </c>
      <c r="BW63">
        <v>0.23140482257035061</v>
      </c>
      <c r="BX63">
        <v>5.9941055508420812E-2</v>
      </c>
      <c r="BY63">
        <v>0.22832774297492947</v>
      </c>
    </row>
    <row r="64" spans="1:77" x14ac:dyDescent="0.25">
      <c r="A64" t="s">
        <v>259</v>
      </c>
      <c r="C64">
        <v>63</v>
      </c>
      <c r="D64" t="s">
        <v>260</v>
      </c>
      <c r="E64" t="s">
        <v>180</v>
      </c>
      <c r="F64" s="15">
        <v>44867</v>
      </c>
      <c r="G64" s="16">
        <v>0.54166666666666663</v>
      </c>
      <c r="H64" t="s">
        <v>181</v>
      </c>
      <c r="I64" t="s">
        <v>261</v>
      </c>
      <c r="L64" t="s">
        <v>92</v>
      </c>
      <c r="M64" t="s">
        <v>122</v>
      </c>
      <c r="N64">
        <v>27.997890000000002</v>
      </c>
      <c r="O64">
        <v>85.554000000000002</v>
      </c>
      <c r="P64" s="11">
        <v>2581.3440000021801</v>
      </c>
      <c r="Q64">
        <v>11.2</v>
      </c>
      <c r="R64">
        <v>6.9</v>
      </c>
      <c r="S64">
        <v>13</v>
      </c>
      <c r="V64" s="17">
        <v>0.73243987355622653</v>
      </c>
      <c r="W64">
        <v>2.4562209546400501E-5</v>
      </c>
      <c r="AB64" s="18">
        <v>-19.70218332</v>
      </c>
      <c r="AD64">
        <v>-11.218056383333334</v>
      </c>
      <c r="AE64">
        <v>-75.897577999999996</v>
      </c>
      <c r="AF64" s="24">
        <f t="shared" si="0"/>
        <v>13.846873066666674</v>
      </c>
      <c r="AH64">
        <v>2.1567799999999999</v>
      </c>
      <c r="AI64">
        <v>0.93564000000000003</v>
      </c>
      <c r="AJ64">
        <v>2.53952</v>
      </c>
      <c r="AK64">
        <v>0.42753999999999998</v>
      </c>
      <c r="AL64">
        <v>7.0916699999999997</v>
      </c>
      <c r="AM64">
        <v>2.4539999999999999E-2</v>
      </c>
      <c r="AN64">
        <v>1.1893536101832301E-3</v>
      </c>
      <c r="AO64">
        <v>2.7399999999999998E-3</v>
      </c>
      <c r="AP64">
        <v>2.15761356075593E-3</v>
      </c>
      <c r="AQ64">
        <v>3.5195539773826999E-5</v>
      </c>
      <c r="AR64">
        <v>1.7000000000000001E-4</v>
      </c>
      <c r="AS64">
        <v>0.13603999999999999</v>
      </c>
      <c r="AU64">
        <v>93.814774737406012</v>
      </c>
      <c r="AV64">
        <v>23.930452219150194</v>
      </c>
      <c r="AW64">
        <v>63.364439343280594</v>
      </c>
      <c r="AX64">
        <v>17.590619214153463</v>
      </c>
      <c r="AY64">
        <v>252.50289295187906</v>
      </c>
      <c r="AZ64">
        <v>280.07304268431864</v>
      </c>
      <c r="BA64">
        <v>44.080273189132392</v>
      </c>
      <c r="BB64">
        <v>19.952376444544772</v>
      </c>
      <c r="BC64">
        <v>38.635751826590209</v>
      </c>
      <c r="BD64">
        <v>3.0943948423063627</v>
      </c>
      <c r="BE64">
        <v>5.0706727811305283</v>
      </c>
      <c r="BF64">
        <v>1.9628738005774129</v>
      </c>
      <c r="BH64">
        <v>4.2426321534383282</v>
      </c>
      <c r="BJ64">
        <v>0.6956626405281503</v>
      </c>
      <c r="BK64">
        <v>0.31488286886674077</v>
      </c>
      <c r="BL64">
        <v>0.60973871507453481</v>
      </c>
      <c r="BM64">
        <v>0.37766375694584081</v>
      </c>
      <c r="BN64">
        <v>8.002395087345221E-2</v>
      </c>
      <c r="BO64">
        <v>0.27761027157291246</v>
      </c>
      <c r="BP64">
        <v>4.8834880800290775E-2</v>
      </c>
      <c r="BQ64">
        <v>1.4805587441428927</v>
      </c>
      <c r="BR64">
        <v>6.6956043443446536E-2</v>
      </c>
      <c r="BS64">
        <v>3.984930594649938</v>
      </c>
      <c r="BT64">
        <v>4.4200350478445234</v>
      </c>
      <c r="BU64">
        <v>0.37153940551201858</v>
      </c>
      <c r="BV64">
        <v>47.794603356470901</v>
      </c>
      <c r="BW64">
        <v>5.4049831653102502E-2</v>
      </c>
      <c r="BX64">
        <v>0.19721248898593802</v>
      </c>
      <c r="BY64">
        <v>0.20323925510780727</v>
      </c>
    </row>
    <row r="65" spans="1:77" x14ac:dyDescent="0.25">
      <c r="A65" t="s">
        <v>262</v>
      </c>
      <c r="C65">
        <v>64</v>
      </c>
      <c r="D65" t="s">
        <v>263</v>
      </c>
      <c r="E65" t="s">
        <v>180</v>
      </c>
      <c r="F65" s="15">
        <v>44867</v>
      </c>
      <c r="G65" s="16">
        <v>0.64583333333333337</v>
      </c>
      <c r="H65" t="s">
        <v>181</v>
      </c>
      <c r="I65" t="s">
        <v>264</v>
      </c>
      <c r="J65" t="s">
        <v>265</v>
      </c>
      <c r="L65" t="s">
        <v>92</v>
      </c>
      <c r="M65" t="s">
        <v>122</v>
      </c>
      <c r="N65">
        <v>27.993210000000001</v>
      </c>
      <c r="O65">
        <v>85.543949999999995</v>
      </c>
      <c r="P65" s="11">
        <v>2252.6416800033799</v>
      </c>
      <c r="Q65">
        <v>15.1</v>
      </c>
      <c r="R65">
        <v>6.27</v>
      </c>
      <c r="S65">
        <v>14</v>
      </c>
      <c r="T65">
        <v>263.16000000000003</v>
      </c>
      <c r="V65" s="17">
        <v>0.73227022188621549</v>
      </c>
      <c r="W65">
        <v>2.32797367509654E-5</v>
      </c>
      <c r="Z65">
        <v>21.827558515156134</v>
      </c>
      <c r="AA65">
        <v>1.9599976079877699</v>
      </c>
      <c r="AB65" s="18">
        <v>-18.670972619999997</v>
      </c>
      <c r="AD65">
        <v>-10.646558216666666</v>
      </c>
      <c r="AE65">
        <v>-71.768995666666669</v>
      </c>
      <c r="AF65" s="24">
        <f t="shared" si="0"/>
        <v>13.403470066666657</v>
      </c>
      <c r="AH65">
        <v>2.1333600000000001</v>
      </c>
      <c r="AI65">
        <v>0.93642000000000003</v>
      </c>
      <c r="AJ65">
        <v>2.5444200000000001</v>
      </c>
      <c r="AK65">
        <v>0.42657</v>
      </c>
      <c r="AL65">
        <v>7.0427200000000001</v>
      </c>
      <c r="AM65">
        <v>2.4680000000000001E-2</v>
      </c>
      <c r="AN65">
        <v>5.9596723069621699E-4</v>
      </c>
      <c r="AO65">
        <v>2.7599999999999999E-3</v>
      </c>
      <c r="AP65">
        <v>2.3991284527340004E-3</v>
      </c>
      <c r="AQ65">
        <v>7.9608205323638301E-5</v>
      </c>
      <c r="AR65">
        <v>1.9000000000000001E-4</v>
      </c>
      <c r="AS65">
        <v>9.1399999999999995E-2</v>
      </c>
      <c r="AU65">
        <v>92.796060717269512</v>
      </c>
      <c r="AV65">
        <v>23.950401935634027</v>
      </c>
      <c r="AW65">
        <v>63.486700933180288</v>
      </c>
      <c r="AX65">
        <v>17.550709730508128</v>
      </c>
      <c r="AY65">
        <v>250.76000071211124</v>
      </c>
      <c r="AZ65">
        <v>281.67085140378907</v>
      </c>
      <c r="BA65">
        <v>22.08796283622728</v>
      </c>
      <c r="BB65">
        <v>20.098014228811522</v>
      </c>
      <c r="BC65">
        <v>42.960488006697112</v>
      </c>
      <c r="BD65">
        <v>3.4584412943424052</v>
      </c>
      <c r="BE65">
        <v>11.46927032468496</v>
      </c>
      <c r="BF65">
        <v>11.191836814037069</v>
      </c>
      <c r="BH65">
        <v>2.8504600031186653</v>
      </c>
      <c r="BJ65">
        <v>0.34791479965977201</v>
      </c>
      <c r="BK65">
        <v>0.31657046174071429</v>
      </c>
      <c r="BL65">
        <v>0.67668483911162747</v>
      </c>
      <c r="BM65">
        <v>0.37725069319386761</v>
      </c>
      <c r="BN65">
        <v>0.18065626589663808</v>
      </c>
      <c r="BO65">
        <v>0.27644702705500857</v>
      </c>
      <c r="BP65">
        <v>5.4475051365205016E-2</v>
      </c>
      <c r="BQ65">
        <v>1.461661408661592</v>
      </c>
      <c r="BR65">
        <v>4.4898537193148097E-2</v>
      </c>
      <c r="BS65">
        <v>3.9498036128233531</v>
      </c>
      <c r="BT65">
        <v>4.4366906338423142</v>
      </c>
      <c r="BU65">
        <v>0.37005926165953962</v>
      </c>
      <c r="BV65">
        <v>8.29140580399479</v>
      </c>
      <c r="BW65">
        <v>0.12359652161991515</v>
      </c>
      <c r="BX65">
        <v>8.7189504797679285E-2</v>
      </c>
      <c r="BY65">
        <v>0.20514884469639533</v>
      </c>
    </row>
    <row r="66" spans="1:77" x14ac:dyDescent="0.25">
      <c r="A66" t="s">
        <v>266</v>
      </c>
      <c r="C66">
        <v>65</v>
      </c>
      <c r="D66" t="s">
        <v>267</v>
      </c>
      <c r="E66" t="s">
        <v>180</v>
      </c>
      <c r="F66" s="15">
        <v>44867</v>
      </c>
      <c r="G66" s="16">
        <v>0.66666666666666663</v>
      </c>
      <c r="H66" t="s">
        <v>181</v>
      </c>
      <c r="I66" t="s">
        <v>268</v>
      </c>
      <c r="L66" t="s">
        <v>92</v>
      </c>
      <c r="M66" t="s">
        <v>122</v>
      </c>
      <c r="N66">
        <v>27.994879999999998</v>
      </c>
      <c r="O66">
        <v>85.542810000000003</v>
      </c>
      <c r="P66" s="11">
        <v>2254.9846720032701</v>
      </c>
      <c r="Q66">
        <v>14</v>
      </c>
      <c r="R66">
        <v>7.51</v>
      </c>
      <c r="S66">
        <v>15</v>
      </c>
      <c r="T66">
        <v>280.16000000000003</v>
      </c>
      <c r="V66" s="17">
        <v>0.73165763570357556</v>
      </c>
      <c r="W66">
        <v>2.00001988971791E-5</v>
      </c>
      <c r="AB66" s="18">
        <v>-13.378361519999999</v>
      </c>
      <c r="AD66">
        <v>-10.757793516666666</v>
      </c>
      <c r="AE66">
        <v>-72.61615736666667</v>
      </c>
      <c r="AF66" s="24">
        <f t="shared" si="0"/>
        <v>13.44619076666666</v>
      </c>
      <c r="AH66">
        <v>2.1852499999999999</v>
      </c>
      <c r="AI66">
        <v>0.90112999999999999</v>
      </c>
      <c r="AJ66">
        <v>2.7659899999999999</v>
      </c>
      <c r="AK66">
        <v>0.50216000000000005</v>
      </c>
      <c r="AL66">
        <v>7.3784700000000001</v>
      </c>
      <c r="AM66">
        <v>2.495E-2</v>
      </c>
      <c r="AN66">
        <v>5.6829808565417098E-3</v>
      </c>
      <c r="AO66">
        <v>1.7700000000000001E-3</v>
      </c>
      <c r="AP66">
        <v>2.8257234863233501E-3</v>
      </c>
      <c r="AQ66">
        <v>4.6422611290406698E-5</v>
      </c>
      <c r="AR66">
        <v>1.8000000000000001E-4</v>
      </c>
      <c r="AS66">
        <v>4.9639999999999997E-2</v>
      </c>
      <c r="AU66">
        <v>95.053151686735092</v>
      </c>
      <c r="AV66">
        <v>23.047805147538384</v>
      </c>
      <c r="AW66">
        <v>69.015170417685511</v>
      </c>
      <c r="AX66">
        <v>20.660769389014607</v>
      </c>
      <c r="AY66">
        <v>262.71456801552398</v>
      </c>
      <c r="AZ66">
        <v>284.75233964848206</v>
      </c>
      <c r="BA66">
        <v>210.6247852111664</v>
      </c>
      <c r="BB66">
        <v>12.888943907607391</v>
      </c>
      <c r="BC66">
        <v>50.599399880443194</v>
      </c>
      <c r="BD66">
        <v>3.276418068324384</v>
      </c>
      <c r="BE66">
        <v>6.6881733598050284</v>
      </c>
      <c r="BF66">
        <v>13.139566680782993</v>
      </c>
      <c r="BH66">
        <v>1.5481054108841414</v>
      </c>
      <c r="BJ66">
        <v>3.0518621331577944</v>
      </c>
      <c r="BK66">
        <v>0.1867552283012914</v>
      </c>
      <c r="BL66">
        <v>0.7331634418086842</v>
      </c>
      <c r="BM66">
        <v>0.3339527383334876</v>
      </c>
      <c r="BN66">
        <v>9.6908742227653E-2</v>
      </c>
      <c r="BO66">
        <v>0.29936562155789698</v>
      </c>
      <c r="BP66">
        <v>4.7473882169604617E-2</v>
      </c>
      <c r="BQ66">
        <v>1.3772790983701926</v>
      </c>
      <c r="BR66">
        <v>2.2431378514533539E-2</v>
      </c>
      <c r="BS66">
        <v>3.8066205795849481</v>
      </c>
      <c r="BT66">
        <v>4.1259383686968736</v>
      </c>
      <c r="BU66">
        <v>0.36181149909097671</v>
      </c>
      <c r="BV66">
        <v>7.2341161619700252</v>
      </c>
      <c r="BW66">
        <v>7.0362457647349955E-2</v>
      </c>
      <c r="BX66">
        <v>0.14951765544982101</v>
      </c>
      <c r="BY66">
        <v>0.19515341590229859</v>
      </c>
    </row>
    <row r="67" spans="1:77" x14ac:dyDescent="0.25">
      <c r="A67" t="s">
        <v>269</v>
      </c>
      <c r="C67">
        <v>66</v>
      </c>
      <c r="D67" t="s">
        <v>270</v>
      </c>
      <c r="E67" t="s">
        <v>180</v>
      </c>
      <c r="F67" s="15">
        <v>44867</v>
      </c>
      <c r="G67" s="16">
        <v>0.69791666666666663</v>
      </c>
      <c r="H67" t="s">
        <v>181</v>
      </c>
      <c r="I67" t="s">
        <v>271</v>
      </c>
      <c r="L67" t="s">
        <v>92</v>
      </c>
      <c r="M67" t="s">
        <v>122</v>
      </c>
      <c r="N67">
        <v>27.996300000000002</v>
      </c>
      <c r="O67">
        <v>85.542410000000004</v>
      </c>
      <c r="P67" s="11">
        <v>2249.3283200045598</v>
      </c>
      <c r="Q67">
        <v>13.5</v>
      </c>
      <c r="R67">
        <v>7.35</v>
      </c>
      <c r="S67">
        <v>15</v>
      </c>
      <c r="T67">
        <v>316.49</v>
      </c>
      <c r="V67" s="17">
        <v>0.73154842331308101</v>
      </c>
      <c r="W67">
        <v>5.62692071793234E-5</v>
      </c>
      <c r="X67">
        <v>0.28049631694160299</v>
      </c>
      <c r="Y67">
        <v>1.5109521272398811E-2</v>
      </c>
      <c r="AB67" s="18">
        <v>-15.047758049999997</v>
      </c>
      <c r="AD67">
        <v>-10.686088116666667</v>
      </c>
      <c r="AE67">
        <v>-72.757126033333336</v>
      </c>
      <c r="AF67" s="24">
        <f t="shared" si="0"/>
        <v>12.731578900000002</v>
      </c>
      <c r="AH67">
        <v>2.3047200000000001</v>
      </c>
      <c r="AI67">
        <v>0.91951000000000005</v>
      </c>
      <c r="AJ67">
        <v>2.7590599999999998</v>
      </c>
      <c r="AK67">
        <v>0.53615000000000002</v>
      </c>
      <c r="AL67">
        <v>7.5027699999999999</v>
      </c>
      <c r="AM67">
        <v>2.5850000000000001E-2</v>
      </c>
      <c r="AN67">
        <v>2.5499574510987801E-3</v>
      </c>
      <c r="AO67">
        <v>1.8500000000000001E-3</v>
      </c>
      <c r="AP67">
        <v>2.6811721487445799E-3</v>
      </c>
      <c r="AQ67">
        <v>3.5059656417801304E-5</v>
      </c>
      <c r="AR67">
        <v>2.0000000000000002E-5</v>
      </c>
      <c r="AS67">
        <v>0.11561</v>
      </c>
      <c r="AU67">
        <v>100.24981112250411</v>
      </c>
      <c r="AV67">
        <v>23.517902312888285</v>
      </c>
      <c r="AW67">
        <v>68.842257597684508</v>
      </c>
      <c r="AX67">
        <v>22.059247068504426</v>
      </c>
      <c r="AY67">
        <v>267.14033932100193</v>
      </c>
      <c r="AZ67">
        <v>295.02396713079207</v>
      </c>
      <c r="BA67">
        <v>94.507487178503041</v>
      </c>
      <c r="BB67">
        <v>13.471495044674391</v>
      </c>
      <c r="BC67">
        <v>48.010961567635064</v>
      </c>
      <c r="BD67">
        <v>0.36404645203604263</v>
      </c>
      <c r="BE67">
        <v>5.0510958677137738</v>
      </c>
      <c r="BF67">
        <v>16.810521725584497</v>
      </c>
      <c r="BH67">
        <v>3.6054888507718701</v>
      </c>
      <c r="BJ67">
        <v>1.3728121429545008</v>
      </c>
      <c r="BK67">
        <v>0.19568642160752586</v>
      </c>
      <c r="BL67">
        <v>0.69740539086053888</v>
      </c>
      <c r="BM67">
        <v>0.34162014921601441</v>
      </c>
      <c r="BN67">
        <v>7.3372025322476733E-2</v>
      </c>
      <c r="BO67">
        <v>0.32043177894337943</v>
      </c>
      <c r="BP67">
        <v>5.2881248340741118E-3</v>
      </c>
      <c r="BQ67">
        <v>1.4562249208671505</v>
      </c>
      <c r="BR67">
        <v>5.2373193102446133E-2</v>
      </c>
      <c r="BS67">
        <v>3.8804703483458556</v>
      </c>
      <c r="BT67">
        <v>4.2855068590997973</v>
      </c>
      <c r="BU67">
        <v>0.37527020957340945</v>
      </c>
      <c r="BV67">
        <v>5.9635157527520732</v>
      </c>
      <c r="BW67">
        <v>5.038509111544752E-2</v>
      </c>
      <c r="BX67">
        <v>0.19797684031141144</v>
      </c>
      <c r="BY67">
        <v>0.19001645631245173</v>
      </c>
    </row>
    <row r="68" spans="1:77" x14ac:dyDescent="0.25">
      <c r="A68" t="s">
        <v>272</v>
      </c>
      <c r="C68">
        <v>67</v>
      </c>
      <c r="D68" t="s">
        <v>273</v>
      </c>
      <c r="E68" t="s">
        <v>180</v>
      </c>
      <c r="F68" s="15">
        <v>44867</v>
      </c>
      <c r="G68" s="16">
        <v>0.72916666666666663</v>
      </c>
      <c r="H68" t="s">
        <v>181</v>
      </c>
      <c r="I68" t="s">
        <v>274</v>
      </c>
      <c r="L68" t="s">
        <v>92</v>
      </c>
      <c r="M68" t="s">
        <v>122</v>
      </c>
      <c r="N68">
        <v>28.005479999999999</v>
      </c>
      <c r="O68">
        <v>85.543530000000004</v>
      </c>
      <c r="P68" s="11">
        <v>2077.4440000003501</v>
      </c>
      <c r="Q68">
        <v>12.2</v>
      </c>
      <c r="R68">
        <v>7.55</v>
      </c>
      <c r="S68">
        <v>17</v>
      </c>
      <c r="T68">
        <v>292.3</v>
      </c>
      <c r="V68" s="17">
        <v>0.73333985421654402</v>
      </c>
      <c r="W68">
        <v>1.9429061719723709E-5</v>
      </c>
      <c r="X68">
        <v>0.42201538505470809</v>
      </c>
      <c r="Y68">
        <v>1.425018384999575E-2</v>
      </c>
      <c r="Z68">
        <v>26.116723684975327</v>
      </c>
      <c r="AA68">
        <v>1.9825483557300352</v>
      </c>
      <c r="AB68" s="18">
        <v>-13.269197199999999</v>
      </c>
      <c r="AD68">
        <v>-11.374337383333334</v>
      </c>
      <c r="AE68">
        <v>-77.773361066666666</v>
      </c>
      <c r="AF68" s="24">
        <f t="shared" si="0"/>
        <v>13.221338000000003</v>
      </c>
      <c r="AH68">
        <v>1.9404600000000001</v>
      </c>
      <c r="AI68">
        <v>0.81415999999999999</v>
      </c>
      <c r="AJ68">
        <v>4.1143000000000001</v>
      </c>
      <c r="AK68">
        <v>0.61717999999999995</v>
      </c>
      <c r="AL68">
        <v>5.4458599999999997</v>
      </c>
      <c r="AM68">
        <v>1.4500000000000001E-2</v>
      </c>
      <c r="AN68">
        <v>4.0356195090045597E-3</v>
      </c>
      <c r="AO68">
        <v>1E-3</v>
      </c>
      <c r="AP68">
        <v>4.3577712191002795E-3</v>
      </c>
      <c r="AQ68">
        <v>1.05351343748045E-4</v>
      </c>
      <c r="AR68">
        <v>2.7E-4</v>
      </c>
      <c r="AS68">
        <v>0.99526000000000003</v>
      </c>
      <c r="AU68">
        <v>84.405371798211647</v>
      </c>
      <c r="AV68">
        <v>20.82341175959057</v>
      </c>
      <c r="AW68">
        <v>102.65731822945257</v>
      </c>
      <c r="AX68">
        <v>25.39312898580539</v>
      </c>
      <c r="AY68">
        <v>193.90290363354757</v>
      </c>
      <c r="AZ68">
        <v>165.4873316594385</v>
      </c>
      <c r="BA68">
        <v>149.5696560898383</v>
      </c>
      <c r="BB68">
        <v>7.2818892133375082</v>
      </c>
      <c r="BC68">
        <v>78.033328303344604</v>
      </c>
      <c r="BD68">
        <v>4.914627102486576</v>
      </c>
      <c r="BE68">
        <v>15.178121848155167</v>
      </c>
      <c r="BF68">
        <v>2.7759448352937799</v>
      </c>
      <c r="BH68">
        <v>31.038827381880559</v>
      </c>
      <c r="BJ68">
        <v>1.456979966645247</v>
      </c>
      <c r="BK68">
        <v>7.0933951314231011E-2</v>
      </c>
      <c r="BL68">
        <v>0.76013410099930601</v>
      </c>
      <c r="BM68">
        <v>0.20284390941372063</v>
      </c>
      <c r="BN68">
        <v>0.14785231204101859</v>
      </c>
      <c r="BO68">
        <v>0.24735819543861856</v>
      </c>
      <c r="BP68">
        <v>4.7874103739021699E-2</v>
      </c>
      <c r="BQ68">
        <v>0.8222051116663166</v>
      </c>
      <c r="BR68">
        <v>0.30235377192013441</v>
      </c>
      <c r="BS68">
        <v>1.8888366360803341</v>
      </c>
      <c r="BT68">
        <v>1.6120363800031539</v>
      </c>
      <c r="BU68">
        <v>0.43529710085067796</v>
      </c>
      <c r="BV68">
        <v>30.405997527425281</v>
      </c>
      <c r="BW68">
        <v>0.17982412167369607</v>
      </c>
      <c r="BX68">
        <v>6.5884304395773807E-2</v>
      </c>
      <c r="BY68">
        <v>0.19788703295379501</v>
      </c>
    </row>
    <row r="69" spans="1:77" x14ac:dyDescent="0.25">
      <c r="A69" t="s">
        <v>275</v>
      </c>
      <c r="C69">
        <v>68</v>
      </c>
      <c r="D69" t="s">
        <v>276</v>
      </c>
      <c r="E69" t="s">
        <v>180</v>
      </c>
      <c r="F69" s="15">
        <v>44868</v>
      </c>
      <c r="G69" s="16">
        <v>0.50694444444444442</v>
      </c>
      <c r="H69" t="s">
        <v>181</v>
      </c>
      <c r="L69" t="s">
        <v>92</v>
      </c>
      <c r="M69" t="s">
        <v>122</v>
      </c>
      <c r="N69">
        <v>28.012080000000001</v>
      </c>
      <c r="O69">
        <v>85.536959999999993</v>
      </c>
      <c r="P69" s="11">
        <v>2033.0640000074</v>
      </c>
      <c r="Q69">
        <v>14.2</v>
      </c>
      <c r="R69">
        <v>7.84</v>
      </c>
      <c r="S69">
        <v>32</v>
      </c>
      <c r="T69">
        <v>493.24</v>
      </c>
      <c r="V69" s="17">
        <v>0.73205427248769395</v>
      </c>
      <c r="W69">
        <v>1.9660749999541399E-5</v>
      </c>
      <c r="AB69" s="18">
        <v>-15.87424775</v>
      </c>
      <c r="AD69">
        <v>-10.716118583333333</v>
      </c>
      <c r="AE69">
        <v>-72.729682133333341</v>
      </c>
      <c r="AF69" s="24">
        <f t="shared" si="0"/>
        <v>12.999266533333326</v>
      </c>
      <c r="AH69">
        <v>3.3024300000000002</v>
      </c>
      <c r="AI69">
        <v>0.96823000000000004</v>
      </c>
      <c r="AJ69">
        <v>4.2276999999999996</v>
      </c>
      <c r="AK69">
        <v>1.4581900000000001</v>
      </c>
      <c r="AL69">
        <v>8.7986299999999993</v>
      </c>
      <c r="AM69">
        <v>2.383E-2</v>
      </c>
      <c r="AN69">
        <v>3.0661997280313604E-3</v>
      </c>
      <c r="AO69">
        <v>8.3000000000000001E-4</v>
      </c>
      <c r="AP69">
        <v>4.3178754966597399E-3</v>
      </c>
      <c r="AQ69">
        <v>2.9129348883319103E-4</v>
      </c>
      <c r="AR69">
        <v>1.0000000000000001E-5</v>
      </c>
      <c r="AS69">
        <v>0.42433999999999999</v>
      </c>
      <c r="AU69">
        <v>143.64781133729531</v>
      </c>
      <c r="AV69">
        <v>24.763992296340248</v>
      </c>
      <c r="AW69">
        <v>105.48680073855979</v>
      </c>
      <c r="AX69">
        <v>59.995474182267031</v>
      </c>
      <c r="AY69">
        <v>313.28016236136079</v>
      </c>
      <c r="AZ69">
        <v>271.96986989271858</v>
      </c>
      <c r="BA69">
        <v>113.64065363474485</v>
      </c>
      <c r="BB69">
        <v>6.0439680470701314</v>
      </c>
      <c r="BC69">
        <v>77.318927328493871</v>
      </c>
      <c r="BD69">
        <v>0.18202322601802132</v>
      </c>
      <c r="BE69">
        <v>41.967078062698604</v>
      </c>
      <c r="BF69">
        <v>3.003483371128584</v>
      </c>
      <c r="BH69">
        <v>13.233743957586153</v>
      </c>
      <c r="BJ69">
        <v>1.0772973759664368</v>
      </c>
      <c r="BK69">
        <v>5.7295965037840138E-2</v>
      </c>
      <c r="BL69">
        <v>0.73297253103847904</v>
      </c>
      <c r="BM69">
        <v>0.23475915586553553</v>
      </c>
      <c r="BN69">
        <v>0.3978419837256274</v>
      </c>
      <c r="BO69">
        <v>0.5687486373860251</v>
      </c>
      <c r="BP69">
        <v>1.7255545219268774E-3</v>
      </c>
      <c r="BQ69">
        <v>1.3617610007276113</v>
      </c>
      <c r="BR69">
        <v>0.12545402709088579</v>
      </c>
      <c r="BS69">
        <v>2.9698517745153676</v>
      </c>
      <c r="BT69">
        <v>2.578236025631047</v>
      </c>
      <c r="BU69">
        <v>0.45852827148244762</v>
      </c>
      <c r="BV69">
        <v>47.82707063342869</v>
      </c>
      <c r="BW69">
        <v>0.29215257560838787</v>
      </c>
      <c r="BX69">
        <v>2.382820168004084E-2</v>
      </c>
      <c r="BY69">
        <v>0.1470442793321782</v>
      </c>
    </row>
    <row r="70" spans="1:77" x14ac:dyDescent="0.25">
      <c r="A70" t="s">
        <v>277</v>
      </c>
      <c r="C70">
        <v>69</v>
      </c>
      <c r="D70" t="s">
        <v>278</v>
      </c>
      <c r="E70" t="s">
        <v>180</v>
      </c>
      <c r="F70" s="15">
        <v>44868</v>
      </c>
      <c r="G70" s="16">
        <v>0.54166666666666663</v>
      </c>
      <c r="H70" t="s">
        <v>181</v>
      </c>
      <c r="I70" t="s">
        <v>279</v>
      </c>
      <c r="J70" t="s">
        <v>280</v>
      </c>
      <c r="L70" t="s">
        <v>92</v>
      </c>
      <c r="M70" t="s">
        <v>122</v>
      </c>
      <c r="N70">
        <v>28.01361</v>
      </c>
      <c r="O70">
        <v>85.537509999999997</v>
      </c>
      <c r="P70" s="11">
        <v>2069.2094400020301</v>
      </c>
      <c r="Q70">
        <v>14.4</v>
      </c>
      <c r="R70">
        <v>7.72</v>
      </c>
      <c r="S70">
        <v>28</v>
      </c>
      <c r="T70">
        <v>383.65</v>
      </c>
      <c r="V70" s="17">
        <v>0.73280136485523695</v>
      </c>
      <c r="W70">
        <v>4.3892102700900084E-5</v>
      </c>
      <c r="X70">
        <v>0.42849349925555558</v>
      </c>
      <c r="Y70">
        <v>1.3694068633402629E-2</v>
      </c>
      <c r="Z70">
        <v>17.613782452247548</v>
      </c>
      <c r="AA70">
        <v>2.9512754018153551</v>
      </c>
      <c r="AB70" s="18">
        <v>-24.983292800000005</v>
      </c>
      <c r="AD70">
        <v>-10.972909716666667</v>
      </c>
      <c r="AE70">
        <v>-74.386963766666668</v>
      </c>
      <c r="AF70" s="24">
        <f t="shared" si="0"/>
        <v>13.396313966666668</v>
      </c>
      <c r="AH70">
        <v>2.8985500000000002</v>
      </c>
      <c r="AI70">
        <v>0.89371</v>
      </c>
      <c r="AJ70">
        <v>4.2649100000000004</v>
      </c>
      <c r="AK70">
        <v>1.0849200000000001</v>
      </c>
      <c r="AL70">
        <v>7.6468800000000003</v>
      </c>
      <c r="AM70">
        <v>1.9310000000000001E-2</v>
      </c>
      <c r="AN70">
        <v>1.1343493522209601E-3</v>
      </c>
      <c r="AO70">
        <v>5.0000000000000001E-4</v>
      </c>
      <c r="AP70">
        <v>6.0754427065848405E-3</v>
      </c>
      <c r="AQ70">
        <v>3.8801143253944096E-4</v>
      </c>
      <c r="AR70">
        <v>-1.0000000000000001E-5</v>
      </c>
      <c r="AS70">
        <v>0.87451999999999996</v>
      </c>
      <c r="AU70">
        <v>126.07999671506053</v>
      </c>
      <c r="AV70">
        <v>22.858027075345987</v>
      </c>
      <c r="AW70">
        <v>106.41524028145118</v>
      </c>
      <c r="AX70">
        <v>44.637728862373997</v>
      </c>
      <c r="AY70">
        <v>272.2714568015524</v>
      </c>
      <c r="AZ70">
        <v>220.38347409267291</v>
      </c>
      <c r="BA70">
        <v>42.041684583705916</v>
      </c>
      <c r="BB70">
        <v>3.6409446066687541</v>
      </c>
      <c r="BC70">
        <v>108.79116673981271</v>
      </c>
      <c r="BD70">
        <v>-0.18202322601802132</v>
      </c>
      <c r="BE70">
        <v>55.901373366869464</v>
      </c>
      <c r="BF70">
        <v>2.3269354579130996</v>
      </c>
      <c r="BH70">
        <v>27.273351005769531</v>
      </c>
      <c r="BJ70">
        <v>0.39507202607927616</v>
      </c>
      <c r="BK70">
        <v>3.4214503458706122E-2</v>
      </c>
      <c r="BL70">
        <v>1.0223269378716582</v>
      </c>
      <c r="BM70">
        <v>0.21480031445580713</v>
      </c>
      <c r="BN70">
        <v>0.52531360375656089</v>
      </c>
      <c r="BO70">
        <v>0.41946744417730386</v>
      </c>
      <c r="BP70">
        <v>-1.7104996007770992E-3</v>
      </c>
      <c r="BQ70">
        <v>1.1847926705009475</v>
      </c>
      <c r="BR70">
        <v>0.25629177675712528</v>
      </c>
      <c r="BS70">
        <v>2.5585757837076555</v>
      </c>
      <c r="BT70">
        <v>2.070976614907734</v>
      </c>
      <c r="BU70">
        <v>0.46306725720043107</v>
      </c>
      <c r="BV70">
        <v>54.182850790427487</v>
      </c>
      <c r="BW70">
        <v>0.4433801937130914</v>
      </c>
      <c r="BX70">
        <v>1.7888648163207035E-2</v>
      </c>
      <c r="BY70">
        <v>0.15347341460306343</v>
      </c>
    </row>
    <row r="71" spans="1:77" x14ac:dyDescent="0.25">
      <c r="A71" t="s">
        <v>281</v>
      </c>
      <c r="C71">
        <v>70</v>
      </c>
      <c r="D71" t="s">
        <v>282</v>
      </c>
      <c r="E71" t="s">
        <v>180</v>
      </c>
      <c r="F71" s="15">
        <v>44868</v>
      </c>
      <c r="G71" s="16">
        <v>0.65625</v>
      </c>
      <c r="H71" t="s">
        <v>181</v>
      </c>
      <c r="L71" t="s">
        <v>92</v>
      </c>
      <c r="M71" t="s">
        <v>122</v>
      </c>
      <c r="N71">
        <v>27.988990000000001</v>
      </c>
      <c r="O71">
        <v>85.552750000000003</v>
      </c>
      <c r="P71" s="11">
        <v>2535.3724000037801</v>
      </c>
      <c r="Q71">
        <v>13.8</v>
      </c>
      <c r="R71">
        <v>7.6</v>
      </c>
      <c r="S71">
        <v>11</v>
      </c>
      <c r="T71">
        <v>212.98</v>
      </c>
      <c r="V71" s="17">
        <v>0.73116286692666999</v>
      </c>
      <c r="W71">
        <v>2.2346923383314099E-5</v>
      </c>
      <c r="AB71" s="18">
        <v>-13.289223149999998</v>
      </c>
      <c r="AD71">
        <v>-11.307688133333333</v>
      </c>
      <c r="AE71">
        <v>-75.955615099999989</v>
      </c>
      <c r="AF71" s="24">
        <f t="shared" si="0"/>
        <v>14.505889966666672</v>
      </c>
      <c r="AH71">
        <v>1.2403500000000001</v>
      </c>
      <c r="AI71">
        <v>0.66596</v>
      </c>
      <c r="AJ71">
        <v>1.83605</v>
      </c>
      <c r="AK71">
        <v>0.3095</v>
      </c>
      <c r="AL71">
        <v>5.3507999999999996</v>
      </c>
      <c r="AM71">
        <v>1.634E-2</v>
      </c>
      <c r="AN71">
        <v>4.5189033799096796E-3</v>
      </c>
      <c r="AO71">
        <v>1.3600000000000001E-3</v>
      </c>
      <c r="AP71">
        <v>2.9917998952717602E-3</v>
      </c>
      <c r="AQ71">
        <v>7.53896440697059E-5</v>
      </c>
      <c r="AR71">
        <v>2.9E-4</v>
      </c>
      <c r="AS71">
        <v>5.1409999999999997E-2</v>
      </c>
      <c r="AU71">
        <v>53.952260242371295</v>
      </c>
      <c r="AV71">
        <v>17.032965627661557</v>
      </c>
      <c r="AW71">
        <v>45.811916762313487</v>
      </c>
      <c r="AX71">
        <v>12.734005348693685</v>
      </c>
      <c r="AY71">
        <v>190.51823894892379</v>
      </c>
      <c r="AZ71">
        <v>186.48710340104998</v>
      </c>
      <c r="BA71">
        <v>167.48130564048549</v>
      </c>
      <c r="BB71">
        <v>9.9033693301390127</v>
      </c>
      <c r="BC71">
        <v>53.573281319218552</v>
      </c>
      <c r="BD71">
        <v>5.2786735545226184</v>
      </c>
      <c r="BE71">
        <v>10.861496048077496</v>
      </c>
      <c r="BF71">
        <v>4.5143392490716838</v>
      </c>
      <c r="BH71">
        <v>1.6033057851239669</v>
      </c>
      <c r="BJ71">
        <v>3.6558458470408635</v>
      </c>
      <c r="BK71">
        <v>0.21617452466616452</v>
      </c>
      <c r="BL71">
        <v>1.1694180271297847</v>
      </c>
      <c r="BM71">
        <v>0.37180207316000102</v>
      </c>
      <c r="BN71">
        <v>0.23708888026734018</v>
      </c>
      <c r="BO71">
        <v>0.27796272779333109</v>
      </c>
      <c r="BP71">
        <v>0.11522490058449253</v>
      </c>
      <c r="BQ71">
        <v>1.1776905236751487</v>
      </c>
      <c r="BR71">
        <v>3.4997570467143239E-2</v>
      </c>
      <c r="BS71">
        <v>4.1587048177309809</v>
      </c>
      <c r="BT71">
        <v>4.0707116527911991</v>
      </c>
      <c r="BU71">
        <v>0.28318685150577844</v>
      </c>
      <c r="BV71">
        <v>11.951308323464145</v>
      </c>
      <c r="BW71">
        <v>0.20131679375959569</v>
      </c>
      <c r="BX71">
        <v>9.2068348188277596E-2</v>
      </c>
      <c r="BY71">
        <v>0.23995085482783821</v>
      </c>
    </row>
    <row r="72" spans="1:77" x14ac:dyDescent="0.25">
      <c r="A72" t="s">
        <v>283</v>
      </c>
      <c r="C72">
        <v>71</v>
      </c>
      <c r="D72" t="s">
        <v>284</v>
      </c>
      <c r="E72" t="s">
        <v>180</v>
      </c>
      <c r="F72" s="15">
        <v>44868</v>
      </c>
      <c r="G72" s="16">
        <v>0.67708333333333337</v>
      </c>
      <c r="H72" t="s">
        <v>181</v>
      </c>
      <c r="I72" t="s">
        <v>285</v>
      </c>
      <c r="L72" t="s">
        <v>92</v>
      </c>
      <c r="M72" t="s">
        <v>122</v>
      </c>
      <c r="N72">
        <v>27.978380000000001</v>
      </c>
      <c r="O72">
        <v>85.571209999999994</v>
      </c>
      <c r="P72" s="11">
        <v>2515.6361920049699</v>
      </c>
      <c r="Q72">
        <v>12.1</v>
      </c>
      <c r="R72">
        <v>7.41</v>
      </c>
      <c r="S72">
        <v>12</v>
      </c>
      <c r="T72">
        <v>196.04</v>
      </c>
      <c r="V72" s="17">
        <v>0.73365949345135251</v>
      </c>
      <c r="W72">
        <v>1.7511438635460601E-5</v>
      </c>
      <c r="AB72" s="18">
        <v>-13.262489</v>
      </c>
      <c r="AD72">
        <v>-11.338944333333334</v>
      </c>
      <c r="AE72">
        <v>-76.038546666666662</v>
      </c>
      <c r="AF72" s="24">
        <f t="shared" si="0"/>
        <v>14.67300800000001</v>
      </c>
      <c r="AH72">
        <v>1.54148</v>
      </c>
      <c r="AI72">
        <v>0.37230999999999997</v>
      </c>
      <c r="AJ72">
        <v>2.07308</v>
      </c>
      <c r="AK72">
        <v>0.28739999999999999</v>
      </c>
      <c r="AL72">
        <v>4.5422000000000002</v>
      </c>
      <c r="AM72">
        <v>1.17E-2</v>
      </c>
      <c r="AN72">
        <v>4.0884361540354805E-3</v>
      </c>
      <c r="AO72">
        <v>6.6E-4</v>
      </c>
      <c r="AP72">
        <v>2.8716248712535898E-3</v>
      </c>
      <c r="AQ72">
        <v>1.09378328909027E-4</v>
      </c>
      <c r="AR72">
        <v>9.0000000000000006E-5</v>
      </c>
      <c r="AS72">
        <v>0.48609000000000002</v>
      </c>
      <c r="AU72">
        <v>67.050695463708237</v>
      </c>
      <c r="AV72">
        <v>9.5224089026888628</v>
      </c>
      <c r="AW72">
        <v>51.726134038624679</v>
      </c>
      <c r="AX72">
        <v>11.824727422341082</v>
      </c>
      <c r="AY72">
        <v>161.7275818482847</v>
      </c>
      <c r="AZ72">
        <v>133.53115727002967</v>
      </c>
      <c r="BA72">
        <v>151.52716655767784</v>
      </c>
      <c r="BB72">
        <v>4.8060468808027554</v>
      </c>
      <c r="BC72">
        <v>51.421342488201091</v>
      </c>
      <c r="BD72">
        <v>1.638209034162192</v>
      </c>
      <c r="BE72">
        <v>15.758295477456707</v>
      </c>
      <c r="BF72">
        <v>5.6004565267898156</v>
      </c>
      <c r="BH72">
        <v>15.159519725557463</v>
      </c>
      <c r="BJ72">
        <v>2.9294121699590043</v>
      </c>
      <c r="BK72">
        <v>9.2913320705815913E-2</v>
      </c>
      <c r="BL72">
        <v>0.99410759075487842</v>
      </c>
      <c r="BM72">
        <v>0.18409280105059345</v>
      </c>
      <c r="BN72">
        <v>0.30464862240989732</v>
      </c>
      <c r="BO72">
        <v>0.22860257473545928</v>
      </c>
      <c r="BP72">
        <v>3.1670819105462565E-2</v>
      </c>
      <c r="BQ72">
        <v>1.2962634209941242</v>
      </c>
      <c r="BR72">
        <v>0.29307273793625527</v>
      </c>
      <c r="BS72">
        <v>3.1266125886678537</v>
      </c>
      <c r="BT72">
        <v>2.581502750047393</v>
      </c>
      <c r="BU72">
        <v>0.41459035433181668</v>
      </c>
      <c r="BV72">
        <v>11.972362457055215</v>
      </c>
      <c r="BW72">
        <v>0.23502061191872378</v>
      </c>
      <c r="BX72">
        <v>6.3458640017923687E-2</v>
      </c>
      <c r="BY72">
        <v>0.12435709615643611</v>
      </c>
    </row>
    <row r="73" spans="1:77" x14ac:dyDescent="0.25">
      <c r="A73" t="s">
        <v>286</v>
      </c>
      <c r="C73">
        <v>72</v>
      </c>
      <c r="D73" t="s">
        <v>287</v>
      </c>
      <c r="E73" t="s">
        <v>180</v>
      </c>
      <c r="F73" s="15">
        <v>44868</v>
      </c>
      <c r="G73" s="16">
        <v>0.6875</v>
      </c>
      <c r="H73" t="s">
        <v>181</v>
      </c>
      <c r="L73" t="s">
        <v>92</v>
      </c>
      <c r="M73" t="s">
        <v>122</v>
      </c>
      <c r="N73">
        <v>27.97803</v>
      </c>
      <c r="O73">
        <v>85.571250000000006</v>
      </c>
      <c r="P73" s="11">
        <v>2532.5000000069199</v>
      </c>
      <c r="Q73">
        <v>10.7</v>
      </c>
      <c r="R73">
        <v>7.17</v>
      </c>
      <c r="S73">
        <v>8</v>
      </c>
      <c r="T73">
        <v>159.88999999999999</v>
      </c>
      <c r="V73" s="17">
        <v>0.73584828689210802</v>
      </c>
      <c r="W73">
        <v>2.95673408244474E-5</v>
      </c>
      <c r="AB73" s="18">
        <v>-13.942286149999999</v>
      </c>
      <c r="AD73">
        <v>-11.458759766666667</v>
      </c>
      <c r="AE73">
        <v>-76.772633500000012</v>
      </c>
      <c r="AF73" s="24">
        <f t="shared" si="0"/>
        <v>14.897444633333322</v>
      </c>
      <c r="AH73">
        <v>1.11016</v>
      </c>
      <c r="AI73">
        <v>0.37827</v>
      </c>
      <c r="AJ73">
        <v>1.43167</v>
      </c>
      <c r="AK73">
        <v>0.25091999999999998</v>
      </c>
      <c r="AL73">
        <v>4.1750299999999996</v>
      </c>
      <c r="AM73">
        <v>8.9300000000000004E-3</v>
      </c>
      <c r="AN73">
        <v>1.2407892181284099E-2</v>
      </c>
      <c r="AO73">
        <v>7.1000000000000002E-4</v>
      </c>
      <c r="AP73">
        <v>5.0278868310333104E-3</v>
      </c>
      <c r="AQ73">
        <v>7.931518321873609E-5</v>
      </c>
      <c r="AR73">
        <v>3.4000000000000002E-4</v>
      </c>
      <c r="AS73">
        <v>0.35461999999999999</v>
      </c>
      <c r="AU73">
        <v>48.289306430177703</v>
      </c>
      <c r="AV73">
        <v>9.6748451978730525</v>
      </c>
      <c r="AW73">
        <v>35.722091920754522</v>
      </c>
      <c r="AX73">
        <v>10.323801686895699</v>
      </c>
      <c r="AY73">
        <v>148.65428779975431</v>
      </c>
      <c r="AZ73">
        <v>101.91737046336453</v>
      </c>
      <c r="BA73">
        <v>459.86599138337135</v>
      </c>
      <c r="BB73">
        <v>5.1701413414696313</v>
      </c>
      <c r="BC73">
        <v>90.032891593397977</v>
      </c>
      <c r="BD73">
        <v>6.1887896846127255</v>
      </c>
      <c r="BE73">
        <v>11.427054202382379</v>
      </c>
      <c r="BF73">
        <v>2.9761787468284076</v>
      </c>
      <c r="BH73">
        <v>11.059410572275066</v>
      </c>
      <c r="BJ73">
        <v>12.87343396359689</v>
      </c>
      <c r="BK73">
        <v>0.14473232287008872</v>
      </c>
      <c r="BL73">
        <v>2.5203700777974007</v>
      </c>
      <c r="BM73">
        <v>0.27083646778961373</v>
      </c>
      <c r="BN73">
        <v>0.3198875986247397</v>
      </c>
      <c r="BO73">
        <v>0.28900327869369752</v>
      </c>
      <c r="BP73">
        <v>0.17324824364546917</v>
      </c>
      <c r="BQ73">
        <v>1.351805110890542</v>
      </c>
      <c r="BR73">
        <v>0.30959582649328421</v>
      </c>
      <c r="BS73">
        <v>4.1614104831689946</v>
      </c>
      <c r="BT73">
        <v>2.8530627682571574</v>
      </c>
      <c r="BU73">
        <v>0.32484301088728845</v>
      </c>
      <c r="BV73">
        <v>16.225270905397618</v>
      </c>
      <c r="BW73">
        <v>0.23663736440085226</v>
      </c>
      <c r="BX73">
        <v>8.751161780535828E-2</v>
      </c>
      <c r="BY73">
        <v>0.16691083930556619</v>
      </c>
    </row>
    <row r="74" spans="1:77" x14ac:dyDescent="0.25">
      <c r="A74" t="s">
        <v>288</v>
      </c>
      <c r="C74">
        <v>73</v>
      </c>
      <c r="D74" t="s">
        <v>289</v>
      </c>
      <c r="E74" t="s">
        <v>180</v>
      </c>
      <c r="F74" s="15">
        <v>44869</v>
      </c>
      <c r="G74" s="16">
        <v>0.59375</v>
      </c>
      <c r="H74" t="s">
        <v>181</v>
      </c>
      <c r="I74" t="s">
        <v>290</v>
      </c>
      <c r="K74" t="s">
        <v>291</v>
      </c>
      <c r="L74" t="s">
        <v>91</v>
      </c>
      <c r="M74" t="s">
        <v>91</v>
      </c>
      <c r="N74">
        <v>27.930510000000002</v>
      </c>
      <c r="O74">
        <v>85.559759999999997</v>
      </c>
      <c r="P74" s="11">
        <v>1327.4269120023901</v>
      </c>
      <c r="Q74">
        <v>21.9</v>
      </c>
      <c r="R74">
        <v>6.24</v>
      </c>
      <c r="S74">
        <v>18</v>
      </c>
      <c r="T74">
        <v>268.87</v>
      </c>
      <c r="V74" s="17">
        <v>0.73679504785200833</v>
      </c>
      <c r="W74">
        <v>6.2049719272136821E-5</v>
      </c>
      <c r="X74">
        <v>0.29815952810308127</v>
      </c>
      <c r="Y74">
        <v>1.446373015522325E-2</v>
      </c>
      <c r="Z74">
        <v>17.932194950876507</v>
      </c>
      <c r="AA74">
        <v>0.24592950969551808</v>
      </c>
      <c r="AB74" s="18">
        <v>-15.664419199999999</v>
      </c>
      <c r="AD74">
        <v>-9.5611713499999986</v>
      </c>
      <c r="AE74">
        <v>-64.031765433333334</v>
      </c>
      <c r="AF74" s="24">
        <f t="shared" si="0"/>
        <v>12.457605366666655</v>
      </c>
      <c r="AH74">
        <v>3.33846</v>
      </c>
      <c r="AI74">
        <v>0.73465999999999998</v>
      </c>
      <c r="AJ74">
        <v>2.7551700000000001</v>
      </c>
      <c r="AK74">
        <v>0.35685</v>
      </c>
      <c r="AL74">
        <v>8.0590499999999992</v>
      </c>
      <c r="AM74">
        <v>3.056E-2</v>
      </c>
      <c r="AN74">
        <v>5.2324978743694393E-4</v>
      </c>
      <c r="AO74">
        <v>4.2199999999999998E-3</v>
      </c>
      <c r="AP74">
        <v>2.6442144792018902E-3</v>
      </c>
      <c r="AQ74">
        <v>2.7957490323704797E-4</v>
      </c>
      <c r="AR74">
        <v>1.2999999999999999E-4</v>
      </c>
      <c r="AS74">
        <v>0.18570999999999999</v>
      </c>
      <c r="AU74">
        <v>145.21503021626708</v>
      </c>
      <c r="AV74">
        <v>18.790075271814885</v>
      </c>
      <c r="AW74">
        <v>68.745196866111087</v>
      </c>
      <c r="AX74">
        <v>14.682164163752315</v>
      </c>
      <c r="AY74">
        <v>286.94700112157517</v>
      </c>
      <c r="AZ74">
        <v>348.77881762154755</v>
      </c>
      <c r="BA74">
        <v>19.392881460058447</v>
      </c>
      <c r="BB74">
        <v>30.729572480284283</v>
      </c>
      <c r="BC74">
        <v>47.349171442419021</v>
      </c>
      <c r="BD74">
        <v>2.3663019382342774</v>
      </c>
      <c r="BE74">
        <v>40.278764333244204</v>
      </c>
      <c r="BF74">
        <v>27.246955902540851</v>
      </c>
      <c r="BH74">
        <v>5.7916731638858572</v>
      </c>
      <c r="BJ74">
        <v>0.28209798421012949</v>
      </c>
      <c r="BK74">
        <v>0.44700682929359475</v>
      </c>
      <c r="BL74">
        <v>0.68876334058125976</v>
      </c>
      <c r="BM74">
        <v>0.27332928158472869</v>
      </c>
      <c r="BN74">
        <v>0.58591386990558159</v>
      </c>
      <c r="BO74">
        <v>0.21357367253376933</v>
      </c>
      <c r="BP74">
        <v>3.4421342087984905E-2</v>
      </c>
      <c r="BQ74">
        <v>2.1123661991846427</v>
      </c>
      <c r="BR74">
        <v>8.4248404658230663E-2</v>
      </c>
      <c r="BS74">
        <v>4.1740661777496451</v>
      </c>
      <c r="BT74">
        <v>5.0735008920089806</v>
      </c>
      <c r="BU74">
        <v>0.50606916834353544</v>
      </c>
      <c r="BV74">
        <v>5.3295873027315102</v>
      </c>
      <c r="BW74">
        <v>0.27737324623530707</v>
      </c>
      <c r="BX74">
        <v>2.4826978100086522E-2</v>
      </c>
      <c r="BY74">
        <v>0.11457006302270471</v>
      </c>
    </row>
    <row r="75" spans="1:77" x14ac:dyDescent="0.25">
      <c r="A75" t="s">
        <v>292</v>
      </c>
      <c r="C75">
        <v>74</v>
      </c>
      <c r="E75" t="s">
        <v>180</v>
      </c>
      <c r="F75" s="15">
        <v>44869</v>
      </c>
      <c r="G75" s="16">
        <v>0.625</v>
      </c>
      <c r="H75" t="s">
        <v>293</v>
      </c>
      <c r="L75" t="s">
        <v>91</v>
      </c>
      <c r="N75">
        <v>27.931660000000001</v>
      </c>
      <c r="O75">
        <v>85.557180000000002</v>
      </c>
      <c r="P75" s="11">
        <v>1207.9963520003801</v>
      </c>
      <c r="Q75">
        <v>17.7</v>
      </c>
      <c r="R75">
        <v>7.38</v>
      </c>
      <c r="S75">
        <v>16</v>
      </c>
      <c r="T75">
        <v>250.41</v>
      </c>
      <c r="V75" s="17">
        <v>0.73716554215861829</v>
      </c>
      <c r="W75">
        <v>3.9699257539415074E-5</v>
      </c>
      <c r="X75">
        <v>0.29032213784696559</v>
      </c>
      <c r="Y75">
        <v>1.522644744514662E-2</v>
      </c>
      <c r="AB75" s="18">
        <v>-11.29412555</v>
      </c>
      <c r="AD75">
        <v>-10.00059675</v>
      </c>
      <c r="AE75">
        <v>-66.596345400000004</v>
      </c>
      <c r="AF75" s="24">
        <f t="shared" si="0"/>
        <v>13.408428599999993</v>
      </c>
      <c r="AH75">
        <v>2.6800999999999999</v>
      </c>
      <c r="AI75">
        <v>0.64178999999999997</v>
      </c>
      <c r="AJ75">
        <v>2.8725999999999998</v>
      </c>
      <c r="AK75">
        <v>0.37613000000000002</v>
      </c>
      <c r="AL75">
        <v>6.5655799999999997</v>
      </c>
      <c r="AM75">
        <v>2.2759999999999999E-2</v>
      </c>
      <c r="AN75">
        <v>6.3563013327980191E-3</v>
      </c>
      <c r="AO75">
        <v>2.6199999999999999E-3</v>
      </c>
      <c r="AP75">
        <v>3.8304094165848902E-3</v>
      </c>
      <c r="AQ75">
        <v>2.9058655243803701E-4</v>
      </c>
      <c r="AR75">
        <v>6.3000000000000003E-4</v>
      </c>
      <c r="AS75">
        <v>0.21797</v>
      </c>
      <c r="AU75">
        <v>116.57794386711758</v>
      </c>
      <c r="AV75">
        <v>16.414780182258564</v>
      </c>
      <c r="AW75">
        <v>71.675233295074591</v>
      </c>
      <c r="AX75">
        <v>15.475416580950421</v>
      </c>
      <c r="AY75">
        <v>233.77116305566929</v>
      </c>
      <c r="AZ75">
        <v>259.75804610819443</v>
      </c>
      <c r="BA75">
        <v>235.57964328120863</v>
      </c>
      <c r="BB75">
        <v>19.078549738944268</v>
      </c>
      <c r="BC75">
        <v>68.590015517680911</v>
      </c>
      <c r="BD75">
        <v>11.467463239135343</v>
      </c>
      <c r="BE75">
        <v>41.86522870451477</v>
      </c>
      <c r="BF75">
        <v>12.899892756370333</v>
      </c>
      <c r="BH75">
        <v>6.7977545610478716</v>
      </c>
      <c r="BJ75">
        <v>3.2867649319168284</v>
      </c>
      <c r="BK75">
        <v>0.26618050422523448</v>
      </c>
      <c r="BL75">
        <v>0.95695559490274174</v>
      </c>
      <c r="BM75">
        <v>0.22901606911667438</v>
      </c>
      <c r="BN75">
        <v>0.58409616236842699</v>
      </c>
      <c r="BO75">
        <v>0.21591023662582021</v>
      </c>
      <c r="BP75">
        <v>0.15999199042611792</v>
      </c>
      <c r="BQ75">
        <v>1.6264745646126642</v>
      </c>
      <c r="BR75">
        <v>9.4841052460376191E-2</v>
      </c>
      <c r="BS75">
        <v>3.261533340160522</v>
      </c>
      <c r="BT75">
        <v>3.6240976717692051</v>
      </c>
      <c r="BU75">
        <v>0.49868402220061758</v>
      </c>
      <c r="BV75">
        <v>9.0371250419541731</v>
      </c>
      <c r="BW75">
        <v>0.3591179198720062</v>
      </c>
      <c r="BX75">
        <v>2.3886170718378504E-2</v>
      </c>
      <c r="BY75">
        <v>0.1234261520665165</v>
      </c>
    </row>
    <row r="76" spans="1:77" x14ac:dyDescent="0.25">
      <c r="A76" t="s">
        <v>294</v>
      </c>
      <c r="C76">
        <v>75</v>
      </c>
      <c r="D76" t="s">
        <v>295</v>
      </c>
      <c r="E76" t="s">
        <v>180</v>
      </c>
      <c r="F76" s="15">
        <v>44869</v>
      </c>
      <c r="G76" s="16">
        <v>0.64583333333333337</v>
      </c>
      <c r="H76" t="s">
        <v>181</v>
      </c>
      <c r="I76" t="s">
        <v>296</v>
      </c>
      <c r="K76" t="s">
        <v>297</v>
      </c>
      <c r="L76" t="s">
        <v>91</v>
      </c>
      <c r="M76" t="s">
        <v>91</v>
      </c>
      <c r="N76">
        <v>27.931570000000001</v>
      </c>
      <c r="O76">
        <v>85.557490000000001</v>
      </c>
      <c r="P76" s="11">
        <v>1218.54452799916</v>
      </c>
      <c r="Q76">
        <v>21.6</v>
      </c>
      <c r="R76">
        <v>7.57</v>
      </c>
      <c r="S76">
        <v>22</v>
      </c>
      <c r="T76">
        <v>354.28</v>
      </c>
      <c r="V76" s="17">
        <v>0.73763066262165244</v>
      </c>
      <c r="W76">
        <v>2.23502214383666E-5</v>
      </c>
      <c r="Z76">
        <v>18.877972209324291</v>
      </c>
      <c r="AA76">
        <v>0.5271925131254207</v>
      </c>
      <c r="AB76" s="18">
        <v>-14.731782100000002</v>
      </c>
      <c r="AD76">
        <v>-9.4746039333333325</v>
      </c>
      <c r="AE76">
        <v>-63.738880533333337</v>
      </c>
      <c r="AF76" s="24">
        <f t="shared" si="0"/>
        <v>12.057950933333323</v>
      </c>
      <c r="AH76">
        <v>4.5485899999999999</v>
      </c>
      <c r="AI76">
        <v>0.63924999999999998</v>
      </c>
      <c r="AJ76">
        <v>3.2185899999999998</v>
      </c>
      <c r="AK76">
        <v>0.42603000000000002</v>
      </c>
      <c r="AL76">
        <v>9.3103099999999994</v>
      </c>
      <c r="AM76">
        <v>3.1350000000000003E-2</v>
      </c>
      <c r="AN76">
        <v>1.4076017636252801E-3</v>
      </c>
      <c r="AO76">
        <v>2.2000000000000001E-3</v>
      </c>
      <c r="AP76">
        <v>2.9707221735366697E-3</v>
      </c>
      <c r="AQ76">
        <v>3.1332698499766601E-4</v>
      </c>
      <c r="AR76">
        <v>1.6000000000000001E-4</v>
      </c>
      <c r="AS76">
        <v>0.13991000000000001</v>
      </c>
      <c r="AU76">
        <v>197.8527926922624</v>
      </c>
      <c r="AV76">
        <v>16.34981572088812</v>
      </c>
      <c r="AW76">
        <v>80.308149109236979</v>
      </c>
      <c r="AX76">
        <v>17.528492079818967</v>
      </c>
      <c r="AY76">
        <v>331.49881611507715</v>
      </c>
      <c r="AZ76">
        <v>357.79502396713082</v>
      </c>
      <c r="BA76">
        <v>52.169068770513057</v>
      </c>
      <c r="BB76">
        <v>16.020156269342522</v>
      </c>
      <c r="BC76">
        <v>53.195848751663888</v>
      </c>
      <c r="BD76">
        <v>2.9123716162883411</v>
      </c>
      <c r="BE76">
        <v>45.141476011765747</v>
      </c>
      <c r="BF76">
        <v>23.90365634934146</v>
      </c>
      <c r="BH76">
        <v>4.3633244971152356</v>
      </c>
      <c r="BJ76">
        <v>0.64961114593179703</v>
      </c>
      <c r="BK76">
        <v>0.19948356981246745</v>
      </c>
      <c r="BL76">
        <v>0.66239664768398132</v>
      </c>
      <c r="BM76">
        <v>0.20358850131944553</v>
      </c>
      <c r="BN76">
        <v>0.56210330473889114</v>
      </c>
      <c r="BO76">
        <v>0.21826542230448259</v>
      </c>
      <c r="BP76">
        <v>3.6264957524134528E-2</v>
      </c>
      <c r="BQ76">
        <v>2.4636701864855399</v>
      </c>
      <c r="BR76">
        <v>5.4332275684502974E-2</v>
      </c>
      <c r="BS76">
        <v>4.1278353416434097</v>
      </c>
      <c r="BT76">
        <v>4.4552766803335215</v>
      </c>
      <c r="BU76">
        <v>0.59684313510060738</v>
      </c>
      <c r="BV76">
        <v>8.2770932530459174</v>
      </c>
      <c r="BW76">
        <v>0.22815688066621428</v>
      </c>
      <c r="BX76">
        <v>2.2152576485079008E-2</v>
      </c>
      <c r="BY76">
        <v>7.6328742408929312E-2</v>
      </c>
    </row>
    <row r="77" spans="1:77" x14ac:dyDescent="0.25">
      <c r="A77" t="s">
        <v>298</v>
      </c>
      <c r="C77">
        <v>76</v>
      </c>
      <c r="D77" t="s">
        <v>299</v>
      </c>
      <c r="E77" t="s">
        <v>180</v>
      </c>
      <c r="F77" s="15">
        <v>44870</v>
      </c>
      <c r="G77" s="16">
        <v>0.36458333333333331</v>
      </c>
      <c r="H77" t="s">
        <v>181</v>
      </c>
      <c r="I77" t="s">
        <v>300</v>
      </c>
      <c r="K77" t="s">
        <v>301</v>
      </c>
      <c r="L77" t="s">
        <v>91</v>
      </c>
      <c r="M77" t="s">
        <v>91</v>
      </c>
      <c r="N77">
        <v>27.953659999999999</v>
      </c>
      <c r="O77">
        <v>85.587019999999995</v>
      </c>
      <c r="P77" s="11">
        <v>2543.8882560070101</v>
      </c>
      <c r="Q77">
        <v>11.4</v>
      </c>
      <c r="R77">
        <v>7.05</v>
      </c>
      <c r="S77">
        <v>21</v>
      </c>
      <c r="T77">
        <v>159.12</v>
      </c>
      <c r="V77" s="17">
        <v>0.74921566244734972</v>
      </c>
      <c r="W77">
        <v>5.6138006415924328E-5</v>
      </c>
      <c r="X77">
        <v>0.239364346019455</v>
      </c>
      <c r="Y77">
        <v>1.742740635936154E-2</v>
      </c>
      <c r="AB77" s="18">
        <v>-13.61180865</v>
      </c>
      <c r="AD77">
        <v>-11.375563116666667</v>
      </c>
      <c r="AE77">
        <v>-76.180115200000003</v>
      </c>
      <c r="AF77" s="24">
        <f t="shared" si="0"/>
        <v>14.824389733333334</v>
      </c>
      <c r="AH77">
        <v>1.46184</v>
      </c>
      <c r="AI77">
        <v>0.64890000000000003</v>
      </c>
      <c r="AJ77">
        <v>2.9776699999999998</v>
      </c>
      <c r="AK77">
        <v>0.49192999999999998</v>
      </c>
      <c r="AL77">
        <v>4.5263499999999999</v>
      </c>
      <c r="AM77">
        <v>1.5180000000000001E-2</v>
      </c>
      <c r="AN77">
        <v>3.9552646983797898E-3</v>
      </c>
      <c r="AO77">
        <v>8.4999999999999995E-4</v>
      </c>
      <c r="AP77">
        <v>4.1434926472616101E-3</v>
      </c>
      <c r="AQ77">
        <v>2.8636960907714096E-4</v>
      </c>
      <c r="AR77">
        <v>1.1E-4</v>
      </c>
      <c r="AS77">
        <v>2.3205</v>
      </c>
      <c r="AU77">
        <v>63.58654582392716</v>
      </c>
      <c r="AV77">
        <v>16.596629520976613</v>
      </c>
      <c r="AW77">
        <v>74.296871101352352</v>
      </c>
      <c r="AX77">
        <v>20.239868339847767</v>
      </c>
      <c r="AY77">
        <v>161.16323369710346</v>
      </c>
      <c r="AZ77">
        <v>173.24811686829491</v>
      </c>
      <c r="BA77">
        <v>146.59151571671984</v>
      </c>
      <c r="BB77">
        <v>6.1896058313368814</v>
      </c>
      <c r="BC77">
        <v>74.196304902168691</v>
      </c>
      <c r="BD77">
        <v>2.0022554861982345</v>
      </c>
      <c r="BE77">
        <v>41.257687520118282</v>
      </c>
      <c r="BF77">
        <v>3.3736127227531987</v>
      </c>
      <c r="BH77">
        <v>72.368626227974431</v>
      </c>
      <c r="BJ77">
        <v>1.9730509985642124</v>
      </c>
      <c r="BK77">
        <v>8.3309104940547329E-2</v>
      </c>
      <c r="BL77">
        <v>0.99864642753196875</v>
      </c>
      <c r="BM77">
        <v>0.22338261726171832</v>
      </c>
      <c r="BN77">
        <v>0.55530854676015162</v>
      </c>
      <c r="BO77">
        <v>0.2724188520972502</v>
      </c>
      <c r="BP77">
        <v>2.6949391764652515E-2</v>
      </c>
      <c r="BQ77">
        <v>0.85584419480041551</v>
      </c>
      <c r="BR77">
        <v>0.97404675533714602</v>
      </c>
      <c r="BS77">
        <v>2.169179284511888</v>
      </c>
      <c r="BT77">
        <v>2.331835975056848</v>
      </c>
      <c r="BU77">
        <v>0.39454746821123121</v>
      </c>
      <c r="BV77">
        <v>18.848205484604144</v>
      </c>
      <c r="BW77">
        <v>0.64884303724190207</v>
      </c>
      <c r="BX77">
        <v>2.4237907166085714E-2</v>
      </c>
      <c r="BY77">
        <v>0.20698393958067976</v>
      </c>
    </row>
    <row r="78" spans="1:77" x14ac:dyDescent="0.25">
      <c r="A78" t="s">
        <v>302</v>
      </c>
      <c r="C78">
        <v>77</v>
      </c>
      <c r="D78" t="s">
        <v>303</v>
      </c>
      <c r="E78" t="s">
        <v>180</v>
      </c>
      <c r="F78" s="15">
        <v>44870</v>
      </c>
      <c r="G78" s="16">
        <v>0.42708333333333331</v>
      </c>
      <c r="H78" t="s">
        <v>181</v>
      </c>
      <c r="I78" t="s">
        <v>304</v>
      </c>
      <c r="K78" t="s">
        <v>305</v>
      </c>
      <c r="L78" t="s">
        <v>91</v>
      </c>
      <c r="M78" t="s">
        <v>92</v>
      </c>
      <c r="N78">
        <v>27.95073</v>
      </c>
      <c r="O78">
        <v>85.588520000000003</v>
      </c>
      <c r="P78" s="11">
        <v>2452.0960000066498</v>
      </c>
      <c r="Q78">
        <v>14.2</v>
      </c>
      <c r="R78">
        <v>6.65</v>
      </c>
      <c r="S78">
        <v>13</v>
      </c>
      <c r="T78">
        <v>226.85</v>
      </c>
      <c r="V78" s="17">
        <v>0.73660533309127252</v>
      </c>
      <c r="W78">
        <v>3.6093484273301901E-5</v>
      </c>
      <c r="Z78">
        <v>19.841173150601946</v>
      </c>
      <c r="AA78">
        <v>8.0810269509743904E-2</v>
      </c>
      <c r="AB78" s="18">
        <v>-19.581021500000002</v>
      </c>
      <c r="AD78">
        <v>-10.730980600000001</v>
      </c>
      <c r="AE78">
        <v>-71.985397566666663</v>
      </c>
      <c r="AF78" s="24">
        <f t="shared" si="0"/>
        <v>13.862447233333342</v>
      </c>
      <c r="AH78">
        <v>2.2680099999999999</v>
      </c>
      <c r="AI78">
        <v>0.48973</v>
      </c>
      <c r="AJ78">
        <v>1.8864700000000001</v>
      </c>
      <c r="AK78">
        <v>0.28033999999999998</v>
      </c>
      <c r="AL78">
        <v>7.1319499999999998</v>
      </c>
      <c r="AM78">
        <v>1.8519999999999998E-2</v>
      </c>
      <c r="AN78">
        <v>7.8560183111717294E-4</v>
      </c>
      <c r="AO78">
        <v>1.42E-3</v>
      </c>
      <c r="AP78">
        <v>8.2392078229121001E-4</v>
      </c>
      <c r="AQ78">
        <v>1.9638870961540599E-4</v>
      </c>
      <c r="AR78">
        <v>1.6000000000000001E-4</v>
      </c>
      <c r="AS78">
        <v>0.21672</v>
      </c>
      <c r="AU78">
        <v>98.653013868908388</v>
      </c>
      <c r="AV78">
        <v>12.525608530294155</v>
      </c>
      <c r="AW78">
        <v>47.069963571036475</v>
      </c>
      <c r="AX78">
        <v>11.534252211479119</v>
      </c>
      <c r="AY78">
        <v>253.93708497267269</v>
      </c>
      <c r="AZ78">
        <v>211.36726774708967</v>
      </c>
      <c r="BA78">
        <v>29.116272096901994</v>
      </c>
      <c r="BB78">
        <v>10.340282682939263</v>
      </c>
      <c r="BC78">
        <v>14.75370726638392</v>
      </c>
      <c r="BD78">
        <v>2.9123716162883411</v>
      </c>
      <c r="BE78">
        <v>28.294008012592709</v>
      </c>
      <c r="BF78">
        <v>7.6513371964475176</v>
      </c>
      <c r="BH78">
        <v>6.758771245906753</v>
      </c>
      <c r="BJ78">
        <v>0.6185743494991377</v>
      </c>
      <c r="BK78">
        <v>0.21967900330609011</v>
      </c>
      <c r="BL78">
        <v>0.31344207955712777</v>
      </c>
      <c r="BM78">
        <v>0.26610618704624467</v>
      </c>
      <c r="BN78">
        <v>0.60110537306646317</v>
      </c>
      <c r="BO78">
        <v>0.24504485103482174</v>
      </c>
      <c r="BP78">
        <v>6.1873249846328936E-2</v>
      </c>
      <c r="BQ78">
        <v>2.0958803955738023</v>
      </c>
      <c r="BR78">
        <v>0.14358989753001683</v>
      </c>
      <c r="BS78">
        <v>5.3948859465216925</v>
      </c>
      <c r="BT78">
        <v>4.4904914240713403</v>
      </c>
      <c r="BU78">
        <v>0.38849392115974268</v>
      </c>
      <c r="BV78">
        <v>12.893565050918491</v>
      </c>
      <c r="BW78">
        <v>0.28680328053829368</v>
      </c>
      <c r="BX78">
        <v>3.5343172291282796E-2</v>
      </c>
      <c r="BY78">
        <v>0.11266202314793207</v>
      </c>
    </row>
    <row r="79" spans="1:77" x14ac:dyDescent="0.25">
      <c r="A79" t="s">
        <v>306</v>
      </c>
      <c r="C79">
        <v>78</v>
      </c>
      <c r="D79" t="s">
        <v>307</v>
      </c>
      <c r="E79" t="s">
        <v>180</v>
      </c>
      <c r="F79" s="15">
        <v>44870</v>
      </c>
      <c r="G79" s="16">
        <v>0.48958333333333331</v>
      </c>
      <c r="H79" t="s">
        <v>181</v>
      </c>
      <c r="I79" t="s">
        <v>308</v>
      </c>
      <c r="J79" t="s">
        <v>309</v>
      </c>
      <c r="K79" t="s">
        <v>310</v>
      </c>
      <c r="L79" t="s">
        <v>91</v>
      </c>
      <c r="M79" t="s">
        <v>92</v>
      </c>
      <c r="N79">
        <v>27.950810000000001</v>
      </c>
      <c r="O79">
        <v>85.567300000000003</v>
      </c>
      <c r="P79" s="11">
        <v>2093.0164800023499</v>
      </c>
      <c r="Q79">
        <v>15.9</v>
      </c>
      <c r="R79">
        <v>6.63</v>
      </c>
      <c r="S79">
        <v>14</v>
      </c>
      <c r="T79">
        <v>170.14</v>
      </c>
      <c r="V79" s="17">
        <v>0.74727328489310096</v>
      </c>
      <c r="W79">
        <v>2.77689508336349E-5</v>
      </c>
      <c r="Z79">
        <v>17.25850343347582</v>
      </c>
      <c r="AA79">
        <v>1.0380473766591294</v>
      </c>
      <c r="AB79" s="18">
        <v>-18.078680650000003</v>
      </c>
      <c r="AD79">
        <v>-10.0010564</v>
      </c>
      <c r="AE79">
        <v>-67.401516433333342</v>
      </c>
      <c r="AF79" s="24">
        <f t="shared" si="0"/>
        <v>12.606934766666654</v>
      </c>
      <c r="AH79">
        <v>2.04895</v>
      </c>
      <c r="AI79">
        <v>0.36232999999999999</v>
      </c>
      <c r="AJ79">
        <v>1.2926299999999999</v>
      </c>
      <c r="AK79">
        <v>0.20755000000000001</v>
      </c>
      <c r="AL79">
        <v>6.2405400000000002</v>
      </c>
      <c r="AM79">
        <v>1.9800000000000002E-2</v>
      </c>
      <c r="AN79">
        <v>1.1132373020235199E-3</v>
      </c>
      <c r="AO79">
        <v>1.24E-3</v>
      </c>
      <c r="AP79">
        <v>7.3927188508658302E-4</v>
      </c>
      <c r="AQ79">
        <v>8.6339796071827302E-5</v>
      </c>
      <c r="AR79">
        <v>2.7999999999999998E-4</v>
      </c>
      <c r="AS79">
        <v>-1.226E-2</v>
      </c>
      <c r="AU79">
        <v>89.124427479023396</v>
      </c>
      <c r="AV79">
        <v>9.2671548379341289</v>
      </c>
      <c r="AW79">
        <v>32.252856928988464</v>
      </c>
      <c r="AX79">
        <v>8.5393951861756836</v>
      </c>
      <c r="AY79">
        <v>222.19793131687172</v>
      </c>
      <c r="AZ79">
        <v>225.97580461081947</v>
      </c>
      <c r="BA79">
        <v>41.259221796930113</v>
      </c>
      <c r="BB79">
        <v>9.0295426245385109</v>
      </c>
      <c r="BC79">
        <v>13.237924345717307</v>
      </c>
      <c r="BD79">
        <v>5.0966503285045972</v>
      </c>
      <c r="BE79">
        <v>12.439100428155497</v>
      </c>
      <c r="BF79">
        <v>2.6424555609373619</v>
      </c>
      <c r="BH79">
        <v>-0.38234835490410107</v>
      </c>
      <c r="BJ79">
        <v>1.2792423904577221</v>
      </c>
      <c r="BK79">
        <v>0.27996101692383324</v>
      </c>
      <c r="BL79">
        <v>0.41044191449034784</v>
      </c>
      <c r="BM79">
        <v>0.28732818485933648</v>
      </c>
      <c r="BN79">
        <v>0.38567437469315746</v>
      </c>
      <c r="BO79">
        <v>0.26476399299996839</v>
      </c>
      <c r="BP79">
        <v>0.15802167044382948</v>
      </c>
      <c r="BQ79">
        <v>2.7633033462818446</v>
      </c>
      <c r="BR79">
        <v>-1.185471276997019E-2</v>
      </c>
      <c r="BS79">
        <v>6.8892480379672349</v>
      </c>
      <c r="BT79">
        <v>7.0063810194660689</v>
      </c>
      <c r="BU79">
        <v>0.40110376793708741</v>
      </c>
      <c r="BV79">
        <v>33.727881292129723</v>
      </c>
      <c r="BW79">
        <v>0.13957004583376653</v>
      </c>
      <c r="BX79">
        <v>8.0391665440415025E-2</v>
      </c>
      <c r="BY79">
        <v>9.418646005794501E-2</v>
      </c>
    </row>
    <row r="80" spans="1:77" x14ac:dyDescent="0.25">
      <c r="A80" t="s">
        <v>311</v>
      </c>
      <c r="C80">
        <v>79</v>
      </c>
      <c r="D80" t="s">
        <v>312</v>
      </c>
      <c r="E80" t="s">
        <v>180</v>
      </c>
      <c r="F80" s="15">
        <v>44870</v>
      </c>
      <c r="G80" s="16">
        <v>0.51388888888888895</v>
      </c>
      <c r="H80" t="s">
        <v>181</v>
      </c>
      <c r="I80" t="s">
        <v>313</v>
      </c>
      <c r="K80" t="s">
        <v>314</v>
      </c>
      <c r="L80" t="s">
        <v>91</v>
      </c>
      <c r="M80" t="s">
        <v>92</v>
      </c>
      <c r="N80">
        <v>27.94857</v>
      </c>
      <c r="O80">
        <v>85.56617</v>
      </c>
      <c r="P80" s="11">
        <v>2004.2400000002599</v>
      </c>
      <c r="Q80">
        <v>15.9</v>
      </c>
      <c r="R80">
        <v>6.88</v>
      </c>
      <c r="S80">
        <v>70</v>
      </c>
      <c r="T80">
        <v>329.46</v>
      </c>
      <c r="V80" s="17">
        <v>0.73729996275250387</v>
      </c>
      <c r="W80">
        <v>2.8468908096156477E-5</v>
      </c>
      <c r="X80">
        <v>0.32102587358373569</v>
      </c>
      <c r="Y80">
        <v>1.5629531304763099E-2</v>
      </c>
      <c r="Z80">
        <v>26.11126704445773</v>
      </c>
      <c r="AA80">
        <v>0.64979976348995194</v>
      </c>
      <c r="AB80" s="18">
        <v>-17.471095300000002</v>
      </c>
      <c r="AD80">
        <v>-9.8732736999999986</v>
      </c>
      <c r="AE80">
        <v>-65.861058833333331</v>
      </c>
      <c r="AF80" s="24">
        <f t="shared" si="0"/>
        <v>13.125130766666658</v>
      </c>
      <c r="AH80">
        <v>3.2703199999999999</v>
      </c>
      <c r="AI80">
        <v>0.61675000000000002</v>
      </c>
      <c r="AJ80">
        <v>3.0867499999999999</v>
      </c>
      <c r="AK80">
        <v>0.46318999999999999</v>
      </c>
      <c r="AL80">
        <v>8.6628000000000007</v>
      </c>
      <c r="AM80">
        <v>3.8940000000000002E-2</v>
      </c>
      <c r="AN80">
        <v>1.4557121673552499E-3</v>
      </c>
      <c r="AO80">
        <v>1.6900000000000001E-3</v>
      </c>
      <c r="AP80">
        <v>2.6052572167150801E-3</v>
      </c>
      <c r="AQ80">
        <v>1.1271898241236699E-4</v>
      </c>
      <c r="AR80">
        <v>1.9000000000000001E-4</v>
      </c>
      <c r="AS80">
        <v>5.0639999999999998E-2</v>
      </c>
      <c r="AU80">
        <v>142.25110308850864</v>
      </c>
      <c r="AV80">
        <v>15.774343130008209</v>
      </c>
      <c r="AW80">
        <v>77.018563800588836</v>
      </c>
      <c r="AX80">
        <v>19.05739559761366</v>
      </c>
      <c r="AY80">
        <v>308.44385893076503</v>
      </c>
      <c r="AZ80">
        <v>444.41908240127822</v>
      </c>
      <c r="BA80">
        <v>53.952154743850969</v>
      </c>
      <c r="BB80">
        <v>12.306392770540389</v>
      </c>
      <c r="BC80">
        <v>46.65157519411013</v>
      </c>
      <c r="BD80">
        <v>3.4584412943424052</v>
      </c>
      <c r="BE80">
        <v>16.239588303179225</v>
      </c>
      <c r="BF80">
        <v>5.1211086779644956</v>
      </c>
      <c r="BH80">
        <v>1.5792920629970373</v>
      </c>
      <c r="BJ80">
        <v>0.70050844993085271</v>
      </c>
      <c r="BK80">
        <v>0.15978476049492762</v>
      </c>
      <c r="BL80">
        <v>0.60571858123578071</v>
      </c>
      <c r="BM80">
        <v>0.2048122212568135</v>
      </c>
      <c r="BN80">
        <v>0.21085291002342824</v>
      </c>
      <c r="BO80">
        <v>0.24743898947474216</v>
      </c>
      <c r="BP80">
        <v>4.4903996175477426E-2</v>
      </c>
      <c r="BQ80">
        <v>1.8469716399388516</v>
      </c>
      <c r="BR80">
        <v>2.0505342933763757E-2</v>
      </c>
      <c r="BS80">
        <v>4.004798891464227</v>
      </c>
      <c r="BT80">
        <v>5.7702852464496415</v>
      </c>
      <c r="BU80">
        <v>0.46118961026369176</v>
      </c>
      <c r="BV80">
        <v>27.777403690063782</v>
      </c>
      <c r="BW80">
        <v>0.1141614226574746</v>
      </c>
      <c r="BX80">
        <v>6.1577915728579763E-2</v>
      </c>
      <c r="BY80">
        <v>9.9821538286913106E-2</v>
      </c>
    </row>
    <row r="81" spans="1:77" x14ac:dyDescent="0.25">
      <c r="A81" t="s">
        <v>315</v>
      </c>
      <c r="C81">
        <v>80</v>
      </c>
      <c r="D81" t="s">
        <v>316</v>
      </c>
      <c r="E81" t="s">
        <v>180</v>
      </c>
      <c r="F81" s="15">
        <v>44870</v>
      </c>
      <c r="G81" s="16">
        <v>0.55208333333333337</v>
      </c>
      <c r="H81" t="s">
        <v>181</v>
      </c>
      <c r="I81" t="s">
        <v>317</v>
      </c>
      <c r="K81" t="s">
        <v>318</v>
      </c>
      <c r="L81" t="s">
        <v>91</v>
      </c>
      <c r="M81" t="s">
        <v>92</v>
      </c>
      <c r="N81">
        <v>27.95157</v>
      </c>
      <c r="O81">
        <v>85.556600000000003</v>
      </c>
      <c r="P81" s="11">
        <v>1702.24304000245</v>
      </c>
      <c r="Q81">
        <v>15.9</v>
      </c>
      <c r="R81">
        <v>6.69</v>
      </c>
      <c r="S81">
        <v>57</v>
      </c>
      <c r="T81">
        <v>275.62</v>
      </c>
      <c r="V81" s="17">
        <v>0.73507485984856535</v>
      </c>
      <c r="W81">
        <v>3.8995168891415361E-5</v>
      </c>
      <c r="X81">
        <v>0.3620666865198352</v>
      </c>
      <c r="Y81">
        <v>1.4750008998255119E-2</v>
      </c>
      <c r="AB81" s="18">
        <v>-16.201765750000003</v>
      </c>
      <c r="AD81">
        <v>-9.7641834333333346</v>
      </c>
      <c r="AE81">
        <v>-65.176161066666666</v>
      </c>
      <c r="AF81" s="24">
        <f t="shared" si="0"/>
        <v>12.937306400000011</v>
      </c>
      <c r="AH81">
        <v>4.1473199999999997</v>
      </c>
      <c r="AI81">
        <v>1.0301800000000001</v>
      </c>
      <c r="AJ81">
        <v>3.9760399999999998</v>
      </c>
      <c r="AK81">
        <v>0.63371999999999995</v>
      </c>
      <c r="AL81">
        <v>10.359059999999999</v>
      </c>
      <c r="AM81">
        <v>5.7340000000000002E-2</v>
      </c>
      <c r="AN81">
        <v>9.4520010154723003E-4</v>
      </c>
      <c r="AO81">
        <v>2.98E-3</v>
      </c>
      <c r="AP81">
        <v>3.2123205000325699E-3</v>
      </c>
      <c r="AQ81">
        <v>3.5757779664453201E-4</v>
      </c>
      <c r="AR81">
        <v>3.2000000000000003E-4</v>
      </c>
      <c r="AS81">
        <v>0.13816999999999999</v>
      </c>
      <c r="AU81">
        <v>180.39850683145184</v>
      </c>
      <c r="AV81">
        <v>26.348460163229603</v>
      </c>
      <c r="AW81">
        <v>99.207545286690944</v>
      </c>
      <c r="AX81">
        <v>26.073647397654803</v>
      </c>
      <c r="AY81">
        <v>368.84014883124746</v>
      </c>
      <c r="AZ81">
        <v>654.41679981739333</v>
      </c>
      <c r="BA81">
        <v>35.031363538871148</v>
      </c>
      <c r="BB81">
        <v>21.700029855745775</v>
      </c>
      <c r="BC81">
        <v>57.522078969156951</v>
      </c>
      <c r="BD81">
        <v>5.8247432325766821</v>
      </c>
      <c r="BE81">
        <v>51.516755027306154</v>
      </c>
      <c r="BF81">
        <v>21.215667779346308</v>
      </c>
      <c r="BH81">
        <v>4.3090597224387963</v>
      </c>
      <c r="BJ81">
        <v>0.35311188718193931</v>
      </c>
      <c r="BK81">
        <v>0.21873366378572129</v>
      </c>
      <c r="BL81">
        <v>0.57981556546862523</v>
      </c>
      <c r="BM81">
        <v>0.26558927637094099</v>
      </c>
      <c r="BN81">
        <v>0.51928262994949148</v>
      </c>
      <c r="BO81">
        <v>0.26281919709137969</v>
      </c>
      <c r="BP81">
        <v>5.8712703915254447E-2</v>
      </c>
      <c r="BQ81">
        <v>1.8183950253998771</v>
      </c>
      <c r="BR81">
        <v>4.3434798330978082E-2</v>
      </c>
      <c r="BS81">
        <v>3.7178638758309113</v>
      </c>
      <c r="BT81">
        <v>6.5964418122256046</v>
      </c>
      <c r="BU81">
        <v>0.48909671954933559</v>
      </c>
      <c r="BV81">
        <v>8.5030793613327518</v>
      </c>
      <c r="BW81">
        <v>0.28557195917058659</v>
      </c>
      <c r="BX81">
        <v>1.9411160494677039E-2</v>
      </c>
      <c r="BY81">
        <v>0.12744303119042816</v>
      </c>
    </row>
    <row r="82" spans="1:77" x14ac:dyDescent="0.25">
      <c r="A82" t="s">
        <v>319</v>
      </c>
      <c r="C82">
        <v>81</v>
      </c>
      <c r="E82" t="s">
        <v>180</v>
      </c>
      <c r="F82" s="15">
        <v>44870</v>
      </c>
      <c r="G82" s="16">
        <v>0.58333333333333337</v>
      </c>
      <c r="H82" t="s">
        <v>293</v>
      </c>
      <c r="K82" t="s">
        <v>320</v>
      </c>
      <c r="L82" t="s">
        <v>91</v>
      </c>
      <c r="N82">
        <v>27.951820000000001</v>
      </c>
      <c r="O82">
        <v>85.555049999999994</v>
      </c>
      <c r="P82" s="11">
        <v>1633.7438400025501</v>
      </c>
      <c r="Q82">
        <v>18.100000000000001</v>
      </c>
      <c r="R82">
        <v>7.47</v>
      </c>
      <c r="S82">
        <v>23</v>
      </c>
      <c r="T82">
        <v>311.25</v>
      </c>
      <c r="V82" s="17">
        <v>0.73498089624631846</v>
      </c>
      <c r="W82">
        <v>2.5427437140502699E-5</v>
      </c>
      <c r="Z82">
        <v>31.202883555304084</v>
      </c>
      <c r="AA82">
        <v>0.25402328533203544</v>
      </c>
      <c r="AB82" s="18">
        <v>-14.465229800000001</v>
      </c>
      <c r="AD82">
        <v>-9.8132127666666662</v>
      </c>
      <c r="AE82">
        <v>-65.734786900000003</v>
      </c>
      <c r="AF82" s="24">
        <f t="shared" si="0"/>
        <v>12.770915233333326</v>
      </c>
      <c r="AH82">
        <v>3.7624300000000002</v>
      </c>
      <c r="AI82">
        <v>0.76017000000000001</v>
      </c>
      <c r="AJ82">
        <v>3.1385399999999999</v>
      </c>
      <c r="AK82">
        <v>0.52988000000000002</v>
      </c>
      <c r="AL82">
        <v>9.3531899999999997</v>
      </c>
      <c r="AM82">
        <v>4.0140000000000002E-2</v>
      </c>
      <c r="AN82">
        <v>5.9691616381898002E-3</v>
      </c>
      <c r="AO82">
        <v>2.3700000000000001E-3</v>
      </c>
      <c r="AP82">
        <v>2.9546191182989101E-3</v>
      </c>
      <c r="AQ82">
        <v>1.72973788601863E-4</v>
      </c>
      <c r="AR82">
        <v>1.2E-4</v>
      </c>
      <c r="AS82">
        <v>0.16882</v>
      </c>
      <c r="AU82">
        <v>163.65671181820053</v>
      </c>
      <c r="AV82">
        <v>19.442533307074733</v>
      </c>
      <c r="AW82">
        <v>78.310793951793997</v>
      </c>
      <c r="AX82">
        <v>21.801275457724749</v>
      </c>
      <c r="AY82">
        <v>333.02558259600153</v>
      </c>
      <c r="AZ82">
        <v>458.11458571102492</v>
      </c>
      <c r="BA82">
        <v>221.23132554409887</v>
      </c>
      <c r="BB82">
        <v>17.258077435609895</v>
      </c>
      <c r="BC82">
        <v>52.907496074830512</v>
      </c>
      <c r="BD82">
        <v>2.1842787122162557</v>
      </c>
      <c r="BE82">
        <v>24.920586169408299</v>
      </c>
      <c r="BF82">
        <v>19.696563857332734</v>
      </c>
      <c r="BH82">
        <v>5.2649306096990491</v>
      </c>
      <c r="BJ82">
        <v>2.8250425564614106</v>
      </c>
      <c r="BK82">
        <v>0.2203792933862157</v>
      </c>
      <c r="BL82">
        <v>0.67560924113984766</v>
      </c>
      <c r="BM82">
        <v>0.24827399041622575</v>
      </c>
      <c r="BN82">
        <v>0.3182267081182798</v>
      </c>
      <c r="BO82">
        <v>0.27839425904869541</v>
      </c>
      <c r="BP82">
        <v>2.7892434771646404E-2</v>
      </c>
      <c r="BQ82">
        <v>2.089835941632046</v>
      </c>
      <c r="BR82">
        <v>6.7231225020397536E-2</v>
      </c>
      <c r="BS82">
        <v>4.2526140496162386</v>
      </c>
      <c r="BT82">
        <v>5.8499545540685984</v>
      </c>
      <c r="BU82">
        <v>0.49142384360523744</v>
      </c>
      <c r="BV82">
        <v>8.3088965671173955</v>
      </c>
      <c r="BW82">
        <v>0.15227353582107617</v>
      </c>
      <c r="BX82">
        <v>4.0127467034766919E-2</v>
      </c>
      <c r="BY82">
        <v>0.10618576441302247</v>
      </c>
    </row>
    <row r="83" spans="1:77" x14ac:dyDescent="0.25">
      <c r="A83" t="s">
        <v>321</v>
      </c>
      <c r="C83">
        <v>82</v>
      </c>
      <c r="D83" t="s">
        <v>322</v>
      </c>
      <c r="E83" t="s">
        <v>180</v>
      </c>
      <c r="F83" s="15">
        <v>44870</v>
      </c>
      <c r="G83" s="16">
        <v>0.64583333333333337</v>
      </c>
      <c r="H83" t="s">
        <v>181</v>
      </c>
      <c r="I83" t="s">
        <v>323</v>
      </c>
      <c r="K83" t="s">
        <v>324</v>
      </c>
      <c r="L83" t="s">
        <v>91</v>
      </c>
      <c r="M83" t="s">
        <v>92</v>
      </c>
      <c r="N83">
        <v>27.954329999999999</v>
      </c>
      <c r="O83">
        <v>85.552999999999997</v>
      </c>
      <c r="P83" s="11">
        <v>1542.4840000013201</v>
      </c>
      <c r="Q83">
        <v>16.7</v>
      </c>
      <c r="R83">
        <v>7</v>
      </c>
      <c r="S83">
        <v>14</v>
      </c>
      <c r="T83">
        <v>212.33</v>
      </c>
      <c r="V83" s="17">
        <v>0.73827956570976494</v>
      </c>
      <c r="W83">
        <v>2.1974769928796401E-5</v>
      </c>
      <c r="AB83" s="18">
        <v>-16.502648250000004</v>
      </c>
      <c r="AD83">
        <v>-9.6956955833333325</v>
      </c>
      <c r="AE83">
        <v>-65.075683400000003</v>
      </c>
      <c r="AF83" s="24">
        <f t="shared" si="0"/>
        <v>12.489881266666657</v>
      </c>
      <c r="AH83">
        <v>2.5202300000000002</v>
      </c>
      <c r="AI83">
        <v>0.42118</v>
      </c>
      <c r="AJ83">
        <v>1.34687</v>
      </c>
      <c r="AK83">
        <v>0.29248000000000002</v>
      </c>
      <c r="AL83">
        <v>8.7836800000000004</v>
      </c>
      <c r="AM83">
        <v>1.7309999999999999E-2</v>
      </c>
      <c r="AN83">
        <v>1.57392572416452E-2</v>
      </c>
      <c r="AO83">
        <v>1.4E-3</v>
      </c>
      <c r="AP83">
        <v>8.43596151414059E-3</v>
      </c>
      <c r="AQ83">
        <v>1.3400108609981501E-4</v>
      </c>
      <c r="AR83">
        <v>8.5999999999999998E-4</v>
      </c>
      <c r="AS83">
        <v>7.7270000000000005E-2</v>
      </c>
      <c r="AU83">
        <v>109.6239809978082</v>
      </c>
      <c r="AV83">
        <v>10.772335370080029</v>
      </c>
      <c r="AW83">
        <v>33.606217875143464</v>
      </c>
      <c r="AX83">
        <v>12.033737914009464</v>
      </c>
      <c r="AY83">
        <v>312.74785921560948</v>
      </c>
      <c r="AZ83">
        <v>197.55763524309518</v>
      </c>
      <c r="BA83">
        <v>583.33430282257802</v>
      </c>
      <c r="BB83">
        <v>10.194644898672511</v>
      </c>
      <c r="BC83">
        <v>151.06028317916716</v>
      </c>
      <c r="BD83">
        <v>15.653997437549831</v>
      </c>
      <c r="BE83">
        <v>19.30573204146593</v>
      </c>
      <c r="BF83">
        <v>7.9932100792897502</v>
      </c>
      <c r="BH83">
        <v>2.4097926087634494</v>
      </c>
      <c r="BJ83">
        <v>17.357927779609973</v>
      </c>
      <c r="BK83">
        <v>0.30335591278222618</v>
      </c>
      <c r="BL83">
        <v>4.4950099335902225</v>
      </c>
      <c r="BM83">
        <v>0.32054590046705878</v>
      </c>
      <c r="BN83">
        <v>0.57446904954291922</v>
      </c>
      <c r="BO83">
        <v>0.35808069681385091</v>
      </c>
      <c r="BP83">
        <v>0.46580658066637631</v>
      </c>
      <c r="BQ83">
        <v>3.2620148272885712</v>
      </c>
      <c r="BR83">
        <v>7.1706748367712944E-2</v>
      </c>
      <c r="BS83">
        <v>9.306249824885251</v>
      </c>
      <c r="BT83">
        <v>5.8786036553437002</v>
      </c>
      <c r="BU83">
        <v>0.35051872544468177</v>
      </c>
      <c r="BV83">
        <v>13.714637787619491</v>
      </c>
      <c r="BW83">
        <v>0.1761086567532329</v>
      </c>
      <c r="BX83">
        <v>5.1798087627661263E-2</v>
      </c>
      <c r="BY83">
        <v>8.9473961455461909E-2</v>
      </c>
    </row>
    <row r="84" spans="1:77" x14ac:dyDescent="0.25">
      <c r="A84" t="s">
        <v>325</v>
      </c>
      <c r="C84">
        <v>83</v>
      </c>
      <c r="D84" t="s">
        <v>326</v>
      </c>
      <c r="E84" t="s">
        <v>180</v>
      </c>
      <c r="F84" s="15">
        <v>44871</v>
      </c>
      <c r="G84" s="16">
        <v>0.41666666666666669</v>
      </c>
      <c r="H84" t="s">
        <v>181</v>
      </c>
      <c r="I84" t="s">
        <v>327</v>
      </c>
      <c r="K84" t="s">
        <v>328</v>
      </c>
      <c r="L84" t="s">
        <v>91</v>
      </c>
      <c r="M84" t="s">
        <v>91</v>
      </c>
      <c r="N84">
        <v>27.932639999999999</v>
      </c>
      <c r="O84">
        <v>85.57432</v>
      </c>
      <c r="P84" s="11">
        <v>1796.2222079979899</v>
      </c>
      <c r="Q84">
        <v>16.7</v>
      </c>
      <c r="R84">
        <v>6.33</v>
      </c>
      <c r="S84">
        <v>22</v>
      </c>
      <c r="T84">
        <v>258.06</v>
      </c>
      <c r="V84" s="17">
        <v>0.73720385398893939</v>
      </c>
      <c r="W84">
        <v>3.943968688996718E-5</v>
      </c>
      <c r="X84">
        <v>0.31500974308151802</v>
      </c>
      <c r="Y84">
        <v>1.5922983093755099E-2</v>
      </c>
      <c r="AB84" s="18">
        <v>-20.048622500000004</v>
      </c>
      <c r="AD84">
        <v>-9.6540206499999996</v>
      </c>
      <c r="AE84">
        <v>-65.268990433333329</v>
      </c>
      <c r="AF84" s="24">
        <f t="shared" si="0"/>
        <v>11.963174766666668</v>
      </c>
      <c r="AH84">
        <v>3.3253699999999999</v>
      </c>
      <c r="AI84">
        <v>0.84714999999999996</v>
      </c>
      <c r="AJ84">
        <v>3.1494200000000001</v>
      </c>
      <c r="AK84">
        <v>0.52595000000000003</v>
      </c>
      <c r="AL84">
        <v>7.9934200000000004</v>
      </c>
      <c r="AM84">
        <v>3.8699999999999998E-2</v>
      </c>
      <c r="AN84">
        <v>9.7589000873643701E-4</v>
      </c>
      <c r="AO84">
        <v>3.8999999999999998E-3</v>
      </c>
      <c r="AP84">
        <v>3.2927678061255099E-3</v>
      </c>
      <c r="AQ84">
        <v>3.20862850318505E-4</v>
      </c>
      <c r="AR84">
        <v>7.6999999999999996E-4</v>
      </c>
      <c r="AS84">
        <v>9.5610000000000001E-2</v>
      </c>
      <c r="AU84">
        <v>144.64564650475609</v>
      </c>
      <c r="AV84">
        <v>21.667182460618491</v>
      </c>
      <c r="AW84">
        <v>78.582264584061079</v>
      </c>
      <c r="AX84">
        <v>21.63958033326476</v>
      </c>
      <c r="AY84">
        <v>284.61020811450749</v>
      </c>
      <c r="AZ84">
        <v>441.67998173932887</v>
      </c>
      <c r="BA84">
        <v>36.168804482814593</v>
      </c>
      <c r="BB84">
        <v>28.399367932016283</v>
      </c>
      <c r="BC84">
        <v>58.962625232796313</v>
      </c>
      <c r="BD84">
        <v>14.015788403387642</v>
      </c>
      <c r="BE84">
        <v>46.227179126711569</v>
      </c>
      <c r="BF84">
        <v>19.69959110869798</v>
      </c>
      <c r="BH84">
        <v>2.9817558085139564</v>
      </c>
      <c r="BJ84">
        <v>0.46026676215374362</v>
      </c>
      <c r="BK84">
        <v>0.36139665969586421</v>
      </c>
      <c r="BL84">
        <v>0.75032993188587449</v>
      </c>
      <c r="BM84">
        <v>0.27572611422314836</v>
      </c>
      <c r="BN84">
        <v>0.58826478686245287</v>
      </c>
      <c r="BO84">
        <v>0.27537486286255408</v>
      </c>
      <c r="BP84">
        <v>0.17835816360821038</v>
      </c>
      <c r="BQ84">
        <v>1.8406907369031804</v>
      </c>
      <c r="BR84">
        <v>3.7944386361178362E-2</v>
      </c>
      <c r="BS84">
        <v>3.6218122450524959</v>
      </c>
      <c r="BT84">
        <v>5.6206064317076869</v>
      </c>
      <c r="BU84">
        <v>0.50822367708807081</v>
      </c>
      <c r="BV84">
        <v>7.3425710059987264</v>
      </c>
      <c r="BW84">
        <v>0.31958914937126415</v>
      </c>
      <c r="BX84">
        <v>2.1632295521622418E-2</v>
      </c>
      <c r="BY84">
        <v>0.1302796819428132</v>
      </c>
    </row>
    <row r="85" spans="1:77" x14ac:dyDescent="0.25">
      <c r="A85" t="s">
        <v>327</v>
      </c>
      <c r="C85">
        <v>84</v>
      </c>
      <c r="D85" t="s">
        <v>329</v>
      </c>
      <c r="E85" t="s">
        <v>180</v>
      </c>
      <c r="F85" s="15">
        <v>44871</v>
      </c>
      <c r="G85" s="16">
        <v>0.42708333333333331</v>
      </c>
      <c r="H85" t="s">
        <v>181</v>
      </c>
      <c r="I85" t="s">
        <v>325</v>
      </c>
      <c r="K85" t="s">
        <v>330</v>
      </c>
      <c r="L85" t="s">
        <v>91</v>
      </c>
      <c r="M85" t="s">
        <v>91</v>
      </c>
      <c r="N85">
        <v>27.932680000000001</v>
      </c>
      <c r="O85">
        <v>85.574340000000007</v>
      </c>
      <c r="P85" s="11">
        <v>1794.3323519974499</v>
      </c>
      <c r="Q85">
        <v>17</v>
      </c>
      <c r="R85">
        <v>6.19</v>
      </c>
      <c r="S85">
        <v>20</v>
      </c>
      <c r="T85">
        <v>239.99</v>
      </c>
      <c r="V85" s="17">
        <v>0.73831176781709251</v>
      </c>
      <c r="W85">
        <v>1.7594695942245599E-5</v>
      </c>
      <c r="Z85">
        <v>16.621271588847492</v>
      </c>
      <c r="AA85">
        <v>0.13782582797853138</v>
      </c>
      <c r="AB85" s="18">
        <v>-19.202106850000003</v>
      </c>
      <c r="AD85">
        <v>-9.7222020666666662</v>
      </c>
      <c r="AE85">
        <v>-65.496489866666664</v>
      </c>
      <c r="AF85" s="24">
        <f t="shared" si="0"/>
        <v>12.281126666666665</v>
      </c>
      <c r="AH85">
        <v>3.1709200000000002</v>
      </c>
      <c r="AI85">
        <v>0.7611</v>
      </c>
      <c r="AJ85">
        <v>2.9238599999999999</v>
      </c>
      <c r="AK85">
        <v>0.48709999999999998</v>
      </c>
      <c r="AL85">
        <v>7.7205500000000002</v>
      </c>
      <c r="AM85">
        <v>3.5770000000000003E-2</v>
      </c>
      <c r="AN85">
        <v>4.6936541698384298E-4</v>
      </c>
      <c r="AO85">
        <v>3.79E-3</v>
      </c>
      <c r="AP85">
        <v>2.8535363796408498E-3</v>
      </c>
      <c r="AQ85">
        <v>2.6883366637219501E-4</v>
      </c>
      <c r="AR85">
        <v>6.9999999999999994E-5</v>
      </c>
      <c r="AS85">
        <v>8.2559999999999995E-2</v>
      </c>
      <c r="AU85">
        <v>137.92744068024348</v>
      </c>
      <c r="AV85">
        <v>19.466319507497769</v>
      </c>
      <c r="AW85">
        <v>72.954239233494675</v>
      </c>
      <c r="AX85">
        <v>20.041143797572516</v>
      </c>
      <c r="AY85">
        <v>274.89451852379341</v>
      </c>
      <c r="AZ85">
        <v>408.24012782469759</v>
      </c>
      <c r="BA85">
        <v>17.395798548920538</v>
      </c>
      <c r="BB85">
        <v>27.598360118549156</v>
      </c>
      <c r="BC85">
        <v>51.09743718579729</v>
      </c>
      <c r="BD85">
        <v>1.2741625821261493</v>
      </c>
      <c r="BE85">
        <v>38.731258661892383</v>
      </c>
      <c r="BF85">
        <v>20.389804419974187</v>
      </c>
      <c r="BH85">
        <v>2.5747699984406678</v>
      </c>
      <c r="BJ85">
        <v>0.23844808378090518</v>
      </c>
      <c r="BK85">
        <v>0.37829686675532115</v>
      </c>
      <c r="BL85">
        <v>0.70040394804552342</v>
      </c>
      <c r="BM85">
        <v>0.26682917554927243</v>
      </c>
      <c r="BN85">
        <v>0.53089798576242475</v>
      </c>
      <c r="BO85">
        <v>0.27470842007452867</v>
      </c>
      <c r="BP85">
        <v>1.7465230197906814E-2</v>
      </c>
      <c r="BQ85">
        <v>1.8906021381265856</v>
      </c>
      <c r="BR85">
        <v>3.5292945625818299E-2</v>
      </c>
      <c r="BS85">
        <v>3.768040369031552</v>
      </c>
      <c r="BT85">
        <v>5.5958383243240899</v>
      </c>
      <c r="BU85">
        <v>0.50174678426083352</v>
      </c>
      <c r="BV85">
        <v>6.7645298522396562</v>
      </c>
      <c r="BW85">
        <v>0.28080894179485916</v>
      </c>
      <c r="BX85">
        <v>2.581893887646616E-2</v>
      </c>
      <c r="BY85">
        <v>0.12367910572997366</v>
      </c>
    </row>
    <row r="86" spans="1:77" x14ac:dyDescent="0.25">
      <c r="A86" t="s">
        <v>331</v>
      </c>
      <c r="C86">
        <v>85</v>
      </c>
      <c r="D86" t="s">
        <v>332</v>
      </c>
      <c r="E86" t="s">
        <v>180</v>
      </c>
      <c r="F86" s="15">
        <v>44871</v>
      </c>
      <c r="G86" s="16">
        <v>0.44444444444444442</v>
      </c>
      <c r="H86" t="s">
        <v>181</v>
      </c>
      <c r="I86" t="s">
        <v>333</v>
      </c>
      <c r="J86" t="s">
        <v>334</v>
      </c>
      <c r="K86" t="s">
        <v>335</v>
      </c>
      <c r="L86" t="s">
        <v>91</v>
      </c>
      <c r="M86" t="s">
        <v>91</v>
      </c>
      <c r="N86">
        <v>27.932780000000001</v>
      </c>
      <c r="O86">
        <v>85.57423</v>
      </c>
      <c r="P86" s="11">
        <v>1789.10111999843</v>
      </c>
      <c r="Q86">
        <v>17.100000000000001</v>
      </c>
      <c r="R86">
        <v>6.69</v>
      </c>
      <c r="S86">
        <v>17.3</v>
      </c>
      <c r="T86">
        <v>268.31099999999998</v>
      </c>
      <c r="V86" s="17">
        <v>0.73823603880377398</v>
      </c>
      <c r="W86">
        <v>1.9275685672264E-5</v>
      </c>
      <c r="AB86" s="18">
        <v>-18.515206900000003</v>
      </c>
      <c r="AD86">
        <v>-9.5455432500000015</v>
      </c>
      <c r="AE86">
        <v>-64.83708643333334</v>
      </c>
      <c r="AF86" s="24">
        <f t="shared" si="0"/>
        <v>11.527259566666672</v>
      </c>
      <c r="AH86">
        <v>3.0653899999999998</v>
      </c>
      <c r="AI86">
        <v>0.76044</v>
      </c>
      <c r="AJ86">
        <v>2.8830499999999999</v>
      </c>
      <c r="AK86">
        <v>0.47788999999999998</v>
      </c>
      <c r="AL86">
        <v>7.6455000000000002</v>
      </c>
      <c r="AM86">
        <v>3.517E-2</v>
      </c>
      <c r="AN86">
        <v>1.3044822755899702E-3</v>
      </c>
      <c r="AO86">
        <v>3.7499999999999999E-3</v>
      </c>
      <c r="AP86">
        <v>2.6822331122233201E-3</v>
      </c>
      <c r="AQ86">
        <v>2.4528028008117902E-4</v>
      </c>
      <c r="AR86">
        <v>1.6000000000000001E-4</v>
      </c>
      <c r="AS86">
        <v>6.9819999999999993E-2</v>
      </c>
      <c r="AU86">
        <v>133.33713792426536</v>
      </c>
      <c r="AV86">
        <v>19.44943897816529</v>
      </c>
      <c r="AW86">
        <v>71.935974849044356</v>
      </c>
      <c r="AX86">
        <v>19.662209421929646</v>
      </c>
      <c r="AY86">
        <v>272.22232112655996</v>
      </c>
      <c r="AZ86">
        <v>401.39237616982422</v>
      </c>
      <c r="BA86">
        <v>48.347215315996991</v>
      </c>
      <c r="BB86">
        <v>27.307084550015656</v>
      </c>
      <c r="BC86">
        <v>48.029959928790767</v>
      </c>
      <c r="BD86">
        <v>2.9123716162883411</v>
      </c>
      <c r="BE86">
        <v>35.337887924100137</v>
      </c>
      <c r="BF86">
        <v>19.566392048627137</v>
      </c>
      <c r="BH86">
        <v>2.1774520505223767</v>
      </c>
      <c r="BJ86">
        <v>0.67208674682524672</v>
      </c>
      <c r="BK86">
        <v>0.37960262034842529</v>
      </c>
      <c r="BL86">
        <v>0.66767650024317182</v>
      </c>
      <c r="BM86">
        <v>0.27037152160625327</v>
      </c>
      <c r="BN86">
        <v>0.49124082906022631</v>
      </c>
      <c r="BO86">
        <v>0.27332929682527063</v>
      </c>
      <c r="BP86">
        <v>4.0485607130505592E-2</v>
      </c>
      <c r="BQ86">
        <v>1.8535529434899525</v>
      </c>
      <c r="BR86">
        <v>3.026930621419532E-2</v>
      </c>
      <c r="BS86">
        <v>3.7842306536862944</v>
      </c>
      <c r="BT86">
        <v>5.5798559345603502</v>
      </c>
      <c r="BU86">
        <v>0.48980971645699495</v>
      </c>
      <c r="BV86">
        <v>6.8146001364426754</v>
      </c>
      <c r="BW86">
        <v>0.26502659704734199</v>
      </c>
      <c r="BX86">
        <v>2.8298239050048277E-2</v>
      </c>
      <c r="BY86">
        <v>0.12729808712571447</v>
      </c>
    </row>
    <row r="87" spans="1:77" x14ac:dyDescent="0.25">
      <c r="A87" t="s">
        <v>336</v>
      </c>
      <c r="C87">
        <v>86</v>
      </c>
      <c r="D87" t="s">
        <v>337</v>
      </c>
      <c r="E87" t="s">
        <v>180</v>
      </c>
      <c r="F87" s="15">
        <v>44871</v>
      </c>
      <c r="G87" s="16">
        <v>0.5</v>
      </c>
      <c r="H87" t="s">
        <v>181</v>
      </c>
      <c r="I87" t="s">
        <v>338</v>
      </c>
      <c r="J87" t="s">
        <v>339</v>
      </c>
      <c r="K87" t="s">
        <v>340</v>
      </c>
      <c r="L87" t="s">
        <v>91</v>
      </c>
      <c r="M87" t="s">
        <v>91</v>
      </c>
      <c r="N87">
        <v>27.932939999999999</v>
      </c>
      <c r="O87">
        <v>85.563379999999995</v>
      </c>
      <c r="P87" s="11">
        <v>1441.1941120030399</v>
      </c>
      <c r="Q87">
        <v>19.100000000000001</v>
      </c>
      <c r="R87">
        <v>6.86</v>
      </c>
      <c r="S87">
        <v>25</v>
      </c>
      <c r="T87">
        <v>387.09</v>
      </c>
      <c r="V87" s="17">
        <v>0.74129156741529356</v>
      </c>
      <c r="W87">
        <v>2.627675391282507E-5</v>
      </c>
      <c r="X87">
        <v>0.37472192659571141</v>
      </c>
      <c r="Y87">
        <v>1.4640703286003221E-2</v>
      </c>
      <c r="Z87">
        <v>17.034196026409056</v>
      </c>
      <c r="AA87">
        <v>7.2700443867393716E-2</v>
      </c>
      <c r="AB87" s="18">
        <v>-16.696396850000003</v>
      </c>
      <c r="AD87">
        <v>-9.3409989999999983</v>
      </c>
      <c r="AE87">
        <v>-63.045884566666672</v>
      </c>
      <c r="AF87" s="24">
        <f t="shared" si="0"/>
        <v>11.682107433333314</v>
      </c>
      <c r="AH87">
        <v>4.75624</v>
      </c>
      <c r="AI87">
        <v>0.87563000000000002</v>
      </c>
      <c r="AJ87">
        <v>4.2477400000000003</v>
      </c>
      <c r="AK87">
        <v>0.37797999999999998</v>
      </c>
      <c r="AL87">
        <v>10.927149999999999</v>
      </c>
      <c r="AM87">
        <v>4.036E-2</v>
      </c>
      <c r="AN87">
        <v>1.0575513492669399E-3</v>
      </c>
      <c r="AO87">
        <v>3.5699999999999998E-3</v>
      </c>
      <c r="AP87">
        <v>4.3428780805363299E-3</v>
      </c>
      <c r="AQ87">
        <v>8.5699631672757999E-4</v>
      </c>
      <c r="AR87">
        <v>2.4000000000000001E-4</v>
      </c>
      <c r="AS87">
        <v>0.11309</v>
      </c>
      <c r="AU87">
        <v>206.88507135500146</v>
      </c>
      <c r="AV87">
        <v>22.395602877874484</v>
      </c>
      <c r="AW87">
        <v>105.98682568990468</v>
      </c>
      <c r="AX87">
        <v>15.551532606459576</v>
      </c>
      <c r="AY87">
        <v>389.06731231418348</v>
      </c>
      <c r="AZ87">
        <v>460.62542798447839</v>
      </c>
      <c r="BA87">
        <v>39.195367961291602</v>
      </c>
      <c r="BB87">
        <v>25.996344491614906</v>
      </c>
      <c r="BC87">
        <v>77.766641248747959</v>
      </c>
      <c r="BD87">
        <v>4.3685574244325114</v>
      </c>
      <c r="BE87">
        <v>123.46871008897566</v>
      </c>
      <c r="BF87">
        <v>23.241475206036391</v>
      </c>
      <c r="BH87">
        <v>3.5268984874473723</v>
      </c>
      <c r="BJ87">
        <v>0.36981358490694932</v>
      </c>
      <c r="BK87">
        <v>0.24527901767409077</v>
      </c>
      <c r="BL87">
        <v>0.7337387523641562</v>
      </c>
      <c r="BM87">
        <v>0.21130553474069827</v>
      </c>
      <c r="BN87">
        <v>1.1649439379401674</v>
      </c>
      <c r="BO87">
        <v>0.1467308083361239</v>
      </c>
      <c r="BP87">
        <v>4.121792870006314E-2</v>
      </c>
      <c r="BQ87">
        <v>1.9519885609208072</v>
      </c>
      <c r="BR87">
        <v>3.32767630739913E-2</v>
      </c>
      <c r="BS87">
        <v>3.6709025841807281</v>
      </c>
      <c r="BT87">
        <v>4.3460630600653349</v>
      </c>
      <c r="BU87">
        <v>0.53174621667506106</v>
      </c>
      <c r="BV87">
        <v>8.9015464604100618</v>
      </c>
      <c r="BW87">
        <v>0.59679854752357309</v>
      </c>
      <c r="BX87">
        <v>8.0992180065651183E-3</v>
      </c>
      <c r="BY87">
        <v>9.767767367574863E-2</v>
      </c>
    </row>
    <row r="88" spans="1:77" x14ac:dyDescent="0.25">
      <c r="A88" t="s">
        <v>341</v>
      </c>
      <c r="C88">
        <v>87</v>
      </c>
      <c r="D88" t="s">
        <v>342</v>
      </c>
      <c r="E88" t="s">
        <v>180</v>
      </c>
      <c r="F88" s="15">
        <v>44871</v>
      </c>
      <c r="G88" s="16">
        <v>0.51388888888888895</v>
      </c>
      <c r="H88" t="s">
        <v>181</v>
      </c>
      <c r="K88" t="s">
        <v>343</v>
      </c>
      <c r="L88" t="s">
        <v>91</v>
      </c>
      <c r="M88" t="s">
        <v>92</v>
      </c>
      <c r="N88">
        <v>27.933920000000001</v>
      </c>
      <c r="O88">
        <v>85.56523</v>
      </c>
      <c r="P88" s="11">
        <v>1486.2032639973299</v>
      </c>
      <c r="Q88">
        <v>19.3</v>
      </c>
      <c r="R88">
        <v>6.85</v>
      </c>
      <c r="S88">
        <v>38</v>
      </c>
      <c r="T88">
        <v>532.75</v>
      </c>
      <c r="V88" s="17">
        <v>0.732404338635954</v>
      </c>
      <c r="W88">
        <v>3.6991638386700062E-5</v>
      </c>
      <c r="X88">
        <v>0.30201477641500502</v>
      </c>
      <c r="Y88">
        <v>1.4148470055490889E-2</v>
      </c>
      <c r="Z88">
        <v>17.510152982133818</v>
      </c>
      <c r="AA88">
        <v>0.12070823772795691</v>
      </c>
      <c r="AB88" s="18">
        <v>-16.793369800000001</v>
      </c>
      <c r="AD88">
        <v>-9.4842565833333357</v>
      </c>
      <c r="AE88">
        <v>-63.836358866666671</v>
      </c>
      <c r="AF88" s="24">
        <f t="shared" si="0"/>
        <v>12.037693800000014</v>
      </c>
      <c r="AH88">
        <v>6.3894700000000002</v>
      </c>
      <c r="AI88">
        <v>1.40672</v>
      </c>
      <c r="AJ88">
        <v>6.2789999999999999</v>
      </c>
      <c r="AK88">
        <v>0.84919</v>
      </c>
      <c r="AL88">
        <v>12.98301</v>
      </c>
      <c r="AM88">
        <v>6.6350000000000006E-2</v>
      </c>
      <c r="AN88">
        <v>7.3641851324642504E-4</v>
      </c>
      <c r="AO88">
        <v>5.5199999999999997E-3</v>
      </c>
      <c r="AP88">
        <v>5.0608633131156598E-3</v>
      </c>
      <c r="AQ88">
        <v>2.3092870477816499E-3</v>
      </c>
      <c r="AR88">
        <v>2.9E-4</v>
      </c>
      <c r="AS88">
        <v>0.42365999999999998</v>
      </c>
      <c r="AU88">
        <v>277.92667251245547</v>
      </c>
      <c r="AV88">
        <v>35.979057913003892</v>
      </c>
      <c r="AW88">
        <v>156.66949448575275</v>
      </c>
      <c r="AX88">
        <v>34.938901460604811</v>
      </c>
      <c r="AY88">
        <v>462.26736216196974</v>
      </c>
      <c r="AZ88">
        <v>757.24720383474096</v>
      </c>
      <c r="BA88">
        <v>27.29342137401521</v>
      </c>
      <c r="BB88">
        <v>40.196028457623044</v>
      </c>
      <c r="BC88">
        <v>90.623391764986295</v>
      </c>
      <c r="BD88">
        <v>5.2786735545226184</v>
      </c>
      <c r="BE88">
        <v>332.70235524876097</v>
      </c>
      <c r="BF88">
        <v>46.406002652902643</v>
      </c>
      <c r="BH88">
        <v>13.212537034149385</v>
      </c>
      <c r="BJ88">
        <v>0.17421018344127756</v>
      </c>
      <c r="BK88">
        <v>0.25656576342166215</v>
      </c>
      <c r="BL88">
        <v>0.57843674074806839</v>
      </c>
      <c r="BM88">
        <v>0.22964941599575892</v>
      </c>
      <c r="BN88">
        <v>2.1235937241057248</v>
      </c>
      <c r="BO88">
        <v>0.22301023932761904</v>
      </c>
      <c r="BP88">
        <v>3.3693052829775048E-2</v>
      </c>
      <c r="BQ88">
        <v>1.7739680173521568</v>
      </c>
      <c r="BR88">
        <v>8.43338205533746E-2</v>
      </c>
      <c r="BS88">
        <v>2.9505894793322867</v>
      </c>
      <c r="BT88">
        <v>4.8334055479039266</v>
      </c>
      <c r="BU88">
        <v>0.60122495175221824</v>
      </c>
      <c r="BV88">
        <v>5.9890241913579576</v>
      </c>
      <c r="BW88">
        <v>1.1970868151701082</v>
      </c>
      <c r="BX88">
        <v>3.0056895727482956E-3</v>
      </c>
      <c r="BY88">
        <v>0.1146173975997152</v>
      </c>
    </row>
    <row r="89" spans="1:77" x14ac:dyDescent="0.25">
      <c r="A89" t="s">
        <v>344</v>
      </c>
      <c r="C89">
        <v>88</v>
      </c>
      <c r="D89" t="s">
        <v>345</v>
      </c>
      <c r="E89" t="s">
        <v>180</v>
      </c>
      <c r="F89" s="15">
        <v>44871</v>
      </c>
      <c r="G89" s="16">
        <v>0.53125</v>
      </c>
      <c r="H89" t="s">
        <v>181</v>
      </c>
      <c r="K89" t="s">
        <v>346</v>
      </c>
      <c r="L89" t="s">
        <v>91</v>
      </c>
      <c r="M89" t="s">
        <v>91</v>
      </c>
      <c r="N89">
        <v>27.933700000000002</v>
      </c>
      <c r="O89">
        <v>85.563999999999993</v>
      </c>
      <c r="P89" s="11">
        <v>1460.0240000023</v>
      </c>
      <c r="Q89">
        <v>16.8</v>
      </c>
      <c r="R89">
        <v>7.34</v>
      </c>
      <c r="S89">
        <v>21</v>
      </c>
      <c r="T89">
        <v>350.77</v>
      </c>
      <c r="V89" s="17">
        <v>0.73871248119677291</v>
      </c>
      <c r="W89">
        <v>1.89018715973455E-5</v>
      </c>
      <c r="AB89" s="18">
        <v>-16.37381135</v>
      </c>
      <c r="AD89">
        <v>-9.2342069833333351</v>
      </c>
      <c r="AE89">
        <v>-60.687508766666667</v>
      </c>
      <c r="AF89" s="24">
        <f t="shared" si="0"/>
        <v>13.186147100000014</v>
      </c>
      <c r="AH89">
        <v>4.1638799999999998</v>
      </c>
      <c r="AI89">
        <v>0.69786000000000004</v>
      </c>
      <c r="AJ89">
        <v>3.2153900000000002</v>
      </c>
      <c r="AK89">
        <v>0.31175000000000003</v>
      </c>
      <c r="AL89">
        <v>10.1457</v>
      </c>
      <c r="AM89">
        <v>3.2489999999999998E-2</v>
      </c>
      <c r="AN89">
        <v>2.4936147405424597E-3</v>
      </c>
      <c r="AO89">
        <v>2.47E-3</v>
      </c>
      <c r="AP89">
        <v>3.3937446610422198E-3</v>
      </c>
      <c r="AQ89">
        <v>4.2985623631655199E-4</v>
      </c>
      <c r="AR89">
        <v>2.2000000000000001E-4</v>
      </c>
      <c r="AS89">
        <v>9.1539999999999996E-2</v>
      </c>
      <c r="AU89">
        <v>181.11882724876443</v>
      </c>
      <c r="AV89">
        <v>17.848857878731298</v>
      </c>
      <c r="AW89">
        <v>80.228304805629023</v>
      </c>
      <c r="AX89">
        <v>12.826578893231845</v>
      </c>
      <c r="AY89">
        <v>361.24334621067811</v>
      </c>
      <c r="AZ89">
        <v>370.80575211139001</v>
      </c>
      <c r="BA89">
        <v>92.419292336973797</v>
      </c>
      <c r="BB89">
        <v>17.986266356943645</v>
      </c>
      <c r="BC89">
        <v>60.770788092796487</v>
      </c>
      <c r="BD89">
        <v>4.0045109723964689</v>
      </c>
      <c r="BE89">
        <v>61.930015317180803</v>
      </c>
      <c r="BF89">
        <v>7.5663676367899937</v>
      </c>
      <c r="BH89">
        <v>2.8548261344144708</v>
      </c>
      <c r="BJ89">
        <v>1.1519536971506523</v>
      </c>
      <c r="BK89">
        <v>0.22418853795452104</v>
      </c>
      <c r="BL89">
        <v>0.75747316660905761</v>
      </c>
      <c r="BM89">
        <v>0.22247581974932837</v>
      </c>
      <c r="BN89">
        <v>0.77192227191164131</v>
      </c>
      <c r="BO89">
        <v>0.1598759804822886</v>
      </c>
      <c r="BP89">
        <v>4.991394224392863E-2</v>
      </c>
      <c r="BQ89">
        <v>2.2575427423970282</v>
      </c>
      <c r="BR89">
        <v>3.5583777338071949E-2</v>
      </c>
      <c r="BS89">
        <v>4.5026919998605326</v>
      </c>
      <c r="BT89">
        <v>4.6218819282016455</v>
      </c>
      <c r="BU89">
        <v>0.50137623058982361</v>
      </c>
      <c r="BV89">
        <v>23.937354876613355</v>
      </c>
      <c r="BW89">
        <v>0.34193030210007214</v>
      </c>
      <c r="BX89">
        <v>1.6147259045204483E-2</v>
      </c>
      <c r="BY89">
        <v>8.9707320398757201E-2</v>
      </c>
    </row>
    <row r="90" spans="1:77" x14ac:dyDescent="0.25">
      <c r="A90" t="s">
        <v>347</v>
      </c>
      <c r="C90">
        <v>89</v>
      </c>
      <c r="D90" t="s">
        <v>348</v>
      </c>
      <c r="E90" t="s">
        <v>180</v>
      </c>
      <c r="F90" s="15">
        <v>44871</v>
      </c>
      <c r="G90" s="16">
        <v>0.55555555555555558</v>
      </c>
      <c r="H90" t="s">
        <v>181</v>
      </c>
      <c r="I90" t="s">
        <v>349</v>
      </c>
      <c r="K90" t="s">
        <v>350</v>
      </c>
      <c r="L90" t="s">
        <v>91</v>
      </c>
      <c r="M90" t="s">
        <v>91</v>
      </c>
      <c r="N90">
        <v>27.931930000000001</v>
      </c>
      <c r="O90">
        <v>85.560419999999993</v>
      </c>
      <c r="P90" s="11">
        <v>1338.04400000396</v>
      </c>
      <c r="Q90">
        <v>20.3</v>
      </c>
      <c r="R90">
        <v>7.48</v>
      </c>
      <c r="S90">
        <v>19</v>
      </c>
      <c r="T90">
        <v>250.41</v>
      </c>
      <c r="V90" s="17">
        <v>0.73779566945678576</v>
      </c>
      <c r="W90">
        <v>7.2969379512304841E-5</v>
      </c>
      <c r="X90">
        <v>0.26398662997451078</v>
      </c>
      <c r="Y90">
        <v>1.4643764019254E-2</v>
      </c>
      <c r="Z90">
        <v>19.176136441969387</v>
      </c>
      <c r="AA90">
        <v>0.16692873573369837</v>
      </c>
      <c r="AB90" s="18">
        <v>-13.789477300000001</v>
      </c>
      <c r="AD90">
        <v>-9.4708041600000001</v>
      </c>
      <c r="AE90">
        <v>-63.491855440000002</v>
      </c>
      <c r="AF90" s="24">
        <f t="shared" si="0"/>
        <v>12.274577839999999</v>
      </c>
      <c r="AH90">
        <v>3.09361</v>
      </c>
      <c r="AI90">
        <v>0.74341000000000002</v>
      </c>
      <c r="AJ90">
        <v>2.5062099999999998</v>
      </c>
      <c r="AK90">
        <v>0.34816000000000003</v>
      </c>
      <c r="AL90">
        <v>7.6262699999999999</v>
      </c>
      <c r="AM90">
        <v>3.0419999999999999E-2</v>
      </c>
      <c r="AN90">
        <v>2.0276347609979603E-3</v>
      </c>
      <c r="AO90">
        <v>2.3800000000000002E-3</v>
      </c>
      <c r="AP90">
        <v>1.9687993960951899E-3</v>
      </c>
      <c r="AQ90">
        <v>1.8266926088190998E-4</v>
      </c>
      <c r="AR90">
        <v>2.0000000000000001E-4</v>
      </c>
      <c r="AS90">
        <v>0.12357</v>
      </c>
      <c r="AU90">
        <v>134.56464047115915</v>
      </c>
      <c r="AV90">
        <v>19.013870168268188</v>
      </c>
      <c r="AW90">
        <v>62.533310045411433</v>
      </c>
      <c r="AX90">
        <v>14.324624562847152</v>
      </c>
      <c r="AY90">
        <v>271.53762617720889</v>
      </c>
      <c r="AZ90">
        <v>347.18100890207711</v>
      </c>
      <c r="BA90">
        <v>75.148966150446796</v>
      </c>
      <c r="BB90">
        <v>17.330896327743272</v>
      </c>
      <c r="BC90">
        <v>35.254712079777775</v>
      </c>
      <c r="BD90">
        <v>3.6404645203604264</v>
      </c>
      <c r="BE90">
        <v>26.317427010792393</v>
      </c>
      <c r="BF90">
        <v>14.913506700243261</v>
      </c>
      <c r="BH90">
        <v>3.8537346015905194</v>
      </c>
      <c r="BJ90">
        <v>1.2017429765971757</v>
      </c>
      <c r="BK90">
        <v>0.27714663297301306</v>
      </c>
      <c r="BL90">
        <v>0.56377492338364865</v>
      </c>
      <c r="BM90">
        <v>0.30405987072266594</v>
      </c>
      <c r="BN90">
        <v>0.42085453323485972</v>
      </c>
      <c r="BO90">
        <v>0.22907190667573279</v>
      </c>
      <c r="BP90">
        <v>5.8216405268116084E-2</v>
      </c>
      <c r="BQ90">
        <v>2.1518873760790669</v>
      </c>
      <c r="BR90">
        <v>6.1626908903302149E-2</v>
      </c>
      <c r="BS90">
        <v>4.3422877500010699</v>
      </c>
      <c r="BT90">
        <v>5.5519371779609248</v>
      </c>
      <c r="BU90">
        <v>0.4955653563213393</v>
      </c>
      <c r="BV90">
        <v>9.0230046612017958</v>
      </c>
      <c r="BW90">
        <v>0.1955746094861594</v>
      </c>
      <c r="BX90">
        <v>3.7997635543547424E-2</v>
      </c>
      <c r="BY90">
        <v>0.12380553821692593</v>
      </c>
    </row>
    <row r="91" spans="1:77" x14ac:dyDescent="0.25">
      <c r="A91" t="s">
        <v>351</v>
      </c>
      <c r="C91">
        <v>90</v>
      </c>
      <c r="D91" t="s">
        <v>352</v>
      </c>
      <c r="E91" t="s">
        <v>180</v>
      </c>
      <c r="F91" s="15">
        <v>44871</v>
      </c>
      <c r="G91" s="16">
        <v>0.61875000000000002</v>
      </c>
      <c r="H91" t="s">
        <v>181</v>
      </c>
      <c r="I91" t="s">
        <v>353</v>
      </c>
      <c r="K91" t="s">
        <v>354</v>
      </c>
      <c r="L91" t="s">
        <v>91</v>
      </c>
      <c r="M91" t="s">
        <v>91</v>
      </c>
      <c r="N91">
        <v>27.924900000000001</v>
      </c>
      <c r="O91">
        <v>85.553929999999994</v>
      </c>
      <c r="P91" s="11">
        <v>1161.4800000021901</v>
      </c>
      <c r="Q91">
        <v>21.3</v>
      </c>
      <c r="R91">
        <v>7.04</v>
      </c>
      <c r="S91">
        <v>25</v>
      </c>
      <c r="T91">
        <v>239.99</v>
      </c>
      <c r="V91" s="17">
        <v>0.73120931938384548</v>
      </c>
      <c r="W91">
        <v>2.4106219306408099E-5</v>
      </c>
      <c r="AB91" s="18">
        <v>-15.942118950000001</v>
      </c>
      <c r="AD91">
        <v>-9.5556555499999991</v>
      </c>
      <c r="AE91">
        <v>-64.615435700000006</v>
      </c>
      <c r="AF91" s="24">
        <f t="shared" si="0"/>
        <v>11.829808699999987</v>
      </c>
      <c r="AH91">
        <v>3.9131499999999999</v>
      </c>
      <c r="AI91">
        <v>1.08304</v>
      </c>
      <c r="AJ91">
        <v>3.9895999999999998</v>
      </c>
      <c r="AK91">
        <v>0.64415999999999995</v>
      </c>
      <c r="AL91">
        <v>8.0689299999999999</v>
      </c>
      <c r="AM91">
        <v>3.601E-2</v>
      </c>
      <c r="AN91">
        <v>1.751501215998E-3</v>
      </c>
      <c r="AO91">
        <v>3.9100000000000003E-3</v>
      </c>
      <c r="AP91">
        <v>4.25432702478449E-3</v>
      </c>
      <c r="AQ91">
        <v>2.9994705103046599E-4</v>
      </c>
      <c r="AR91">
        <v>3.8999999999999999E-4</v>
      </c>
      <c r="AS91">
        <v>0.29161999999999999</v>
      </c>
      <c r="AU91">
        <v>170.21267155837884</v>
      </c>
      <c r="AV91">
        <v>27.70043710340347</v>
      </c>
      <c r="AW91">
        <v>99.5458855232297</v>
      </c>
      <c r="AX91">
        <v>26.503188644311869</v>
      </c>
      <c r="AY91">
        <v>287.29878407007175</v>
      </c>
      <c r="AZ91">
        <v>410.97922848664689</v>
      </c>
      <c r="BA91">
        <v>64.914800300976154</v>
      </c>
      <c r="BB91">
        <v>28.472186824149659</v>
      </c>
      <c r="BC91">
        <v>76.180983521971356</v>
      </c>
      <c r="BD91">
        <v>7.0989058147028317</v>
      </c>
      <c r="BE91">
        <v>43.213809397848436</v>
      </c>
      <c r="BF91">
        <v>22.660242943909061</v>
      </c>
      <c r="BH91">
        <v>9.0946514891626382</v>
      </c>
      <c r="BJ91">
        <v>0.65210932586287407</v>
      </c>
      <c r="BK91">
        <v>0.28602072978200072</v>
      </c>
      <c r="BL91">
        <v>0.76528510567314223</v>
      </c>
      <c r="BM91">
        <v>0.27826802642625936</v>
      </c>
      <c r="BN91">
        <v>0.43410944782609023</v>
      </c>
      <c r="BO91">
        <v>0.26624092502675234</v>
      </c>
      <c r="BP91">
        <v>7.1312900351328479E-2</v>
      </c>
      <c r="BQ91">
        <v>1.7098915807892288</v>
      </c>
      <c r="BR91">
        <v>9.136140023627938E-2</v>
      </c>
      <c r="BS91">
        <v>2.8860940114197753</v>
      </c>
      <c r="BT91">
        <v>4.1285405853438526</v>
      </c>
      <c r="BU91">
        <v>0.59245872588470205</v>
      </c>
      <c r="BV91">
        <v>7.5115113275575451</v>
      </c>
      <c r="BW91">
        <v>0.25388127101352231</v>
      </c>
      <c r="BX91">
        <v>2.3140750929719907E-2</v>
      </c>
      <c r="BY91">
        <v>0.13996261940759722</v>
      </c>
    </row>
    <row r="92" spans="1:77" x14ac:dyDescent="0.25">
      <c r="A92" t="s">
        <v>355</v>
      </c>
      <c r="C92">
        <v>91</v>
      </c>
      <c r="D92" t="s">
        <v>356</v>
      </c>
      <c r="E92" t="s">
        <v>180</v>
      </c>
      <c r="F92" s="15">
        <v>44872</v>
      </c>
      <c r="G92" s="16">
        <v>0.40972222222222227</v>
      </c>
      <c r="H92" t="s">
        <v>181</v>
      </c>
      <c r="I92" t="s">
        <v>357</v>
      </c>
      <c r="K92" t="s">
        <v>358</v>
      </c>
      <c r="L92" t="s">
        <v>111</v>
      </c>
      <c r="M92" t="s">
        <v>111</v>
      </c>
      <c r="N92">
        <v>27.86506</v>
      </c>
      <c r="O92">
        <v>85.566299999999998</v>
      </c>
      <c r="P92" s="11">
        <v>1533.6480000018701</v>
      </c>
      <c r="Q92">
        <v>18.8</v>
      </c>
      <c r="R92">
        <v>5.32</v>
      </c>
      <c r="S92">
        <v>130</v>
      </c>
      <c r="T92">
        <v>187.48</v>
      </c>
      <c r="V92" s="17">
        <v>0.74691355570849838</v>
      </c>
      <c r="W92">
        <v>6.2331783837316326E-5</v>
      </c>
      <c r="X92">
        <v>0.30190315263989298</v>
      </c>
      <c r="Y92">
        <v>1.6754743549725899E-2</v>
      </c>
      <c r="AB92" s="18">
        <v>-16.325176900000002</v>
      </c>
      <c r="AD92">
        <v>-8.5298699666666664</v>
      </c>
      <c r="AE92">
        <v>-56.911648033333336</v>
      </c>
      <c r="AF92" s="24">
        <f t="shared" si="0"/>
        <v>11.327311699999996</v>
      </c>
      <c r="AH92">
        <v>10.86914</v>
      </c>
      <c r="AI92">
        <v>4.6644600000000001</v>
      </c>
      <c r="AJ92">
        <v>8.3477099999999993</v>
      </c>
      <c r="AK92">
        <v>3.1668500000000002</v>
      </c>
      <c r="AL92">
        <v>5.8800800000000004</v>
      </c>
      <c r="AM92">
        <v>7.2609999999999994E-2</v>
      </c>
      <c r="AN92">
        <v>3.9724607343744802E-3</v>
      </c>
      <c r="AO92">
        <v>0.10534</v>
      </c>
      <c r="AP92">
        <v>8.8019638931720705E-3</v>
      </c>
      <c r="AQ92">
        <v>1.6752900530876499E-4</v>
      </c>
      <c r="AR92">
        <v>2.188E-2</v>
      </c>
      <c r="AS92">
        <v>1.15934</v>
      </c>
      <c r="AU92">
        <v>472.7816099413613</v>
      </c>
      <c r="AV92">
        <v>119.3008391669203</v>
      </c>
      <c r="AW92">
        <v>208.28659114726281</v>
      </c>
      <c r="AX92">
        <v>130.29623534252212</v>
      </c>
      <c r="AY92">
        <v>209.36355058660163</v>
      </c>
      <c r="AZ92">
        <v>828.69207943391905</v>
      </c>
      <c r="BA92">
        <v>147.22884170448839</v>
      </c>
      <c r="BB92">
        <v>767.07420973297315</v>
      </c>
      <c r="BC92">
        <v>157.61418019826431</v>
      </c>
      <c r="BD92">
        <v>398.26681852743064</v>
      </c>
      <c r="BE92">
        <v>24.136148294015989</v>
      </c>
      <c r="BF92">
        <v>349.73658945060231</v>
      </c>
      <c r="BH92">
        <v>36.155933260564481</v>
      </c>
      <c r="BJ92">
        <v>0.70685703238762321</v>
      </c>
      <c r="BK92">
        <v>3.6827824849782878</v>
      </c>
      <c r="BL92">
        <v>0.75671784405376297</v>
      </c>
      <c r="BM92">
        <v>0.57277253667554717</v>
      </c>
      <c r="BN92">
        <v>0.11587951082722961</v>
      </c>
      <c r="BO92">
        <v>0.62556228235738931</v>
      </c>
      <c r="BP92">
        <v>1.9121097346388851</v>
      </c>
      <c r="BQ92">
        <v>2.2698609993914354</v>
      </c>
      <c r="BR92">
        <v>0.17358742615841991</v>
      </c>
      <c r="BS92">
        <v>1.0051705653897682</v>
      </c>
      <c r="BT92">
        <v>3.9786146331811492</v>
      </c>
      <c r="BU92">
        <v>2.2581849066693143</v>
      </c>
      <c r="BV92">
        <v>1.3518219831789666</v>
      </c>
      <c r="BW92">
        <v>5.1051368721828194E-2</v>
      </c>
      <c r="BX92">
        <v>4.1431631419331615E-2</v>
      </c>
      <c r="BY92">
        <v>0.20149362533308643</v>
      </c>
    </row>
    <row r="93" spans="1:77" x14ac:dyDescent="0.25">
      <c r="A93" t="s">
        <v>359</v>
      </c>
      <c r="C93">
        <v>92</v>
      </c>
      <c r="D93" t="s">
        <v>360</v>
      </c>
      <c r="E93" t="s">
        <v>180</v>
      </c>
      <c r="F93" s="15">
        <v>44872</v>
      </c>
      <c r="G93" s="16">
        <v>0.4375</v>
      </c>
      <c r="H93" t="s">
        <v>181</v>
      </c>
      <c r="K93" t="s">
        <v>361</v>
      </c>
      <c r="L93" t="s">
        <v>111</v>
      </c>
      <c r="M93" t="s">
        <v>111</v>
      </c>
      <c r="N93">
        <v>27.864080000000001</v>
      </c>
      <c r="O93">
        <v>85.565330000000003</v>
      </c>
      <c r="P93" s="11">
        <v>1514.43600000062</v>
      </c>
      <c r="Q93">
        <v>18.8</v>
      </c>
      <c r="R93">
        <v>6.41</v>
      </c>
      <c r="S93">
        <v>75</v>
      </c>
      <c r="T93">
        <v>147.56</v>
      </c>
      <c r="V93" s="17">
        <v>0.73942868287102803</v>
      </c>
      <c r="W93">
        <v>2.5032572452314101E-5</v>
      </c>
      <c r="AB93" s="18">
        <v>-15.935608050000001</v>
      </c>
      <c r="AD93">
        <v>-8.7371721166666685</v>
      </c>
      <c r="AE93">
        <v>-58.493346466666665</v>
      </c>
      <c r="AF93" s="24">
        <f t="shared" si="0"/>
        <v>11.404030466666683</v>
      </c>
      <c r="AH93">
        <v>9.7154799999999994</v>
      </c>
      <c r="AI93">
        <v>1.44025</v>
      </c>
      <c r="AJ93">
        <v>5.6792400000000001</v>
      </c>
      <c r="AK93">
        <v>3.5599599999999998</v>
      </c>
      <c r="AL93">
        <v>3.2236199999999999</v>
      </c>
      <c r="AM93">
        <v>5.3879999999999997E-2</v>
      </c>
      <c r="AN93">
        <v>4.2706572076518902E-3</v>
      </c>
      <c r="AO93">
        <v>0.33933999999999997</v>
      </c>
      <c r="AP93">
        <v>7.2711222405381108E-3</v>
      </c>
      <c r="AQ93">
        <v>5.2908044402937503E-4</v>
      </c>
      <c r="AR93">
        <v>8.3899999999999999E-3</v>
      </c>
      <c r="AS93">
        <v>0.18608</v>
      </c>
      <c r="AU93">
        <v>422.60015748744581</v>
      </c>
      <c r="AV93">
        <v>36.836639956212927</v>
      </c>
      <c r="AW93">
        <v>141.70467588203005</v>
      </c>
      <c r="AX93">
        <v>146.47027360625384</v>
      </c>
      <c r="AY93">
        <v>114.77880044863008</v>
      </c>
      <c r="AZ93">
        <v>614.92809860762372</v>
      </c>
      <c r="BA93">
        <v>158.28071214365829</v>
      </c>
      <c r="BB93">
        <v>2471.03628565395</v>
      </c>
      <c r="BC93">
        <v>130.20184869796958</v>
      </c>
      <c r="BD93">
        <v>152.71748662911989</v>
      </c>
      <c r="BE93">
        <v>76.225391734530334</v>
      </c>
      <c r="BF93">
        <v>362.09988402626908</v>
      </c>
      <c r="BH93">
        <v>5.8032122251676288</v>
      </c>
      <c r="BJ93">
        <v>1.1169759301057072</v>
      </c>
      <c r="BK93">
        <v>17.437930472464451</v>
      </c>
      <c r="BL93">
        <v>0.918825352004357</v>
      </c>
      <c r="BM93">
        <v>0.25995359522842876</v>
      </c>
      <c r="BN93">
        <v>0.53791726532714002</v>
      </c>
      <c r="BO93">
        <v>1.033630490275361</v>
      </c>
      <c r="BP93">
        <v>1.0777166362263026</v>
      </c>
      <c r="BQ93">
        <v>2.982259793877676</v>
      </c>
      <c r="BR93">
        <v>4.0952863333873588E-2</v>
      </c>
      <c r="BS93">
        <v>0.80998597776818659</v>
      </c>
      <c r="BT93">
        <v>4.3395046407611479</v>
      </c>
      <c r="BU93">
        <v>3.6818659529081152</v>
      </c>
      <c r="BV93">
        <v>1.1670817255958792</v>
      </c>
      <c r="BW93">
        <v>0.18037236944663174</v>
      </c>
      <c r="BX93">
        <v>1.3118988007076348E-2</v>
      </c>
      <c r="BY93">
        <v>8.0177818061537065E-2</v>
      </c>
    </row>
    <row r="94" spans="1:77" x14ac:dyDescent="0.25">
      <c r="A94" t="s">
        <v>362</v>
      </c>
      <c r="C94">
        <v>93</v>
      </c>
      <c r="D94" t="s">
        <v>363</v>
      </c>
      <c r="E94" t="s">
        <v>180</v>
      </c>
      <c r="F94" s="15">
        <v>44872</v>
      </c>
      <c r="G94" s="16">
        <v>0.46875</v>
      </c>
      <c r="H94" t="s">
        <v>181</v>
      </c>
      <c r="I94" t="s">
        <v>364</v>
      </c>
      <c r="K94" t="s">
        <v>365</v>
      </c>
      <c r="L94" t="s">
        <v>111</v>
      </c>
      <c r="M94" t="s">
        <v>111</v>
      </c>
      <c r="N94">
        <v>27.86647</v>
      </c>
      <c r="O94">
        <v>85.562669999999997</v>
      </c>
      <c r="P94" s="11">
        <v>1455.1041120058301</v>
      </c>
      <c r="Q94">
        <v>18.600000000000001</v>
      </c>
      <c r="R94">
        <v>6.73</v>
      </c>
      <c r="S94">
        <v>40</v>
      </c>
      <c r="T94">
        <v>187.48</v>
      </c>
      <c r="V94" s="17">
        <v>0.74943397490278929</v>
      </c>
      <c r="W94">
        <v>3.7458226701729383E-5</v>
      </c>
      <c r="X94">
        <v>0.25718165801080772</v>
      </c>
      <c r="Y94">
        <v>1.419928815401509E-2</v>
      </c>
      <c r="AB94" s="18">
        <v>-14.4082101</v>
      </c>
      <c r="AD94">
        <v>-8.4364077999999978</v>
      </c>
      <c r="AE94">
        <v>-56.435653833333333</v>
      </c>
      <c r="AF94" s="24">
        <f t="shared" si="0"/>
        <v>11.055608566666649</v>
      </c>
      <c r="AH94">
        <v>5.4990300000000003</v>
      </c>
      <c r="AI94">
        <v>1.29264</v>
      </c>
      <c r="AJ94">
        <v>3.7021600000000001</v>
      </c>
      <c r="AK94">
        <v>1.20248</v>
      </c>
      <c r="AL94">
        <v>8.0393000000000008</v>
      </c>
      <c r="AM94">
        <v>6.1289999999999997E-2</v>
      </c>
      <c r="AN94">
        <v>2.4600675745985101E-3</v>
      </c>
      <c r="AO94">
        <v>4.9970000000000001E-2</v>
      </c>
      <c r="AP94">
        <v>3.5554816073868597E-3</v>
      </c>
      <c r="AQ94">
        <v>3.5968045218363296E-4</v>
      </c>
      <c r="AR94">
        <v>5.9999999999999995E-4</v>
      </c>
      <c r="AS94">
        <v>3.0020000000000002E-2</v>
      </c>
      <c r="AU94">
        <v>239.19466089459186</v>
      </c>
      <c r="AV94">
        <v>33.061283994444771</v>
      </c>
      <c r="AW94">
        <v>92.373870951644292</v>
      </c>
      <c r="AX94">
        <v>49.474593704998973</v>
      </c>
      <c r="AY94">
        <v>286.24379128019802</v>
      </c>
      <c r="AZ94">
        <v>699.49783154530928</v>
      </c>
      <c r="BA94">
        <v>91.175954588747146</v>
      </c>
      <c r="BB94">
        <v>363.87600399047528</v>
      </c>
      <c r="BC94">
        <v>63.666964050261612</v>
      </c>
      <c r="BD94">
        <v>10.921393561081278</v>
      </c>
      <c r="BE94">
        <v>51.819687679532194</v>
      </c>
      <c r="BF94">
        <v>152.04799354590989</v>
      </c>
      <c r="BH94">
        <v>0.93622329642912849</v>
      </c>
      <c r="BJ94">
        <v>0.98703187004554316</v>
      </c>
      <c r="BK94">
        <v>3.9391659160950008</v>
      </c>
      <c r="BL94">
        <v>0.68923130961557166</v>
      </c>
      <c r="BM94">
        <v>0.35790731354921385</v>
      </c>
      <c r="BN94">
        <v>0.56097776509396979</v>
      </c>
      <c r="BO94">
        <v>0.53559078119501824</v>
      </c>
      <c r="BP94">
        <v>0.11823033341103989</v>
      </c>
      <c r="BQ94">
        <v>2.5894190470788545</v>
      </c>
      <c r="BR94">
        <v>1.013515279574265E-2</v>
      </c>
      <c r="BS94">
        <v>3.0987528002376385</v>
      </c>
      <c r="BT94">
        <v>7.5724642081036224</v>
      </c>
      <c r="BU94">
        <v>0.8356326606240666</v>
      </c>
      <c r="BV94">
        <v>1.5731523666727547</v>
      </c>
      <c r="BW94">
        <v>0.21664232590194837</v>
      </c>
      <c r="BX94">
        <v>1.9297684814009043E-2</v>
      </c>
      <c r="BY94">
        <v>0.12143457145782274</v>
      </c>
    </row>
    <row r="95" spans="1:77" x14ac:dyDescent="0.25">
      <c r="A95" t="s">
        <v>366</v>
      </c>
      <c r="C95">
        <v>94</v>
      </c>
      <c r="D95" t="s">
        <v>367</v>
      </c>
      <c r="E95" t="s">
        <v>180</v>
      </c>
      <c r="F95" s="15">
        <v>44872</v>
      </c>
      <c r="G95" s="16">
        <v>0.47222222222222227</v>
      </c>
      <c r="H95" t="s">
        <v>181</v>
      </c>
      <c r="I95" t="s">
        <v>368</v>
      </c>
      <c r="K95" t="s">
        <v>369</v>
      </c>
      <c r="L95" t="s">
        <v>111</v>
      </c>
      <c r="M95" t="s">
        <v>111</v>
      </c>
      <c r="N95">
        <v>27.866479999999999</v>
      </c>
      <c r="O95">
        <v>85.562690000000003</v>
      </c>
      <c r="P95" s="11">
        <v>1456.24905600378</v>
      </c>
      <c r="Q95">
        <v>18.100000000000001</v>
      </c>
      <c r="R95">
        <v>6.53</v>
      </c>
      <c r="S95">
        <v>30</v>
      </c>
      <c r="T95">
        <v>301.92</v>
      </c>
      <c r="V95" s="17">
        <v>0.74872421491081642</v>
      </c>
      <c r="W95">
        <v>2.5402998396943802E-5</v>
      </c>
      <c r="AB95" s="18">
        <v>-17.64540985</v>
      </c>
      <c r="AD95">
        <v>-8.4782359500000002</v>
      </c>
      <c r="AE95">
        <v>-56.679649600000005</v>
      </c>
      <c r="AF95" s="24">
        <f t="shared" si="0"/>
        <v>11.146237999999997</v>
      </c>
      <c r="AH95">
        <v>5.2938099999999997</v>
      </c>
      <c r="AI95">
        <v>1.3082400000000001</v>
      </c>
      <c r="AJ95">
        <v>3.2729699999999999</v>
      </c>
      <c r="AK95">
        <v>0.76939000000000002</v>
      </c>
      <c r="AL95">
        <v>11.46974</v>
      </c>
      <c r="AM95">
        <v>4.2340000000000003E-2</v>
      </c>
      <c r="AN95">
        <v>2.0123474048573901E-3</v>
      </c>
      <c r="AO95">
        <v>2.2159999999999999E-2</v>
      </c>
      <c r="AP95">
        <v>3.88282469636891E-3</v>
      </c>
      <c r="AQ95">
        <v>1.0547851793575799E-3</v>
      </c>
      <c r="AR95">
        <v>1.5200000000000001E-3</v>
      </c>
      <c r="AS95">
        <v>3.7400000000000003E-2</v>
      </c>
      <c r="AU95">
        <v>230.26808142352365</v>
      </c>
      <c r="AV95">
        <v>33.460278324121511</v>
      </c>
      <c r="AW95">
        <v>81.665003243674832</v>
      </c>
      <c r="AX95">
        <v>31.655626414318043</v>
      </c>
      <c r="AY95">
        <v>408.3865339766071</v>
      </c>
      <c r="AZ95">
        <v>483.22300844556042</v>
      </c>
      <c r="BA95">
        <v>74.582380377093756</v>
      </c>
      <c r="BB95">
        <v>161.36666496755919</v>
      </c>
      <c r="BC95">
        <v>69.528600525900444</v>
      </c>
      <c r="BD95">
        <v>27.667530354739242</v>
      </c>
      <c r="BE95">
        <v>151.96444018982567</v>
      </c>
      <c r="BF95">
        <v>101.98936497019369</v>
      </c>
      <c r="BH95">
        <v>1.1663807890222986</v>
      </c>
      <c r="BJ95">
        <v>0.91327223920572553</v>
      </c>
      <c r="BK95">
        <v>1.9759585937450808</v>
      </c>
      <c r="BL95">
        <v>0.85138796013316287</v>
      </c>
      <c r="BM95">
        <v>0.40972603924696588</v>
      </c>
      <c r="BN95">
        <v>1.8608269657002152</v>
      </c>
      <c r="BO95">
        <v>0.38762781065302726</v>
      </c>
      <c r="BP95">
        <v>0.33879298666264568</v>
      </c>
      <c r="BQ95">
        <v>2.8196665925113829</v>
      </c>
      <c r="BR95">
        <v>1.4282504655537841E-2</v>
      </c>
      <c r="BS95">
        <v>5.0007532940156674</v>
      </c>
      <c r="BT95">
        <v>5.9171369528230233</v>
      </c>
      <c r="BU95">
        <v>0.56384836978173647</v>
      </c>
      <c r="BV95">
        <v>2.2577656159622066</v>
      </c>
      <c r="BW95">
        <v>0.65994574345856916</v>
      </c>
      <c r="BX95">
        <v>6.5804868477839602E-3</v>
      </c>
      <c r="BY95">
        <v>0.12687402430341121</v>
      </c>
    </row>
    <row r="96" spans="1:77" x14ac:dyDescent="0.25">
      <c r="A96" t="s">
        <v>370</v>
      </c>
      <c r="C96">
        <v>95</v>
      </c>
      <c r="D96" t="s">
        <v>371</v>
      </c>
      <c r="E96" t="s">
        <v>180</v>
      </c>
      <c r="F96" s="15">
        <v>44872</v>
      </c>
      <c r="G96" s="16">
        <v>0.48958333333333331</v>
      </c>
      <c r="H96" t="s">
        <v>181</v>
      </c>
      <c r="I96" t="s">
        <v>372</v>
      </c>
      <c r="K96" t="s">
        <v>373</v>
      </c>
      <c r="L96" t="s">
        <v>111</v>
      </c>
      <c r="M96" t="s">
        <v>111</v>
      </c>
      <c r="N96">
        <v>27.866679999999999</v>
      </c>
      <c r="O96">
        <v>85.562569999999994</v>
      </c>
      <c r="P96" s="11">
        <v>1450.60752000517</v>
      </c>
      <c r="Q96">
        <v>20.100000000000001</v>
      </c>
      <c r="R96">
        <v>6.51</v>
      </c>
      <c r="S96">
        <v>31</v>
      </c>
      <c r="T96">
        <v>240.04</v>
      </c>
      <c r="V96" s="17">
        <v>0.74885933276478744</v>
      </c>
      <c r="W96">
        <v>2.9654739184560699E-5</v>
      </c>
      <c r="AB96" s="18">
        <v>-14.021502100000001</v>
      </c>
      <c r="AD96">
        <v>-8.3130683833333343</v>
      </c>
      <c r="AE96">
        <v>-55.461920266666667</v>
      </c>
      <c r="AF96" s="24">
        <f t="shared" si="0"/>
        <v>11.042626800000008</v>
      </c>
      <c r="AH96">
        <v>3.5482900000000002</v>
      </c>
      <c r="AI96">
        <v>1.1462600000000001</v>
      </c>
      <c r="AJ96">
        <v>1.56453</v>
      </c>
      <c r="AK96">
        <v>0.47402</v>
      </c>
      <c r="AL96">
        <v>9.0897299999999994</v>
      </c>
      <c r="AM96">
        <v>2.3130000000000001E-2</v>
      </c>
      <c r="AN96">
        <v>4.1737478771031299E-3</v>
      </c>
      <c r="AO96">
        <v>2.1579999999999998E-2</v>
      </c>
      <c r="AP96">
        <v>3.7235475123740002E-3</v>
      </c>
      <c r="AQ96">
        <v>6.3236298643510008E-4</v>
      </c>
      <c r="AR96">
        <v>1.017E-2</v>
      </c>
      <c r="AS96">
        <v>-2.588E-2</v>
      </c>
      <c r="AU96">
        <v>154.34213366824173</v>
      </c>
      <c r="AV96">
        <v>29.317387200978047</v>
      </c>
      <c r="AW96">
        <v>39.037127601177701</v>
      </c>
      <c r="AX96">
        <v>19.502982925324005</v>
      </c>
      <c r="AY96">
        <v>323.64494133983732</v>
      </c>
      <c r="AZ96">
        <v>263.98082629536634</v>
      </c>
      <c r="BA96">
        <v>154.68902189393754</v>
      </c>
      <c r="BB96">
        <v>157.14316922382343</v>
      </c>
      <c r="BC96">
        <v>66.676470809812884</v>
      </c>
      <c r="BD96">
        <v>185.11762086032769</v>
      </c>
      <c r="BE96">
        <v>91.105458353998003</v>
      </c>
      <c r="BF96">
        <v>58.787460736760849</v>
      </c>
      <c r="BH96">
        <v>-0.80711055668174025</v>
      </c>
      <c r="BJ96">
        <v>3.9626128098951305</v>
      </c>
      <c r="BK96">
        <v>4.0254798157608969</v>
      </c>
      <c r="BL96">
        <v>1.7080270733803</v>
      </c>
      <c r="BM96">
        <v>0.75101292032802069</v>
      </c>
      <c r="BN96">
        <v>2.3338156250832722</v>
      </c>
      <c r="BO96">
        <v>0.49960087034517431</v>
      </c>
      <c r="BP96">
        <v>4.7420912407177962</v>
      </c>
      <c r="BQ96">
        <v>3.9537266994917273</v>
      </c>
      <c r="BR96">
        <v>-2.0675459652861106E-2</v>
      </c>
      <c r="BS96">
        <v>8.2906955820712938</v>
      </c>
      <c r="BT96">
        <v>6.762301493909157</v>
      </c>
      <c r="BU96">
        <v>0.47688721173669651</v>
      </c>
      <c r="BV96">
        <v>2.6254260982517454</v>
      </c>
      <c r="BW96">
        <v>0.59028248598551258</v>
      </c>
      <c r="BX96">
        <v>1.0976290752134904E-2</v>
      </c>
      <c r="BY96">
        <v>0.15962900840765215</v>
      </c>
    </row>
    <row r="97" spans="1:77" x14ac:dyDescent="0.25">
      <c r="A97" t="s">
        <v>374</v>
      </c>
      <c r="C97">
        <v>96</v>
      </c>
      <c r="D97" t="s">
        <v>375</v>
      </c>
      <c r="E97" t="s">
        <v>180</v>
      </c>
      <c r="F97" s="15">
        <v>44872</v>
      </c>
      <c r="G97" s="16">
        <v>0.5</v>
      </c>
      <c r="H97" t="s">
        <v>181</v>
      </c>
      <c r="K97" t="s">
        <v>376</v>
      </c>
      <c r="L97" t="s">
        <v>111</v>
      </c>
      <c r="M97" t="s">
        <v>111</v>
      </c>
      <c r="N97">
        <v>27.865729999999999</v>
      </c>
      <c r="O97">
        <v>85.561139999999995</v>
      </c>
      <c r="P97" s="11">
        <v>1380.0520640039899</v>
      </c>
      <c r="Q97">
        <v>18.399999999999999</v>
      </c>
      <c r="R97">
        <v>7.35</v>
      </c>
      <c r="S97">
        <v>31</v>
      </c>
      <c r="T97">
        <v>300.61</v>
      </c>
      <c r="V97" s="17">
        <v>0.74629037603470194</v>
      </c>
      <c r="W97">
        <v>2.9681148548339502E-5</v>
      </c>
      <c r="AB97" s="18">
        <v>-13.618400000000001</v>
      </c>
      <c r="AD97">
        <v>-8.5839554499999977</v>
      </c>
      <c r="AE97">
        <v>-57.17843873333333</v>
      </c>
      <c r="AF97" s="24">
        <f t="shared" si="0"/>
        <v>11.493204866666652</v>
      </c>
      <c r="AH97">
        <v>5.9435200000000004</v>
      </c>
      <c r="AI97">
        <v>1.2260800000000001</v>
      </c>
      <c r="AJ97">
        <v>2.6859799999999998</v>
      </c>
      <c r="AK97">
        <v>1.1429800000000001</v>
      </c>
      <c r="AL97">
        <v>8.6665399999999995</v>
      </c>
      <c r="AM97">
        <v>1.984E-2</v>
      </c>
      <c r="AN97">
        <v>5.8293787444493395E-3</v>
      </c>
      <c r="AO97">
        <v>1.248E-2</v>
      </c>
      <c r="AP97">
        <v>2.9511089188908103E-3</v>
      </c>
      <c r="AQ97">
        <v>1.0731506339878801E-4</v>
      </c>
      <c r="AR97">
        <v>8.9999999999999998E-4</v>
      </c>
      <c r="AS97">
        <v>9.0429999999999996E-2</v>
      </c>
      <c r="AU97">
        <v>258.52891344841265</v>
      </c>
      <c r="AV97">
        <v>31.358908187824024</v>
      </c>
      <c r="AW97">
        <v>67.018813314037615</v>
      </c>
      <c r="AX97">
        <v>47.026537749434276</v>
      </c>
      <c r="AY97">
        <v>308.57702373110681</v>
      </c>
      <c r="AZ97">
        <v>226.43232138781099</v>
      </c>
      <c r="BA97">
        <v>216.05063908509217</v>
      </c>
      <c r="BB97">
        <v>90.877977382452102</v>
      </c>
      <c r="BC97">
        <v>52.844639965812704</v>
      </c>
      <c r="BD97">
        <v>16.382090341621918</v>
      </c>
      <c r="BE97">
        <v>15.461037804176344</v>
      </c>
      <c r="BF97">
        <v>126.01665905615522</v>
      </c>
      <c r="BH97">
        <v>2.8202089505691568</v>
      </c>
      <c r="BJ97">
        <v>3.2237311942949409</v>
      </c>
      <c r="BK97">
        <v>1.3560069611590242</v>
      </c>
      <c r="BL97">
        <v>0.7885045609237008</v>
      </c>
      <c r="BM97">
        <v>0.46791201809083144</v>
      </c>
      <c r="BN97">
        <v>0.23069697954406945</v>
      </c>
      <c r="BO97">
        <v>0.7016915911219842</v>
      </c>
      <c r="BP97">
        <v>0.24444017331161191</v>
      </c>
      <c r="BQ97">
        <v>3.8575573136008026</v>
      </c>
      <c r="BR97">
        <v>4.2080854779600253E-2</v>
      </c>
      <c r="BS97">
        <v>4.6043343424356475</v>
      </c>
      <c r="BT97">
        <v>3.3786381792048674</v>
      </c>
      <c r="BU97">
        <v>0.83780999091395103</v>
      </c>
      <c r="BV97">
        <v>2.0515455288590667</v>
      </c>
      <c r="BW97">
        <v>5.9803902000545361E-2</v>
      </c>
      <c r="BX97">
        <v>6.46787112654158E-2</v>
      </c>
      <c r="BY97">
        <v>0.10817601101978852</v>
      </c>
    </row>
    <row r="98" spans="1:77" x14ac:dyDescent="0.25">
      <c r="A98" t="s">
        <v>377</v>
      </c>
      <c r="C98">
        <v>97</v>
      </c>
      <c r="D98" t="s">
        <v>378</v>
      </c>
      <c r="E98" t="s">
        <v>180</v>
      </c>
      <c r="F98" s="15">
        <v>44872</v>
      </c>
      <c r="G98" s="16">
        <v>0.57291666666666663</v>
      </c>
      <c r="H98" t="s">
        <v>181</v>
      </c>
      <c r="I98" t="s">
        <v>379</v>
      </c>
      <c r="K98" t="s">
        <v>380</v>
      </c>
      <c r="L98" t="s">
        <v>111</v>
      </c>
      <c r="M98" t="s">
        <v>111</v>
      </c>
      <c r="N98">
        <v>27.868690000000001</v>
      </c>
      <c r="O98">
        <v>85.552970000000002</v>
      </c>
      <c r="P98" s="11">
        <v>1130.7082240004099</v>
      </c>
      <c r="Q98">
        <v>20.7</v>
      </c>
      <c r="R98">
        <v>6.83</v>
      </c>
      <c r="S98">
        <v>120</v>
      </c>
      <c r="T98">
        <v>1067.8</v>
      </c>
      <c r="V98" s="17">
        <v>0.74510408381298687</v>
      </c>
      <c r="W98">
        <v>4.1481931618140005E-5</v>
      </c>
      <c r="X98">
        <v>0.33743659819829303</v>
      </c>
      <c r="Y98">
        <v>1.3779694558647819E-2</v>
      </c>
      <c r="AB98" s="18">
        <v>-13.881799999999998</v>
      </c>
      <c r="AD98">
        <v>-8.5398290499999998</v>
      </c>
      <c r="AE98">
        <v>-58.09698456666667</v>
      </c>
      <c r="AF98" s="24">
        <f t="shared" si="0"/>
        <v>10.221647833333328</v>
      </c>
      <c r="AH98">
        <v>10.880940000000001</v>
      </c>
      <c r="AI98">
        <v>3.1848100000000001</v>
      </c>
      <c r="AJ98">
        <v>13.1791</v>
      </c>
      <c r="AK98">
        <v>4.7040899999999999</v>
      </c>
      <c r="AL98">
        <v>12.04847</v>
      </c>
      <c r="AM98">
        <v>7.3319999999999996E-2</v>
      </c>
      <c r="AN98">
        <v>8.8218640061980998E-4</v>
      </c>
      <c r="AO98">
        <v>4.3790000000000003E-2</v>
      </c>
      <c r="AP98">
        <v>1.3792816016017E-2</v>
      </c>
      <c r="AQ98">
        <v>1.1203990513548401E-3</v>
      </c>
      <c r="AR98">
        <v>2.5400000000000002E-3</v>
      </c>
      <c r="AS98">
        <v>1.77094</v>
      </c>
      <c r="AU98">
        <v>473.29488173630631</v>
      </c>
      <c r="AV98">
        <v>81.456482762677666</v>
      </c>
      <c r="AW98">
        <v>328.83626927491389</v>
      </c>
      <c r="AX98">
        <v>193.54412672289652</v>
      </c>
      <c r="AY98">
        <v>428.99254063484716</v>
      </c>
      <c r="AZ98">
        <v>836.79525222551922</v>
      </c>
      <c r="BA98">
        <v>32.695925929940842</v>
      </c>
      <c r="BB98">
        <v>318.87392865204953</v>
      </c>
      <c r="BC98">
        <v>246.98390215806248</v>
      </c>
      <c r="BD98">
        <v>46.233899408577415</v>
      </c>
      <c r="BE98">
        <v>161.41752648823513</v>
      </c>
      <c r="BF98">
        <v>235.79387531408918</v>
      </c>
      <c r="BH98">
        <v>55.229689692811483</v>
      </c>
      <c r="BJ98">
        <v>9.9429196183363752E-2</v>
      </c>
      <c r="BK98">
        <v>0.96970425237814739</v>
      </c>
      <c r="BL98">
        <v>0.75108473497361949</v>
      </c>
      <c r="BM98">
        <v>0.24771136998449028</v>
      </c>
      <c r="BN98">
        <v>0.49087506935947733</v>
      </c>
      <c r="BO98">
        <v>0.58857293068572569</v>
      </c>
      <c r="BP98">
        <v>0.14059854015046291</v>
      </c>
      <c r="BQ98">
        <v>1.4393025525436247</v>
      </c>
      <c r="BR98">
        <v>0.16795498201762629</v>
      </c>
      <c r="BS98">
        <v>1.3045779335131691</v>
      </c>
      <c r="BT98">
        <v>2.5447170230663976</v>
      </c>
      <c r="BU98">
        <v>1.1032706560256225</v>
      </c>
      <c r="BV98">
        <v>2.0072399298151997</v>
      </c>
      <c r="BW98">
        <v>0.34105064879651081</v>
      </c>
      <c r="BX98">
        <v>6.1951141350991071E-3</v>
      </c>
      <c r="BY98">
        <v>0.14683421794959253</v>
      </c>
    </row>
    <row r="99" spans="1:77" x14ac:dyDescent="0.25">
      <c r="A99" t="s">
        <v>381</v>
      </c>
      <c r="C99">
        <v>98</v>
      </c>
      <c r="D99" t="s">
        <v>382</v>
      </c>
      <c r="E99" t="s">
        <v>180</v>
      </c>
      <c r="F99" s="15">
        <v>44872</v>
      </c>
      <c r="G99" s="16">
        <v>0.60416666666666663</v>
      </c>
      <c r="H99" t="s">
        <v>181</v>
      </c>
      <c r="I99" t="s">
        <v>383</v>
      </c>
      <c r="K99" t="s">
        <v>384</v>
      </c>
      <c r="L99" t="s">
        <v>111</v>
      </c>
      <c r="M99" t="s">
        <v>111</v>
      </c>
      <c r="N99">
        <v>27.863109999999999</v>
      </c>
      <c r="O99">
        <v>85.556049999999999</v>
      </c>
      <c r="P99" s="11">
        <v>1286.4319999982799</v>
      </c>
      <c r="Q99">
        <v>21.1</v>
      </c>
      <c r="R99">
        <v>5.42</v>
      </c>
      <c r="S99">
        <v>40</v>
      </c>
      <c r="T99">
        <v>262.43</v>
      </c>
      <c r="V99" s="17">
        <v>0.75695945313102297</v>
      </c>
      <c r="W99">
        <v>2.2548972151929298E-5</v>
      </c>
      <c r="AB99" s="18">
        <v>-18.4114</v>
      </c>
      <c r="AD99">
        <v>-8.387838116666666</v>
      </c>
      <c r="AE99">
        <v>-56.05308886666667</v>
      </c>
      <c r="AF99" s="24">
        <f t="shared" si="0"/>
        <v>11.049616066666658</v>
      </c>
      <c r="AH99">
        <v>6.3809399999999998</v>
      </c>
      <c r="AI99">
        <v>1.19404</v>
      </c>
      <c r="AJ99">
        <v>5.9571199999999997</v>
      </c>
      <c r="AK99">
        <v>1.42195</v>
      </c>
      <c r="AL99">
        <v>11.365220000000001</v>
      </c>
      <c r="AM99">
        <v>4.0579999999999998E-2</v>
      </c>
      <c r="AN99">
        <v>1.0865833918304599E-3</v>
      </c>
      <c r="AO99">
        <v>2.291E-2</v>
      </c>
      <c r="AP99">
        <v>5.2147140873032901E-3</v>
      </c>
      <c r="AQ99">
        <v>1.20651270250286E-3</v>
      </c>
      <c r="AR99">
        <v>2.3500000000000001E-3</v>
      </c>
      <c r="AS99">
        <v>9.425E-2</v>
      </c>
      <c r="AU99">
        <v>277.55563790136387</v>
      </c>
      <c r="AV99">
        <v>30.539435218411029</v>
      </c>
      <c r="AW99">
        <v>148.63815559658664</v>
      </c>
      <c r="AX99">
        <v>58.504422958239054</v>
      </c>
      <c r="AY99">
        <v>404.66504067935415</v>
      </c>
      <c r="AZ99">
        <v>463.13627025793193</v>
      </c>
      <c r="BA99">
        <v>40.271364499647696</v>
      </c>
      <c r="BB99">
        <v>166.82808187756231</v>
      </c>
      <c r="BC99">
        <v>93.378352355686104</v>
      </c>
      <c r="BD99">
        <v>42.775458114235015</v>
      </c>
      <c r="BE99">
        <v>173.82404588717188</v>
      </c>
      <c r="BF99">
        <v>112.71188930589682</v>
      </c>
      <c r="BH99">
        <v>2.9393419616404182</v>
      </c>
      <c r="BJ99">
        <v>0.27093557732878981</v>
      </c>
      <c r="BK99">
        <v>1.1223772335438842</v>
      </c>
      <c r="BL99">
        <v>0.6282259893557941</v>
      </c>
      <c r="BM99">
        <v>0.20546161310893138</v>
      </c>
      <c r="BN99">
        <v>1.1694443138741666</v>
      </c>
      <c r="BO99">
        <v>0.39360299327868248</v>
      </c>
      <c r="BP99">
        <v>0.28778248722575861</v>
      </c>
      <c r="BQ99">
        <v>1.8673242868719888</v>
      </c>
      <c r="BR99">
        <v>1.9775150935120441E-2</v>
      </c>
      <c r="BS99">
        <v>2.7224842709811381</v>
      </c>
      <c r="BT99">
        <v>3.115863947578259</v>
      </c>
      <c r="BU99">
        <v>0.68588983480115251</v>
      </c>
      <c r="BV99">
        <v>2.4625231606941291</v>
      </c>
      <c r="BW99">
        <v>0.62626739345480154</v>
      </c>
      <c r="BX99">
        <v>5.7529439894011781E-3</v>
      </c>
      <c r="BY99">
        <v>9.9123413137277058E-2</v>
      </c>
    </row>
    <row r="100" spans="1:77" x14ac:dyDescent="0.25">
      <c r="A100" t="s">
        <v>87</v>
      </c>
      <c r="C100">
        <v>99</v>
      </c>
      <c r="D100" t="s">
        <v>385</v>
      </c>
      <c r="E100" t="s">
        <v>180</v>
      </c>
      <c r="F100" s="15">
        <v>44872</v>
      </c>
      <c r="G100" s="16">
        <v>0.65972222222222221</v>
      </c>
      <c r="H100" t="s">
        <v>181</v>
      </c>
      <c r="I100" t="s">
        <v>85</v>
      </c>
      <c r="J100" t="s">
        <v>386</v>
      </c>
      <c r="K100" t="s">
        <v>387</v>
      </c>
      <c r="L100" t="s">
        <v>81</v>
      </c>
      <c r="M100" t="s">
        <v>81</v>
      </c>
      <c r="N100">
        <v>27.852250000000002</v>
      </c>
      <c r="O100">
        <v>85.558350000000004</v>
      </c>
      <c r="P100" s="11">
        <v>1165.77200000475</v>
      </c>
      <c r="Q100">
        <v>22.1</v>
      </c>
      <c r="R100">
        <v>5.72</v>
      </c>
      <c r="S100">
        <v>44</v>
      </c>
      <c r="T100">
        <v>840.37</v>
      </c>
      <c r="V100" s="17">
        <v>0.73181172505175907</v>
      </c>
      <c r="W100">
        <v>7.7721276999999996E-4</v>
      </c>
      <c r="AB100" s="18">
        <v>-14.212200000000001</v>
      </c>
      <c r="AD100">
        <v>-8.3686860333333311</v>
      </c>
      <c r="AE100">
        <v>-57.675878166666671</v>
      </c>
      <c r="AF100" s="24">
        <f t="shared" si="0"/>
        <v>9.2736100999999778</v>
      </c>
      <c r="AH100">
        <v>9.4235000000000007</v>
      </c>
      <c r="AI100">
        <v>1.53518</v>
      </c>
      <c r="AJ100">
        <v>6.3750400000000003</v>
      </c>
      <c r="AK100">
        <v>1.36694</v>
      </c>
      <c r="AL100">
        <v>16.0486</v>
      </c>
      <c r="AM100">
        <v>6.4159999999999995E-2</v>
      </c>
      <c r="AN100">
        <v>3.26813105819402E-3</v>
      </c>
      <c r="AO100">
        <v>1.191E-2</v>
      </c>
      <c r="AP100">
        <v>5.4420321053046698E-3</v>
      </c>
      <c r="AQ100">
        <v>2.1931287364274099E-3</v>
      </c>
      <c r="AR100">
        <v>1.0200000000000001E-3</v>
      </c>
      <c r="AS100">
        <v>0.33476</v>
      </c>
      <c r="AU100">
        <v>409.89972539524001</v>
      </c>
      <c r="AV100">
        <v>39.264622758534259</v>
      </c>
      <c r="AW100">
        <v>159.06582164778683</v>
      </c>
      <c r="AX100">
        <v>56.241102653774945</v>
      </c>
      <c r="AY100">
        <v>571.41941571273435</v>
      </c>
      <c r="AZ100">
        <v>732.25291029445316</v>
      </c>
      <c r="BA100">
        <v>121.12470894243727</v>
      </c>
      <c r="BB100">
        <v>86.727300530849732</v>
      </c>
      <c r="BC100">
        <v>97.448869286501392</v>
      </c>
      <c r="BD100">
        <v>18.566369053838176</v>
      </c>
      <c r="BE100">
        <v>315.96725780541851</v>
      </c>
      <c r="BF100">
        <v>9.1072385817004626</v>
      </c>
      <c r="BH100">
        <v>10.440043661312959</v>
      </c>
      <c r="BJ100">
        <v>0.76147539231047967</v>
      </c>
      <c r="BK100">
        <v>0.54522901043372196</v>
      </c>
      <c r="BL100">
        <v>0.61263235732864463</v>
      </c>
      <c r="BM100">
        <v>0.24684512582141224</v>
      </c>
      <c r="BN100">
        <v>1.9863931455058419</v>
      </c>
      <c r="BO100">
        <v>0.35357125793061567</v>
      </c>
      <c r="BP100">
        <v>0.11672129726868009</v>
      </c>
      <c r="BQ100">
        <v>2.5769189204131155</v>
      </c>
      <c r="BR100">
        <v>6.5633481493151527E-2</v>
      </c>
      <c r="BS100">
        <v>3.5923456704483367</v>
      </c>
      <c r="BT100">
        <v>4.6034585098730503</v>
      </c>
      <c r="BU100">
        <v>0.71733601295988514</v>
      </c>
      <c r="BV100">
        <v>45.008124220976036</v>
      </c>
      <c r="BW100">
        <v>0.77084037443731279</v>
      </c>
      <c r="BX100">
        <v>3.164884890116773E-3</v>
      </c>
      <c r="BY100">
        <v>8.7417051063660475E-2</v>
      </c>
    </row>
    <row r="101" spans="1:77" x14ac:dyDescent="0.25">
      <c r="A101" t="s">
        <v>388</v>
      </c>
      <c r="C101">
        <v>100</v>
      </c>
      <c r="D101" t="s">
        <v>389</v>
      </c>
      <c r="E101" t="s">
        <v>180</v>
      </c>
      <c r="F101" s="15">
        <v>44873</v>
      </c>
      <c r="G101" s="16">
        <v>0.39583333333333331</v>
      </c>
      <c r="H101" t="s">
        <v>181</v>
      </c>
      <c r="I101" t="s">
        <v>390</v>
      </c>
      <c r="J101" t="s">
        <v>391</v>
      </c>
      <c r="K101" t="s">
        <v>392</v>
      </c>
      <c r="L101" t="s">
        <v>111</v>
      </c>
      <c r="M101" t="s">
        <v>111</v>
      </c>
      <c r="N101">
        <v>27.869219999999999</v>
      </c>
      <c r="O101">
        <v>85.541790000000006</v>
      </c>
      <c r="P101" s="11">
        <v>951.88300800450497</v>
      </c>
      <c r="Q101">
        <v>21.8</v>
      </c>
      <c r="R101">
        <v>7.54</v>
      </c>
      <c r="S101">
        <v>120</v>
      </c>
      <c r="T101">
        <v>1770.58</v>
      </c>
      <c r="V101" s="17">
        <v>0.73127844876937409</v>
      </c>
      <c r="W101">
        <v>3.6773435415847266E-5</v>
      </c>
      <c r="Z101">
        <v>15.562826234754921</v>
      </c>
      <c r="AA101">
        <v>0.67280725806057617</v>
      </c>
      <c r="AB101" s="18">
        <v>-15.202199999999999</v>
      </c>
      <c r="AD101">
        <v>-7.5022457833333345</v>
      </c>
      <c r="AE101">
        <v>-51.935454100000001</v>
      </c>
      <c r="AF101" s="24">
        <f t="shared" si="0"/>
        <v>8.0825121666666746</v>
      </c>
      <c r="AH101">
        <v>7.52691</v>
      </c>
      <c r="AI101">
        <v>1.93649</v>
      </c>
      <c r="AJ101">
        <v>23.436160000000001</v>
      </c>
      <c r="AK101">
        <v>3.83406</v>
      </c>
      <c r="AL101">
        <v>13.0466</v>
      </c>
      <c r="AM101">
        <v>0.11161</v>
      </c>
      <c r="AN101">
        <v>2.4671687871650099E-3</v>
      </c>
      <c r="AO101">
        <v>1.2449999999999999E-2</v>
      </c>
      <c r="AP101">
        <v>2.69322821622228E-2</v>
      </c>
      <c r="AQ101">
        <v>2.1170763344006802E-3</v>
      </c>
      <c r="AR101">
        <v>1.7000000000000001E-4</v>
      </c>
      <c r="AS101">
        <v>0.89856000000000003</v>
      </c>
      <c r="AU101">
        <v>327.40259373637031</v>
      </c>
      <c r="AV101">
        <v>49.528751889468339</v>
      </c>
      <c r="AW101">
        <v>584.76371076401017</v>
      </c>
      <c r="AX101">
        <v>157.74778852088048</v>
      </c>
      <c r="AY101">
        <v>464.53151982339642</v>
      </c>
      <c r="AZ101">
        <v>1273.7959370006847</v>
      </c>
      <c r="BA101">
        <v>91.439142413818942</v>
      </c>
      <c r="BB101">
        <v>90.659520706051978</v>
      </c>
      <c r="BC101">
        <v>482.26846024214882</v>
      </c>
      <c r="BD101">
        <v>3.0943948423063627</v>
      </c>
      <c r="BE101">
        <v>305.01027725121452</v>
      </c>
      <c r="BF101">
        <v>60.858100670589444</v>
      </c>
      <c r="BH101">
        <v>28.023078122563547</v>
      </c>
      <c r="BJ101">
        <v>0.15636938601123374</v>
      </c>
      <c r="BK101">
        <v>0.15503616082400662</v>
      </c>
      <c r="BL101">
        <v>0.82472364711560431</v>
      </c>
      <c r="BM101">
        <v>8.4698744087176064E-2</v>
      </c>
      <c r="BN101">
        <v>0.52159576874684999</v>
      </c>
      <c r="BO101">
        <v>0.26976330031625695</v>
      </c>
      <c r="BP101">
        <v>5.2917012211025358E-3</v>
      </c>
      <c r="BQ101">
        <v>0.55988869984529244</v>
      </c>
      <c r="BR101">
        <v>4.7922053996734187E-2</v>
      </c>
      <c r="BS101">
        <v>0.79439183942600167</v>
      </c>
      <c r="BT101">
        <v>2.178308799867958</v>
      </c>
      <c r="BU101">
        <v>0.70480167602155563</v>
      </c>
      <c r="BV101">
        <v>5.379770155965323</v>
      </c>
      <c r="BW101">
        <v>0.93160617260354872</v>
      </c>
      <c r="BX101">
        <v>3.2785780499336209E-3</v>
      </c>
      <c r="BY101">
        <v>0.13139992856585908</v>
      </c>
    </row>
    <row r="102" spans="1:77" x14ac:dyDescent="0.25">
      <c r="A102" t="s">
        <v>393</v>
      </c>
      <c r="C102">
        <v>101</v>
      </c>
      <c r="D102" t="s">
        <v>394</v>
      </c>
      <c r="E102" t="s">
        <v>180</v>
      </c>
      <c r="F102" s="15">
        <v>44873</v>
      </c>
      <c r="G102" s="16">
        <v>0.41666666666666669</v>
      </c>
      <c r="H102" t="s">
        <v>181</v>
      </c>
      <c r="I102" t="s">
        <v>395</v>
      </c>
      <c r="K102" t="s">
        <v>396</v>
      </c>
      <c r="L102" t="s">
        <v>111</v>
      </c>
      <c r="M102" t="s">
        <v>111</v>
      </c>
      <c r="N102">
        <v>27.86666</v>
      </c>
      <c r="O102">
        <v>85.546239999999997</v>
      </c>
      <c r="P102" s="11">
        <v>991.02822400038099</v>
      </c>
      <c r="Q102">
        <v>21.2</v>
      </c>
      <c r="R102">
        <v>7.99</v>
      </c>
      <c r="S102">
        <v>79</v>
      </c>
      <c r="T102">
        <v>844.16</v>
      </c>
      <c r="V102" s="17">
        <v>0.74253042497886979</v>
      </c>
      <c r="W102">
        <v>4.1683993798586102E-5</v>
      </c>
      <c r="X102">
        <v>0.3815979934618241</v>
      </c>
      <c r="Y102">
        <v>1.4830194578843089E-2</v>
      </c>
      <c r="AB102" s="18">
        <v>-11.234999999999999</v>
      </c>
      <c r="AD102">
        <v>-8.3135280333333341</v>
      </c>
      <c r="AE102">
        <v>-56.353172166666667</v>
      </c>
      <c r="AF102" s="24">
        <f t="shared" si="0"/>
        <v>10.155052100000006</v>
      </c>
      <c r="AH102">
        <v>8.7158800000000003</v>
      </c>
      <c r="AI102">
        <v>1.9315100000000001</v>
      </c>
      <c r="AJ102">
        <v>11.15845</v>
      </c>
      <c r="AK102">
        <v>2.3055400000000001</v>
      </c>
      <c r="AL102">
        <v>13.932980000000001</v>
      </c>
      <c r="AM102">
        <v>4.4299999999999999E-2</v>
      </c>
      <c r="AN102">
        <v>3.6264194946155001E-3</v>
      </c>
      <c r="AO102">
        <v>1.426E-2</v>
      </c>
      <c r="AP102">
        <v>1.4030828684555101E-2</v>
      </c>
      <c r="AQ102">
        <v>2.2730589549508E-3</v>
      </c>
      <c r="AR102">
        <v>8.5999999999999998E-4</v>
      </c>
      <c r="AS102">
        <v>0.45279000000000003</v>
      </c>
      <c r="AU102">
        <v>379.11994679024394</v>
      </c>
      <c r="AV102">
        <v>49.401380622686915</v>
      </c>
      <c r="AW102">
        <v>278.41833424821596</v>
      </c>
      <c r="AX102">
        <v>94.858671055338419</v>
      </c>
      <c r="AY102">
        <v>496.09157750440619</v>
      </c>
      <c r="AZ102">
        <v>505.59233051814653</v>
      </c>
      <c r="BA102">
        <v>134.40373044011685</v>
      </c>
      <c r="BB102">
        <v>103.83974018219287</v>
      </c>
      <c r="BC102">
        <v>251.24592505246846</v>
      </c>
      <c r="BD102">
        <v>15.653997437549831</v>
      </c>
      <c r="BE102">
        <v>327.48292104175192</v>
      </c>
      <c r="BF102">
        <v>125.58981661365543</v>
      </c>
      <c r="BH102">
        <v>14.121004210198038</v>
      </c>
      <c r="BJ102">
        <v>0.48274022902634356</v>
      </c>
      <c r="BK102">
        <v>0.37296301072478044</v>
      </c>
      <c r="BL102">
        <v>0.90240438271021794</v>
      </c>
      <c r="BM102">
        <v>0.17743580269625678</v>
      </c>
      <c r="BN102">
        <v>1.1762261344103648</v>
      </c>
      <c r="BO102">
        <v>0.34070554768411865</v>
      </c>
      <c r="BP102">
        <v>5.6224736347980427E-2</v>
      </c>
      <c r="BQ102">
        <v>1.3616917428011415</v>
      </c>
      <c r="BR102">
        <v>5.0718657764861341E-2</v>
      </c>
      <c r="BS102">
        <v>1.7818207943954216</v>
      </c>
      <c r="BT102">
        <v>1.8159448151406583</v>
      </c>
      <c r="BU102">
        <v>0.76421363309050871</v>
      </c>
      <c r="BV102">
        <v>3.0187156651124698</v>
      </c>
      <c r="BW102">
        <v>0.86379765510712814</v>
      </c>
      <c r="BX102">
        <v>3.0535943578947938E-3</v>
      </c>
      <c r="BY102">
        <v>0.11528336505660745</v>
      </c>
    </row>
    <row r="103" spans="1:77" x14ac:dyDescent="0.25">
      <c r="A103" t="s">
        <v>397</v>
      </c>
      <c r="C103">
        <v>102</v>
      </c>
      <c r="D103" t="s">
        <v>398</v>
      </c>
      <c r="E103" t="s">
        <v>180</v>
      </c>
      <c r="F103" s="15">
        <v>44873</v>
      </c>
      <c r="G103" s="16">
        <v>0.4375</v>
      </c>
      <c r="H103" t="s">
        <v>181</v>
      </c>
      <c r="I103" t="s">
        <v>399</v>
      </c>
      <c r="K103" t="s">
        <v>400</v>
      </c>
      <c r="L103" t="s">
        <v>111</v>
      </c>
      <c r="M103" t="s">
        <v>111</v>
      </c>
      <c r="N103">
        <v>27.866579999999999</v>
      </c>
      <c r="O103">
        <v>85.546329999999998</v>
      </c>
      <c r="P103" s="11">
        <v>993.78870400037704</v>
      </c>
      <c r="Q103">
        <v>21.5</v>
      </c>
      <c r="R103">
        <v>6.73</v>
      </c>
      <c r="S103">
        <v>67</v>
      </c>
      <c r="T103">
        <v>1100.94</v>
      </c>
      <c r="V103" s="17">
        <v>0.73190914879039803</v>
      </c>
      <c r="W103">
        <v>1.8812610000000001E-5</v>
      </c>
      <c r="AB103" s="18">
        <v>-16.137199999999996</v>
      </c>
      <c r="AD103">
        <v>-8.19693015</v>
      </c>
      <c r="AE103">
        <v>-56.136770266666666</v>
      </c>
      <c r="AF103" s="24">
        <f t="shared" ref="AF103:AF167" si="1">AE103-8*AD103</f>
        <v>9.4386709333333343</v>
      </c>
      <c r="AH103">
        <v>10.54678</v>
      </c>
      <c r="AI103">
        <v>2.4771800000000002</v>
      </c>
      <c r="AJ103">
        <v>11.07526</v>
      </c>
      <c r="AK103">
        <v>2.4336600000000002</v>
      </c>
      <c r="AL103">
        <v>16.370049999999999</v>
      </c>
      <c r="AM103">
        <v>8.0920000000000006E-2</v>
      </c>
      <c r="AN103">
        <v>2.0210483800676901E-3</v>
      </c>
      <c r="AO103">
        <v>1.779E-2</v>
      </c>
      <c r="AP103">
        <v>1.101617610323E-2</v>
      </c>
      <c r="AQ103">
        <v>5.0829828688506206E-3</v>
      </c>
      <c r="AR103">
        <v>1.4999999999999999E-4</v>
      </c>
      <c r="AS103">
        <v>0.49575000000000002</v>
      </c>
      <c r="AU103">
        <v>458.75972046522088</v>
      </c>
      <c r="AV103">
        <v>63.357741896706507</v>
      </c>
      <c r="AW103">
        <v>276.34263186785768</v>
      </c>
      <c r="AX103">
        <v>100.13001440032916</v>
      </c>
      <c r="AY103">
        <v>582.86482348542847</v>
      </c>
      <c r="AZ103">
        <v>923.53343985391462</v>
      </c>
      <c r="BA103">
        <v>74.904859210132159</v>
      </c>
      <c r="BB103">
        <v>129.54480910527428</v>
      </c>
      <c r="BC103">
        <v>197.26342740137881</v>
      </c>
      <c r="BD103">
        <v>2.7303483902703194</v>
      </c>
      <c r="BE103">
        <v>732.31276024357021</v>
      </c>
      <c r="BF103">
        <v>41.907507124146335</v>
      </c>
      <c r="BH103">
        <v>15.460782784968035</v>
      </c>
      <c r="BJ103">
        <v>0.27105792075523977</v>
      </c>
      <c r="BK103">
        <v>0.46878329351375791</v>
      </c>
      <c r="BL103">
        <v>0.71383639240906849</v>
      </c>
      <c r="BM103">
        <v>0.22927241254256817</v>
      </c>
      <c r="BN103">
        <v>2.6500173183330964</v>
      </c>
      <c r="BO103">
        <v>0.36234009108015452</v>
      </c>
      <c r="BP103">
        <v>9.8803010299761684E-3</v>
      </c>
      <c r="BQ103">
        <v>1.6601120043055533</v>
      </c>
      <c r="BR103">
        <v>5.5947874131708777E-2</v>
      </c>
      <c r="BS103">
        <v>2.1092106547068874</v>
      </c>
      <c r="BT103">
        <v>3.341986842969392</v>
      </c>
      <c r="BU103">
        <v>0.78707738394971061</v>
      </c>
      <c r="BV103">
        <v>10.946958002207007</v>
      </c>
      <c r="BW103">
        <v>1.5962882693819405</v>
      </c>
      <c r="BX103">
        <v>1.3655367682892702E-3</v>
      </c>
      <c r="BY103">
        <v>0.12134767837507693</v>
      </c>
    </row>
    <row r="104" spans="1:77" x14ac:dyDescent="0.25">
      <c r="A104" t="s">
        <v>401</v>
      </c>
      <c r="C104">
        <v>103</v>
      </c>
      <c r="E104" t="s">
        <v>180</v>
      </c>
      <c r="F104" s="15">
        <v>44873</v>
      </c>
      <c r="G104" s="16">
        <v>0.47222222222222227</v>
      </c>
      <c r="H104" t="s">
        <v>293</v>
      </c>
      <c r="K104" t="s">
        <v>402</v>
      </c>
      <c r="L104" t="s">
        <v>111</v>
      </c>
      <c r="M104" t="s">
        <v>111</v>
      </c>
      <c r="N104">
        <v>27.86815</v>
      </c>
      <c r="O104">
        <v>85.549379999999999</v>
      </c>
      <c r="P104" s="11">
        <v>1046.5360000005401</v>
      </c>
      <c r="Q104">
        <v>18.899999999999999</v>
      </c>
      <c r="R104">
        <v>7.94</v>
      </c>
      <c r="S104">
        <v>65</v>
      </c>
      <c r="T104">
        <v>871.89</v>
      </c>
      <c r="V104" s="17">
        <v>0.74262498763449203</v>
      </c>
      <c r="W104">
        <v>2.2160872E-5</v>
      </c>
      <c r="AB104" s="18">
        <v>-2.4075999999999991</v>
      </c>
      <c r="AD104">
        <v>-8.3335994166666669</v>
      </c>
      <c r="AE104">
        <v>-56.27713906666667</v>
      </c>
      <c r="AF104" s="24">
        <f t="shared" si="1"/>
        <v>10.391656266666665</v>
      </c>
      <c r="AH104">
        <v>8.6865000000000006</v>
      </c>
      <c r="AI104">
        <v>1.9516800000000001</v>
      </c>
      <c r="AJ104">
        <v>11.624890000000001</v>
      </c>
      <c r="AK104">
        <v>2.4133599999999999</v>
      </c>
      <c r="AL104">
        <v>13.48147</v>
      </c>
      <c r="AM104">
        <v>4.3790000000000003E-2</v>
      </c>
      <c r="AN104">
        <v>4.2001072081840497E-3</v>
      </c>
      <c r="AO104">
        <v>1.5259999999999999E-2</v>
      </c>
      <c r="AP104">
        <v>1.4297935268196399E-2</v>
      </c>
      <c r="AQ104">
        <v>2.2106536940908602E-3</v>
      </c>
      <c r="AR104">
        <v>1.74E-3</v>
      </c>
      <c r="AS104">
        <v>0.47874</v>
      </c>
      <c r="AU104">
        <v>377.84198701605055</v>
      </c>
      <c r="AV104">
        <v>49.917259829711263</v>
      </c>
      <c r="AW104">
        <v>290.0566395528719</v>
      </c>
      <c r="AX104">
        <v>99.294795309607082</v>
      </c>
      <c r="AY104">
        <v>480.01531039148313</v>
      </c>
      <c r="AZ104">
        <v>499.77174161150418</v>
      </c>
      <c r="BA104">
        <v>155.66596138878694</v>
      </c>
      <c r="BB104">
        <v>111.12162939553038</v>
      </c>
      <c r="BC104">
        <v>256.02892413280324</v>
      </c>
      <c r="BD104">
        <v>31.672041327135709</v>
      </c>
      <c r="BE104">
        <v>318.4921040326841</v>
      </c>
      <c r="BF104">
        <v>132.17106108170131</v>
      </c>
      <c r="BH104">
        <v>14.930297832527678</v>
      </c>
      <c r="BJ104">
        <v>0.53667435997586244</v>
      </c>
      <c r="BK104">
        <v>0.38310320896920885</v>
      </c>
      <c r="BL104">
        <v>0.88268596273981847</v>
      </c>
      <c r="BM104">
        <v>0.1720948705282517</v>
      </c>
      <c r="BN104">
        <v>1.0980341788543302</v>
      </c>
      <c r="BO104">
        <v>0.34232898603070072</v>
      </c>
      <c r="BP104">
        <v>0.1091926093329868</v>
      </c>
      <c r="BQ104">
        <v>1.3026489846896852</v>
      </c>
      <c r="BR104">
        <v>5.147373235635299E-2</v>
      </c>
      <c r="BS104">
        <v>1.6549019913194758</v>
      </c>
      <c r="BT104">
        <v>1.723014313280028</v>
      </c>
      <c r="BU104">
        <v>0.78714569897342712</v>
      </c>
      <c r="BV104">
        <v>2.8587346119774901</v>
      </c>
      <c r="BW104">
        <v>0.84292406608362114</v>
      </c>
      <c r="BX104">
        <v>3.1397952644294713E-3</v>
      </c>
      <c r="BY104">
        <v>0.11669475341046233</v>
      </c>
    </row>
    <row r="105" spans="1:77" x14ac:dyDescent="0.25">
      <c r="A105" t="s">
        <v>403</v>
      </c>
      <c r="C105">
        <v>104</v>
      </c>
      <c r="D105" t="s">
        <v>404</v>
      </c>
      <c r="E105" t="s">
        <v>180</v>
      </c>
      <c r="F105" s="15">
        <v>44873</v>
      </c>
      <c r="G105" s="16">
        <v>0</v>
      </c>
      <c r="H105" t="s">
        <v>181</v>
      </c>
      <c r="I105" t="s">
        <v>405</v>
      </c>
      <c r="K105" t="s">
        <v>406</v>
      </c>
      <c r="L105" t="s">
        <v>111</v>
      </c>
      <c r="M105" t="s">
        <v>111</v>
      </c>
      <c r="N105">
        <v>27.867650000000001</v>
      </c>
      <c r="O105">
        <v>85.550210000000007</v>
      </c>
      <c r="P105" s="11">
        <v>1077.26616000438</v>
      </c>
      <c r="Q105">
        <v>21.1</v>
      </c>
      <c r="R105">
        <v>6.53</v>
      </c>
      <c r="S105">
        <v>85</v>
      </c>
      <c r="T105">
        <v>1306.99</v>
      </c>
      <c r="V105" s="17">
        <v>0.73920469279383894</v>
      </c>
      <c r="W105">
        <v>7.100774127678562E-5</v>
      </c>
      <c r="X105">
        <v>0.23597037815159541</v>
      </c>
      <c r="Y105">
        <v>1.3069217521350819E-2</v>
      </c>
      <c r="AB105" s="18">
        <v>-16.760800000000003</v>
      </c>
      <c r="AD105">
        <v>-8.2517817166666667</v>
      </c>
      <c r="AE105">
        <v>-56.041091533333329</v>
      </c>
      <c r="AF105" s="24">
        <f t="shared" si="1"/>
        <v>9.9731622000000044</v>
      </c>
      <c r="AH105">
        <v>9.7101000000000006</v>
      </c>
      <c r="AI105">
        <v>2.0996899999999998</v>
      </c>
      <c r="AJ105">
        <v>16.500710000000002</v>
      </c>
      <c r="AK105">
        <v>3.14472</v>
      </c>
      <c r="AL105">
        <v>16.966850000000001</v>
      </c>
      <c r="AM105">
        <v>5.6070000000000002E-2</v>
      </c>
      <c r="AN105">
        <v>3.2348773658533902E-4</v>
      </c>
      <c r="AO105">
        <v>1.6789999999999999E-2</v>
      </c>
      <c r="AP105">
        <v>2.0862905337844601E-2</v>
      </c>
      <c r="AQ105">
        <v>5.8373917782914807E-3</v>
      </c>
      <c r="AR105">
        <v>3.8000000000000002E-4</v>
      </c>
      <c r="AS105">
        <v>0.44727</v>
      </c>
      <c r="AU105">
        <v>422.36614034703877</v>
      </c>
      <c r="AV105">
        <v>53.702846415317289</v>
      </c>
      <c r="AW105">
        <v>411.7149059334298</v>
      </c>
      <c r="AX105">
        <v>129.38572310224234</v>
      </c>
      <c r="AY105">
        <v>604.1142226415767</v>
      </c>
      <c r="AZ105">
        <v>639.92239214791141</v>
      </c>
      <c r="BA105">
        <v>11.989224802385772</v>
      </c>
      <c r="BB105">
        <v>122.26291989193676</v>
      </c>
      <c r="BC105">
        <v>373.58591347201366</v>
      </c>
      <c r="BD105">
        <v>6.9168825886848104</v>
      </c>
      <c r="BE105">
        <v>841.00155284418395</v>
      </c>
      <c r="BF105">
        <v>117.32844763789772</v>
      </c>
      <c r="BH105">
        <v>13.948853890534851</v>
      </c>
      <c r="BJ105">
        <v>2.9120210683662519E-2</v>
      </c>
      <c r="BK105">
        <v>0.2969601491953402</v>
      </c>
      <c r="BL105">
        <v>0.90738981777943883</v>
      </c>
      <c r="BM105">
        <v>0.13043697384131267</v>
      </c>
      <c r="BN105">
        <v>2.0426793898498432</v>
      </c>
      <c r="BO105">
        <v>0.31426047791226369</v>
      </c>
      <c r="BP105">
        <v>1.6800175288779078E-2</v>
      </c>
      <c r="BQ105">
        <v>1.0258704124142912</v>
      </c>
      <c r="BR105">
        <v>3.3879885545825349E-2</v>
      </c>
      <c r="BS105">
        <v>1.4673120014247334</v>
      </c>
      <c r="BT105">
        <v>1.5542852175757282</v>
      </c>
      <c r="BU105">
        <v>0.69914947292613272</v>
      </c>
      <c r="BV105">
        <v>3.5998613196567359</v>
      </c>
      <c r="BW105">
        <v>1.9911670763976765</v>
      </c>
      <c r="BX105">
        <v>1.1890584465844315E-3</v>
      </c>
      <c r="BY105">
        <v>0.11280475710156826</v>
      </c>
    </row>
    <row r="106" spans="1:77" x14ac:dyDescent="0.25">
      <c r="A106" t="s">
        <v>407</v>
      </c>
      <c r="C106">
        <v>105</v>
      </c>
      <c r="D106" t="s">
        <v>408</v>
      </c>
      <c r="E106" t="s">
        <v>180</v>
      </c>
      <c r="F106" s="15">
        <v>44873</v>
      </c>
      <c r="G106" s="16">
        <v>0.52083333333333337</v>
      </c>
      <c r="H106" t="s">
        <v>181</v>
      </c>
      <c r="I106" t="s">
        <v>409</v>
      </c>
      <c r="K106" t="s">
        <v>410</v>
      </c>
      <c r="L106" t="s">
        <v>111</v>
      </c>
      <c r="M106" t="s">
        <v>111</v>
      </c>
      <c r="N106">
        <v>27.867570000000001</v>
      </c>
      <c r="O106">
        <v>85.550210000000007</v>
      </c>
      <c r="P106" s="11">
        <v>1078.76260800304</v>
      </c>
      <c r="Q106">
        <v>21.5</v>
      </c>
      <c r="R106">
        <v>6.82</v>
      </c>
      <c r="S106">
        <v>86</v>
      </c>
      <c r="T106">
        <v>1378.46</v>
      </c>
      <c r="V106" s="17">
        <v>0.73701392734677351</v>
      </c>
      <c r="W106">
        <v>2.109891E-5</v>
      </c>
      <c r="AB106" s="18">
        <v>-16.019200000000001</v>
      </c>
      <c r="AD106">
        <v>-8.2681758999999992</v>
      </c>
      <c r="AE106">
        <v>-55.679821833333335</v>
      </c>
      <c r="AF106" s="24">
        <f t="shared" si="1"/>
        <v>10.465585366666659</v>
      </c>
      <c r="AH106">
        <v>9.2117699999999996</v>
      </c>
      <c r="AI106">
        <v>1.9681500000000001</v>
      </c>
      <c r="AJ106">
        <v>17.447209999999998</v>
      </c>
      <c r="AK106">
        <v>3.1790500000000002</v>
      </c>
      <c r="AL106">
        <v>16.443829999999998</v>
      </c>
      <c r="AM106">
        <v>5.3089999999999998E-2</v>
      </c>
      <c r="AN106">
        <v>-9.4537409823990912E-5</v>
      </c>
      <c r="AO106">
        <v>1.529E-2</v>
      </c>
      <c r="AP106">
        <v>1.7350094742667101E-2</v>
      </c>
      <c r="AQ106">
        <v>4.3017388321345005E-3</v>
      </c>
      <c r="AR106">
        <v>1.4999999999999999E-4</v>
      </c>
      <c r="AS106">
        <v>0.46039999999999998</v>
      </c>
      <c r="AU106">
        <v>400.68997648475721</v>
      </c>
      <c r="AV106">
        <v>50.338505766235357</v>
      </c>
      <c r="AW106">
        <v>435.33135385997298</v>
      </c>
      <c r="AX106">
        <v>130.79818967290683</v>
      </c>
      <c r="AY106">
        <v>585.49180181944416</v>
      </c>
      <c r="AZ106">
        <v>605.91189226204062</v>
      </c>
      <c r="BA106">
        <v>-3.5037812270082482</v>
      </c>
      <c r="BB106">
        <v>111.3400860719305</v>
      </c>
      <c r="BC106">
        <v>310.68304669472832</v>
      </c>
      <c r="BD106">
        <v>2.7303483902703194</v>
      </c>
      <c r="BE106">
        <v>619.75779169204725</v>
      </c>
      <c r="BF106">
        <v>111.78252313676614</v>
      </c>
      <c r="BH106">
        <v>14.358334632777172</v>
      </c>
      <c r="BJ106">
        <v>-8.0485386497919486E-3</v>
      </c>
      <c r="BK106">
        <v>0.25575940047668544</v>
      </c>
      <c r="BL106">
        <v>0.71367027424048446</v>
      </c>
      <c r="BM106">
        <v>0.11563262172571895</v>
      </c>
      <c r="BN106">
        <v>1.4236461173697039</v>
      </c>
      <c r="BO106">
        <v>0.3004566257705823</v>
      </c>
      <c r="BP106">
        <v>6.2718854639368634E-3</v>
      </c>
      <c r="BQ106">
        <v>0.92042526441511863</v>
      </c>
      <c r="BR106">
        <v>3.2982541931486101E-2</v>
      </c>
      <c r="BS106">
        <v>1.3449336847163349</v>
      </c>
      <c r="BT106">
        <v>1.3918406907510179</v>
      </c>
      <c r="BU106">
        <v>0.68436479424578389</v>
      </c>
      <c r="BV106">
        <v>3.5845494021861737</v>
      </c>
      <c r="BW106">
        <v>1.5467264670036578</v>
      </c>
      <c r="BX106">
        <v>1.6135335665080142E-3</v>
      </c>
      <c r="BY106">
        <v>0.11160826366221038</v>
      </c>
    </row>
    <row r="107" spans="1:77" x14ac:dyDescent="0.25">
      <c r="A107" t="s">
        <v>411</v>
      </c>
      <c r="C107">
        <v>106</v>
      </c>
      <c r="D107" t="s">
        <v>412</v>
      </c>
      <c r="E107" t="s">
        <v>180</v>
      </c>
      <c r="F107" s="15">
        <v>44873</v>
      </c>
      <c r="G107" s="16">
        <v>0.58333333333333337</v>
      </c>
      <c r="H107" t="s">
        <v>181</v>
      </c>
      <c r="I107" t="s">
        <v>413</v>
      </c>
      <c r="K107" t="s">
        <v>414</v>
      </c>
      <c r="L107" t="s">
        <v>111</v>
      </c>
      <c r="M107" t="s">
        <v>111</v>
      </c>
      <c r="N107">
        <v>27.871690000000001</v>
      </c>
      <c r="O107">
        <v>85.561000000000007</v>
      </c>
      <c r="P107" s="11">
        <v>1294.4776000018001</v>
      </c>
      <c r="Q107">
        <v>21.5</v>
      </c>
      <c r="R107">
        <v>6.25</v>
      </c>
      <c r="S107">
        <v>42</v>
      </c>
      <c r="T107">
        <v>461.78</v>
      </c>
      <c r="AB107" s="18">
        <v>-18.1098</v>
      </c>
      <c r="AD107">
        <v>-8.8577536333333331</v>
      </c>
      <c r="AE107">
        <v>-60.017607666666663</v>
      </c>
      <c r="AF107" s="24">
        <f t="shared" si="1"/>
        <v>10.844421400000002</v>
      </c>
      <c r="AH107">
        <v>5.6691500000000001</v>
      </c>
      <c r="AI107">
        <v>2.3859599999999999</v>
      </c>
      <c r="AJ107">
        <v>3.0344799999999998</v>
      </c>
      <c r="AK107">
        <v>1.86056</v>
      </c>
      <c r="AL107">
        <v>11.956390000000001</v>
      </c>
      <c r="AM107">
        <v>2.1409999999999998E-2</v>
      </c>
      <c r="AN107">
        <v>4.68549677949372E-4</v>
      </c>
      <c r="AO107">
        <v>1.15E-2</v>
      </c>
      <c r="AP107">
        <v>2.3842599882333E-3</v>
      </c>
      <c r="AQ107">
        <v>1.3442393374861901E-3</v>
      </c>
      <c r="AR107">
        <v>5.9000000000000003E-4</v>
      </c>
      <c r="AS107">
        <v>0.13703000000000001</v>
      </c>
      <c r="AU107">
        <v>246.59447426374751</v>
      </c>
      <c r="AV107">
        <v>61.024648130481367</v>
      </c>
      <c r="AW107">
        <v>75.714357003842494</v>
      </c>
      <c r="AX107">
        <v>76.55050401152026</v>
      </c>
      <c r="AY107">
        <v>425.71398052375787</v>
      </c>
      <c r="AZ107">
        <v>244.35060488472951</v>
      </c>
      <c r="BA107">
        <v>17.365565320398218</v>
      </c>
      <c r="BB107">
        <v>83.741725953381348</v>
      </c>
      <c r="BC107">
        <v>42.694242783298421</v>
      </c>
      <c r="BD107">
        <v>10.73937033506326</v>
      </c>
      <c r="BE107">
        <v>193.66652319351536</v>
      </c>
      <c r="BF107">
        <v>38.020516371169826</v>
      </c>
      <c r="BH107">
        <v>4.2735069390300957</v>
      </c>
      <c r="BJ107">
        <v>0.22935630714683239</v>
      </c>
      <c r="BK107">
        <v>1.1060217542246507</v>
      </c>
      <c r="BL107">
        <v>0.56388569450747228</v>
      </c>
      <c r="BM107">
        <v>0.80598515982093555</v>
      </c>
      <c r="BN107">
        <v>2.5578573319150926</v>
      </c>
      <c r="BO107">
        <v>1.0110434406467368</v>
      </c>
      <c r="BP107">
        <v>0.14184060672295268</v>
      </c>
      <c r="BQ107">
        <v>3.2569050840811191</v>
      </c>
      <c r="BR107">
        <v>5.644249133375346E-2</v>
      </c>
      <c r="BS107">
        <v>5.6226321845690768</v>
      </c>
      <c r="BT107">
        <v>3.227269101318905</v>
      </c>
      <c r="BU107">
        <v>0.57924918030730677</v>
      </c>
      <c r="BV107">
        <v>6.4858265431327764</v>
      </c>
      <c r="BW107">
        <v>0.78536440758351078</v>
      </c>
      <c r="BX107">
        <v>5.1635150128697283E-3</v>
      </c>
      <c r="BY107">
        <v>0.1983772909028565</v>
      </c>
    </row>
    <row r="108" spans="1:77" x14ac:dyDescent="0.25">
      <c r="A108" t="s">
        <v>415</v>
      </c>
      <c r="C108">
        <v>107</v>
      </c>
      <c r="D108" t="s">
        <v>416</v>
      </c>
      <c r="E108" t="s">
        <v>180</v>
      </c>
      <c r="F108" s="15">
        <v>44873</v>
      </c>
      <c r="G108" s="16">
        <v>0.59722222222222221</v>
      </c>
      <c r="H108" t="s">
        <v>181</v>
      </c>
      <c r="K108" t="s">
        <v>417</v>
      </c>
      <c r="L108" t="s">
        <v>111</v>
      </c>
      <c r="M108" t="s">
        <v>111</v>
      </c>
      <c r="N108">
        <v>27.87172</v>
      </c>
      <c r="O108">
        <v>85.560969999999998</v>
      </c>
      <c r="P108" s="11">
        <v>1291.8372160040401</v>
      </c>
      <c r="Q108">
        <v>19.5</v>
      </c>
      <c r="R108">
        <v>6.74</v>
      </c>
      <c r="S108">
        <v>31</v>
      </c>
      <c r="T108">
        <v>360.74</v>
      </c>
      <c r="V108" s="17">
        <v>0.74584093782477456</v>
      </c>
      <c r="W108">
        <v>3.6474291284608999E-5</v>
      </c>
      <c r="AB108" s="18">
        <v>-13.524800000000003</v>
      </c>
      <c r="AD108">
        <v>-8.771492649999999</v>
      </c>
      <c r="AE108">
        <v>-59.160098266666665</v>
      </c>
      <c r="AF108" s="24">
        <f t="shared" si="1"/>
        <v>11.011842933333327</v>
      </c>
      <c r="AH108">
        <v>5.1561700000000004</v>
      </c>
      <c r="AI108">
        <v>1.2400199999999999</v>
      </c>
      <c r="AJ108">
        <v>2.3430800000000001</v>
      </c>
      <c r="AK108">
        <v>1.00908</v>
      </c>
      <c r="AL108">
        <v>11.22503</v>
      </c>
      <c r="AM108">
        <v>2.094E-2</v>
      </c>
      <c r="AN108">
        <v>4.5913451312416895E-4</v>
      </c>
      <c r="AO108">
        <v>5.4900000000000001E-3</v>
      </c>
      <c r="AP108">
        <v>1.9689222984784998E-3</v>
      </c>
      <c r="AQ108">
        <v>6.9215828760289702E-4</v>
      </c>
      <c r="AR108">
        <v>3.5E-4</v>
      </c>
      <c r="AS108">
        <v>0.25531999999999999</v>
      </c>
      <c r="AU108">
        <v>224.28107041875893</v>
      </c>
      <c r="AV108">
        <v>31.715445428573616</v>
      </c>
      <c r="AW108">
        <v>58.462997155546681</v>
      </c>
      <c r="AX108">
        <v>41.517383254474389</v>
      </c>
      <c r="AY108">
        <v>399.67349700023146</v>
      </c>
      <c r="AZ108">
        <v>238.98653275507874</v>
      </c>
      <c r="BA108">
        <v>17.016616921820841</v>
      </c>
      <c r="BB108">
        <v>39.97757178122292</v>
      </c>
      <c r="BC108">
        <v>35.25691285662996</v>
      </c>
      <c r="BD108">
        <v>6.3708129106307458</v>
      </c>
      <c r="BE108">
        <v>99.720254661129104</v>
      </c>
      <c r="BF108">
        <v>40.315172906026675</v>
      </c>
      <c r="BH108">
        <v>7.9625760174645253</v>
      </c>
      <c r="BJ108">
        <v>0.29106644800550374</v>
      </c>
      <c r="BK108">
        <v>0.68380982375670152</v>
      </c>
      <c r="BL108">
        <v>0.60306372529662478</v>
      </c>
      <c r="BM108">
        <v>0.54248750443278648</v>
      </c>
      <c r="BN108">
        <v>1.7056986386759021</v>
      </c>
      <c r="BO108">
        <v>0.71014804704612078</v>
      </c>
      <c r="BP108">
        <v>0.10897171237527487</v>
      </c>
      <c r="BQ108">
        <v>3.8362910102271459</v>
      </c>
      <c r="BR108">
        <v>0.13619855985623336</v>
      </c>
      <c r="BS108">
        <v>6.8363497673042648</v>
      </c>
      <c r="BT108">
        <v>4.087825537223674</v>
      </c>
      <c r="BU108">
        <v>0.56116072769926262</v>
      </c>
      <c r="BV108">
        <v>5.5631925712324399</v>
      </c>
      <c r="BW108">
        <v>0.44462180635637127</v>
      </c>
      <c r="BX108">
        <v>1.0028053010877433E-2</v>
      </c>
      <c r="BY108">
        <v>0.12389014484668849</v>
      </c>
    </row>
    <row r="109" spans="1:77" x14ac:dyDescent="0.25">
      <c r="A109" t="s">
        <v>418</v>
      </c>
      <c r="C109">
        <v>108</v>
      </c>
      <c r="D109" t="s">
        <v>419</v>
      </c>
      <c r="E109" t="s">
        <v>180</v>
      </c>
      <c r="F109" s="15">
        <v>44873</v>
      </c>
      <c r="G109" s="16">
        <v>0.625</v>
      </c>
      <c r="H109" t="s">
        <v>181</v>
      </c>
      <c r="I109" t="s">
        <v>420</v>
      </c>
      <c r="K109" t="s">
        <v>421</v>
      </c>
      <c r="L109" t="s">
        <v>111</v>
      </c>
      <c r="M109" t="s">
        <v>111</v>
      </c>
      <c r="N109">
        <v>27.866969999999998</v>
      </c>
      <c r="O109">
        <v>85.557680000000005</v>
      </c>
      <c r="P109" s="11">
        <v>1281.36646400412</v>
      </c>
      <c r="Q109">
        <v>21.7</v>
      </c>
      <c r="R109">
        <v>5.67</v>
      </c>
      <c r="S109">
        <v>66</v>
      </c>
      <c r="T109">
        <v>349.75</v>
      </c>
      <c r="V109" s="17">
        <v>0.74752348992127182</v>
      </c>
      <c r="W109">
        <v>5.645048419216314E-5</v>
      </c>
      <c r="X109">
        <v>0.31268589313815381</v>
      </c>
      <c r="Y109">
        <v>1.43192747173781E-2</v>
      </c>
      <c r="AB109" s="18">
        <v>-17.5044</v>
      </c>
      <c r="AD109">
        <v>-8.5399822666666676</v>
      </c>
      <c r="AE109">
        <v>-57.414486266666671</v>
      </c>
      <c r="AF109" s="24">
        <f t="shared" si="1"/>
        <v>10.90537186666667</v>
      </c>
      <c r="AH109">
        <v>7.9573600000000004</v>
      </c>
      <c r="AI109">
        <v>2.0292699999999999</v>
      </c>
      <c r="AJ109">
        <v>8.6194299999999995</v>
      </c>
      <c r="AK109">
        <v>3.4590100000000001</v>
      </c>
      <c r="AL109">
        <v>9.7605000000000004</v>
      </c>
      <c r="AM109">
        <v>6.5879999999999994E-2</v>
      </c>
      <c r="AN109">
        <v>1.7469130780253297E-5</v>
      </c>
      <c r="AO109">
        <v>4.7129999999999998E-2</v>
      </c>
      <c r="AP109">
        <v>8.1367672780917905E-3</v>
      </c>
      <c r="AQ109">
        <v>1.49317681443354E-4</v>
      </c>
      <c r="AR109">
        <v>2.5100000000000001E-3</v>
      </c>
      <c r="AS109">
        <v>0.35393999999999998</v>
      </c>
      <c r="AU109">
        <v>346.12613984942607</v>
      </c>
      <c r="AV109">
        <v>51.901745088661137</v>
      </c>
      <c r="AW109">
        <v>215.0663705773741</v>
      </c>
      <c r="AX109">
        <v>142.31680724130837</v>
      </c>
      <c r="AY109">
        <v>347.52808388670314</v>
      </c>
      <c r="AZ109">
        <v>751.88313170509002</v>
      </c>
      <c r="BA109">
        <v>0.64744752996681532</v>
      </c>
      <c r="BB109">
        <v>343.19543862459676</v>
      </c>
      <c r="BC109">
        <v>145.7026999389702</v>
      </c>
      <c r="BD109">
        <v>45.687829730523354</v>
      </c>
      <c r="BE109">
        <v>21.512416286320988</v>
      </c>
      <c r="BF109">
        <v>305.62650980759548</v>
      </c>
      <c r="BH109">
        <v>11.038203648838298</v>
      </c>
      <c r="BJ109">
        <v>3.0104545319133663E-3</v>
      </c>
      <c r="BK109">
        <v>1.5957652407637848</v>
      </c>
      <c r="BL109">
        <v>0.6774778388076762</v>
      </c>
      <c r="BM109">
        <v>0.24132896718963565</v>
      </c>
      <c r="BN109">
        <v>0.10002687183760094</v>
      </c>
      <c r="BO109">
        <v>0.66173436069637515</v>
      </c>
      <c r="BP109">
        <v>0.21243595457471262</v>
      </c>
      <c r="BQ109">
        <v>1.6093922026033392</v>
      </c>
      <c r="BR109">
        <v>5.1324638153351365E-2</v>
      </c>
      <c r="BS109">
        <v>1.6159108602322068</v>
      </c>
      <c r="BT109">
        <v>3.4960516127489405</v>
      </c>
      <c r="BU109">
        <v>0.9959659546889047</v>
      </c>
      <c r="BV109">
        <v>1.1325134723009689</v>
      </c>
      <c r="BW109">
        <v>6.2151955052223019E-2</v>
      </c>
      <c r="BX109">
        <v>4.6484782866342444E-2</v>
      </c>
      <c r="BY109">
        <v>0.13039725871652033</v>
      </c>
    </row>
    <row r="110" spans="1:77" x14ac:dyDescent="0.25">
      <c r="A110" t="s">
        <v>422</v>
      </c>
      <c r="C110">
        <v>109</v>
      </c>
      <c r="D110" t="s">
        <v>423</v>
      </c>
      <c r="E110" t="s">
        <v>180</v>
      </c>
      <c r="F110" s="15">
        <v>44874</v>
      </c>
      <c r="G110" s="16">
        <v>0.3888888888888889</v>
      </c>
      <c r="H110" t="s">
        <v>181</v>
      </c>
      <c r="I110" t="s">
        <v>424</v>
      </c>
      <c r="K110" t="s">
        <v>425</v>
      </c>
      <c r="L110" t="s">
        <v>81</v>
      </c>
      <c r="M110" t="s">
        <v>81</v>
      </c>
      <c r="N110">
        <v>27.841069999999998</v>
      </c>
      <c r="O110">
        <v>85.575819999999993</v>
      </c>
      <c r="P110">
        <v>1045</v>
      </c>
      <c r="Q110">
        <v>19</v>
      </c>
      <c r="R110">
        <v>7.71</v>
      </c>
      <c r="S110">
        <v>56</v>
      </c>
      <c r="T110">
        <v>643.24</v>
      </c>
      <c r="V110" s="17">
        <v>0.75191906073967707</v>
      </c>
      <c r="W110">
        <v>3.2792213490496698E-5</v>
      </c>
      <c r="AB110" s="18">
        <v>-12.956599999999998</v>
      </c>
      <c r="AD110">
        <v>-7.9166968666666655</v>
      </c>
      <c r="AE110">
        <v>-53.342441366666669</v>
      </c>
      <c r="AF110" s="24">
        <f t="shared" si="1"/>
        <v>9.9911335666666545</v>
      </c>
      <c r="AH110">
        <v>10.478590000000001</v>
      </c>
      <c r="AI110">
        <v>1.45909</v>
      </c>
      <c r="AJ110">
        <v>4.2776199999999998</v>
      </c>
      <c r="AK110">
        <v>1.26999</v>
      </c>
      <c r="AL110">
        <v>17.8918</v>
      </c>
      <c r="AM110">
        <v>2.4920000000000001E-2</v>
      </c>
      <c r="AN110">
        <v>7.6249104075370106E-3</v>
      </c>
      <c r="AO110">
        <v>9.2899999999999996E-3</v>
      </c>
      <c r="AP110">
        <v>8.1826810951227714E-3</v>
      </c>
      <c r="AQ110">
        <v>9.6641403317536997E-4</v>
      </c>
      <c r="AR110">
        <v>2.2699999999999999E-3</v>
      </c>
      <c r="AS110">
        <v>0.17860000000000001</v>
      </c>
      <c r="AU110">
        <v>455.79361845697542</v>
      </c>
      <c r="AV110">
        <v>37.318502338976373</v>
      </c>
      <c r="AW110">
        <v>106.73237187484403</v>
      </c>
      <c r="AX110">
        <v>52.252211479119524</v>
      </c>
      <c r="AY110">
        <v>637.04758683306329</v>
      </c>
      <c r="AZ110">
        <v>284.40995206573842</v>
      </c>
      <c r="BA110">
        <v>282.59731246379272</v>
      </c>
      <c r="BB110">
        <v>67.648750791905456</v>
      </c>
      <c r="BC110">
        <v>146.52486516470179</v>
      </c>
      <c r="BD110">
        <v>41.319272306090838</v>
      </c>
      <c r="BE110">
        <v>139.23268018662583</v>
      </c>
      <c r="BF110">
        <v>6.4311483748225546</v>
      </c>
      <c r="BH110">
        <v>5.5699360673631686</v>
      </c>
      <c r="BJ110">
        <v>2.647718845742232</v>
      </c>
      <c r="BK110">
        <v>0.63381661630485819</v>
      </c>
      <c r="BL110">
        <v>1.3728249695089605</v>
      </c>
      <c r="BM110">
        <v>0.34964558252988703</v>
      </c>
      <c r="BN110">
        <v>1.3045028208488811</v>
      </c>
      <c r="BO110">
        <v>0.48956291855287581</v>
      </c>
      <c r="BP110">
        <v>0.38712971126082002</v>
      </c>
      <c r="BQ110">
        <v>4.2704346436847276</v>
      </c>
      <c r="BR110">
        <v>5.2186004766150595E-2</v>
      </c>
      <c r="BS110">
        <v>5.9686445231450005</v>
      </c>
      <c r="BT110">
        <v>2.6647018806931579</v>
      </c>
      <c r="BU110">
        <v>0.71547813362397206</v>
      </c>
      <c r="BV110">
        <v>70.872819579372788</v>
      </c>
      <c r="BW110">
        <v>0.30547307936863682</v>
      </c>
      <c r="BX110">
        <v>7.1822218652949285E-3</v>
      </c>
      <c r="BY110">
        <v>7.5679547845506415E-2</v>
      </c>
    </row>
    <row r="111" spans="1:77" x14ac:dyDescent="0.25">
      <c r="A111" t="s">
        <v>426</v>
      </c>
      <c r="C111">
        <v>110</v>
      </c>
      <c r="D111" t="s">
        <v>427</v>
      </c>
      <c r="E111" t="s">
        <v>180</v>
      </c>
      <c r="F111" s="15">
        <v>44874</v>
      </c>
      <c r="G111" s="16">
        <v>0.39583333333333331</v>
      </c>
      <c r="H111" t="s">
        <v>181</v>
      </c>
      <c r="K111" t="s">
        <v>428</v>
      </c>
      <c r="L111" t="s">
        <v>81</v>
      </c>
      <c r="M111" t="s">
        <v>81</v>
      </c>
      <c r="N111">
        <v>27.840879999999999</v>
      </c>
      <c r="O111">
        <v>85.575789999999998</v>
      </c>
      <c r="P111">
        <v>1209</v>
      </c>
      <c r="Q111">
        <v>18.3</v>
      </c>
      <c r="R111">
        <v>7.89</v>
      </c>
      <c r="S111">
        <v>54</v>
      </c>
      <c r="T111">
        <v>773.64</v>
      </c>
      <c r="V111" s="17">
        <v>0.75506124530653707</v>
      </c>
      <c r="W111">
        <v>2.6554513E-5</v>
      </c>
      <c r="AB111" s="18">
        <v>-11.694599999999999</v>
      </c>
      <c r="AD111">
        <v>-7.8644499833333334</v>
      </c>
      <c r="AE111">
        <v>-52.995718433333337</v>
      </c>
      <c r="AF111" s="24">
        <f t="shared" si="1"/>
        <v>9.9198814333333303</v>
      </c>
      <c r="AH111">
        <v>10.395099999999999</v>
      </c>
      <c r="AI111">
        <v>1.45767</v>
      </c>
      <c r="AJ111">
        <v>4.7146600000000003</v>
      </c>
      <c r="AK111">
        <v>1.0196400000000001</v>
      </c>
      <c r="AL111">
        <v>20.314450000000001</v>
      </c>
      <c r="AM111">
        <v>2.2610000000000002E-2</v>
      </c>
      <c r="AN111">
        <v>8.9082517663166706E-3</v>
      </c>
      <c r="AO111">
        <v>7.0299999999999998E-3</v>
      </c>
      <c r="AP111">
        <v>5.7035722013987402E-3</v>
      </c>
      <c r="AQ111">
        <v>7.50659981627396E-4</v>
      </c>
      <c r="AR111">
        <v>5.4000000000000001E-4</v>
      </c>
      <c r="AS111">
        <v>6.6430000000000003E-2</v>
      </c>
      <c r="AU111">
        <v>452.16200301969104</v>
      </c>
      <c r="AV111">
        <v>37.282183624351958</v>
      </c>
      <c r="AW111">
        <v>117.63710764010179</v>
      </c>
      <c r="AX111">
        <v>41.95186175684016</v>
      </c>
      <c r="AY111">
        <v>723.30740061597623</v>
      </c>
      <c r="AZ111">
        <v>258.04610819447618</v>
      </c>
      <c r="BA111">
        <v>330.16099512769341</v>
      </c>
      <c r="BB111">
        <v>51.191681169762681</v>
      </c>
      <c r="BC111">
        <v>102.13219091053345</v>
      </c>
      <c r="BD111">
        <v>9.8292542049731519</v>
      </c>
      <c r="BE111">
        <v>108.14867909917821</v>
      </c>
      <c r="BF111">
        <v>10.639027772515195</v>
      </c>
      <c r="BH111">
        <v>2.0717292998596601</v>
      </c>
      <c r="BJ111">
        <v>2.8066058555076503</v>
      </c>
      <c r="BK111">
        <v>0.43516609849315729</v>
      </c>
      <c r="BL111">
        <v>0.86819705923913071</v>
      </c>
      <c r="BM111">
        <v>0.31692536795798171</v>
      </c>
      <c r="BN111">
        <v>0.91934153490110948</v>
      </c>
      <c r="BO111">
        <v>0.35662098974064727</v>
      </c>
      <c r="BP111">
        <v>8.3555728308491811E-2</v>
      </c>
      <c r="BQ111">
        <v>3.8437021454406426</v>
      </c>
      <c r="BR111">
        <v>1.7611188692244078E-2</v>
      </c>
      <c r="BS111">
        <v>6.1486329877206627</v>
      </c>
      <c r="BT111">
        <v>2.1935774635325171</v>
      </c>
      <c r="BU111">
        <v>0.62513117193965539</v>
      </c>
      <c r="BV111">
        <v>42.500312311224889</v>
      </c>
      <c r="BW111">
        <v>0.23918126330148198</v>
      </c>
      <c r="BX111">
        <v>9.2465299468239056E-3</v>
      </c>
      <c r="BY111">
        <v>7.617249247556411E-2</v>
      </c>
    </row>
    <row r="112" spans="1:77" x14ac:dyDescent="0.25">
      <c r="A112" t="s">
        <v>429</v>
      </c>
      <c r="C112">
        <v>111</v>
      </c>
      <c r="D112" t="s">
        <v>430</v>
      </c>
      <c r="E112" t="s">
        <v>180</v>
      </c>
      <c r="F112" s="15">
        <v>44874</v>
      </c>
      <c r="G112" s="16">
        <v>0.41666666666666669</v>
      </c>
      <c r="H112" t="s">
        <v>181</v>
      </c>
      <c r="I112" t="s">
        <v>431</v>
      </c>
      <c r="J112" t="s">
        <v>432</v>
      </c>
      <c r="K112" t="s">
        <v>433</v>
      </c>
      <c r="L112" t="s">
        <v>81</v>
      </c>
      <c r="M112" t="s">
        <v>81</v>
      </c>
      <c r="N112">
        <v>27.841229999999999</v>
      </c>
      <c r="O112">
        <v>85.574479999999994</v>
      </c>
      <c r="P112">
        <v>1213</v>
      </c>
      <c r="Q112">
        <v>22.8</v>
      </c>
      <c r="R112">
        <v>7.04</v>
      </c>
      <c r="S112">
        <v>54</v>
      </c>
      <c r="T112">
        <v>910.71</v>
      </c>
      <c r="V112" s="17">
        <v>0.75516760472978517</v>
      </c>
      <c r="W112">
        <v>2.281101220830847E-5</v>
      </c>
      <c r="X112">
        <v>0.25213083437192202</v>
      </c>
      <c r="Y112">
        <v>1.3370760260344771E-2</v>
      </c>
      <c r="Z112">
        <v>14.799211616071595</v>
      </c>
      <c r="AA112">
        <v>0.19969682693549728</v>
      </c>
      <c r="AB112" s="18">
        <v>-18.823399999999999</v>
      </c>
      <c r="AD112">
        <v>-7.9899344333333318</v>
      </c>
      <c r="AE112">
        <v>-53.665469566666665</v>
      </c>
      <c r="AF112" s="24">
        <f t="shared" si="1"/>
        <v>10.254005899999989</v>
      </c>
      <c r="AH112">
        <v>11.380549999999999</v>
      </c>
      <c r="AI112">
        <v>2.0133999999999999</v>
      </c>
      <c r="AJ112">
        <v>5.9632800000000001</v>
      </c>
      <c r="AK112">
        <v>1.34623</v>
      </c>
      <c r="AL112">
        <v>22.233329999999999</v>
      </c>
      <c r="AM112">
        <v>3.1530000000000002E-2</v>
      </c>
      <c r="AN112">
        <v>3.3684049864977298E-4</v>
      </c>
      <c r="AO112">
        <v>1.5310000000000001E-2</v>
      </c>
      <c r="AP112">
        <v>5.1599920197989303E-3</v>
      </c>
      <c r="AQ112">
        <v>3.8704866830921798E-3</v>
      </c>
      <c r="AR112">
        <v>7.7999999999999999E-4</v>
      </c>
      <c r="AS112">
        <v>0.12025</v>
      </c>
      <c r="AU112">
        <v>495.02672253905638</v>
      </c>
      <c r="AV112">
        <v>51.495845087893841</v>
      </c>
      <c r="AW112">
        <v>148.79185588103198</v>
      </c>
      <c r="AX112">
        <v>55.389014606048143</v>
      </c>
      <c r="AY112">
        <v>791.6302006373395</v>
      </c>
      <c r="AZ112">
        <v>359.84934946359283</v>
      </c>
      <c r="BA112">
        <v>12.484109918628919</v>
      </c>
      <c r="BB112">
        <v>111.48572385619725</v>
      </c>
      <c r="BC112">
        <v>92.398460377812341</v>
      </c>
      <c r="BD112">
        <v>14.197811629405663</v>
      </c>
      <c r="BE112">
        <v>557.62666519120876</v>
      </c>
      <c r="BF112">
        <v>13.100183132460604</v>
      </c>
      <c r="BH112">
        <v>3.7501949165757056</v>
      </c>
      <c r="BJ112">
        <v>8.3903180350211604E-2</v>
      </c>
      <c r="BK112">
        <v>0.74927302436053211</v>
      </c>
      <c r="BL112">
        <v>0.62099138310157553</v>
      </c>
      <c r="BM112">
        <v>0.3460931701064866</v>
      </c>
      <c r="BN112">
        <v>3.7476961483501139</v>
      </c>
      <c r="BO112">
        <v>0.37225837582357318</v>
      </c>
      <c r="BP112">
        <v>9.5420623295119494E-2</v>
      </c>
      <c r="BQ112">
        <v>3.3269745820958101</v>
      </c>
      <c r="BR112">
        <v>2.5204302307877735E-2</v>
      </c>
      <c r="BS112">
        <v>5.3203866296976319</v>
      </c>
      <c r="BT112">
        <v>2.4184747702274376</v>
      </c>
      <c r="BU112">
        <v>0.62532571665471026</v>
      </c>
      <c r="BV112">
        <v>37.787771173400053</v>
      </c>
      <c r="BW112">
        <v>1.1264577038004517</v>
      </c>
      <c r="BX112">
        <v>1.7933145282015926E-3</v>
      </c>
      <c r="BY112">
        <v>9.4224553821250959E-2</v>
      </c>
    </row>
    <row r="113" spans="1:77" x14ac:dyDescent="0.25">
      <c r="A113" t="s">
        <v>434</v>
      </c>
      <c r="C113">
        <v>112</v>
      </c>
      <c r="D113" t="s">
        <v>435</v>
      </c>
      <c r="E113" t="s">
        <v>180</v>
      </c>
      <c r="F113" s="15">
        <v>44874</v>
      </c>
      <c r="G113" s="16">
        <v>0.44791666666666669</v>
      </c>
      <c r="H113" t="s">
        <v>181</v>
      </c>
      <c r="I113" t="s">
        <v>436</v>
      </c>
      <c r="K113" t="s">
        <v>437</v>
      </c>
      <c r="L113" t="s">
        <v>81</v>
      </c>
      <c r="M113" t="s">
        <v>81</v>
      </c>
      <c r="N113">
        <v>27.846620000000001</v>
      </c>
      <c r="O113">
        <v>85.575379999999996</v>
      </c>
      <c r="P113">
        <v>1245</v>
      </c>
      <c r="Q113">
        <v>22.1</v>
      </c>
      <c r="R113">
        <v>6.24</v>
      </c>
      <c r="S113">
        <v>54</v>
      </c>
      <c r="T113">
        <v>878.04</v>
      </c>
      <c r="V113" s="17">
        <v>0.75154435930723396</v>
      </c>
      <c r="W113">
        <v>2.6962889236413701E-5</v>
      </c>
      <c r="Z113">
        <v>17.020648196010072</v>
      </c>
      <c r="AA113">
        <v>0.20106367421140092</v>
      </c>
      <c r="AB113" s="18">
        <v>-18.691000000000003</v>
      </c>
      <c r="AD113">
        <v>-8.2864086833333346</v>
      </c>
      <c r="AE113">
        <v>-55.340447266666665</v>
      </c>
      <c r="AF113" s="24">
        <f t="shared" si="1"/>
        <v>10.950822200000012</v>
      </c>
      <c r="AH113">
        <v>10.66226</v>
      </c>
      <c r="AI113">
        <v>2.0145499999999998</v>
      </c>
      <c r="AJ113">
        <v>5.5423299999999998</v>
      </c>
      <c r="AK113">
        <v>1.6409</v>
      </c>
      <c r="AL113">
        <v>21.853059999999999</v>
      </c>
      <c r="AM113">
        <v>2.8760000000000001E-2</v>
      </c>
      <c r="AN113">
        <v>-5.2216997358969206E-5</v>
      </c>
      <c r="AO113">
        <v>1.4409999999999999E-2</v>
      </c>
      <c r="AP113">
        <v>4.7180633846656793E-3</v>
      </c>
      <c r="AQ113">
        <v>4.9620143469245506E-3</v>
      </c>
      <c r="AR113">
        <v>3.4399999999999999E-3</v>
      </c>
      <c r="AS113">
        <v>0.10069</v>
      </c>
      <c r="AU113">
        <v>463.78282443812293</v>
      </c>
      <c r="AV113">
        <v>51.525258131427698</v>
      </c>
      <c r="AW113">
        <v>138.28858725485301</v>
      </c>
      <c r="AX113">
        <v>67.512857436741413</v>
      </c>
      <c r="AY113">
        <v>778.09047373199689</v>
      </c>
      <c r="AZ113">
        <v>328.23556265692764</v>
      </c>
      <c r="BA113">
        <v>-1.9352860990979501</v>
      </c>
      <c r="BB113">
        <v>104.93202356419349</v>
      </c>
      <c r="BC113">
        <v>84.484974208356689</v>
      </c>
      <c r="BD113">
        <v>62.615989750199326</v>
      </c>
      <c r="BE113">
        <v>714.88464874291174</v>
      </c>
      <c r="BF113">
        <v>4.3060179164195089</v>
      </c>
      <c r="BH113">
        <v>3.1401840012474662</v>
      </c>
      <c r="BJ113">
        <v>-1.3994546748325643E-2</v>
      </c>
      <c r="BK113">
        <v>0.75879019120221047</v>
      </c>
      <c r="BL113">
        <v>0.61093236893554159</v>
      </c>
      <c r="BM113">
        <v>0.37259226631964526</v>
      </c>
      <c r="BN113">
        <v>5.1695129940509537</v>
      </c>
      <c r="BO113">
        <v>0.48820266933757511</v>
      </c>
      <c r="BP113">
        <v>0.45279217174157599</v>
      </c>
      <c r="BQ113">
        <v>3.3537317405912486</v>
      </c>
      <c r="BR113">
        <v>2.2707470396384908E-2</v>
      </c>
      <c r="BS113">
        <v>5.6265704146506934</v>
      </c>
      <c r="BT113">
        <v>2.3735549633753941</v>
      </c>
      <c r="BU113">
        <v>0.59605256727235922</v>
      </c>
      <c r="BV113">
        <v>107.70573495982161</v>
      </c>
      <c r="BW113">
        <v>1.5414211373804128</v>
      </c>
      <c r="BX113">
        <v>1.3988270719737081E-3</v>
      </c>
      <c r="BY113">
        <v>9.9989229500341448E-2</v>
      </c>
    </row>
    <row r="114" spans="1:77" x14ac:dyDescent="0.25">
      <c r="A114" t="s">
        <v>438</v>
      </c>
      <c r="C114">
        <v>113</v>
      </c>
      <c r="D114" t="s">
        <v>439</v>
      </c>
      <c r="E114" t="s">
        <v>180</v>
      </c>
      <c r="F114" s="15">
        <v>44874</v>
      </c>
      <c r="G114" s="16">
        <v>0.54166666666666663</v>
      </c>
      <c r="H114" t="s">
        <v>181</v>
      </c>
      <c r="I114" t="s">
        <v>440</v>
      </c>
      <c r="K114" t="s">
        <v>441</v>
      </c>
      <c r="L114" t="s">
        <v>81</v>
      </c>
      <c r="M114" t="s">
        <v>81</v>
      </c>
      <c r="N114">
        <v>27.843530000000001</v>
      </c>
      <c r="O114">
        <v>85.567819999999998</v>
      </c>
      <c r="P114" s="11">
        <v>1172.62761600314</v>
      </c>
      <c r="Q114">
        <v>23.8</v>
      </c>
      <c r="R114">
        <v>7.86</v>
      </c>
      <c r="S114">
        <v>49</v>
      </c>
      <c r="T114">
        <v>878.54</v>
      </c>
      <c r="V114" s="17">
        <v>0.74968870603723947</v>
      </c>
      <c r="W114">
        <v>6.1349492112221509E-5</v>
      </c>
      <c r="X114">
        <v>0.34782911268904648</v>
      </c>
      <c r="Y114">
        <v>1.400552238165215E-2</v>
      </c>
      <c r="Z114">
        <v>11.20492896990876</v>
      </c>
      <c r="AA114">
        <v>0.24927191908452961</v>
      </c>
      <c r="AB114" s="18">
        <v>-15.138399999999999</v>
      </c>
      <c r="AD114">
        <v>-7.8532651666666666</v>
      </c>
      <c r="AE114">
        <v>-52.202394766666671</v>
      </c>
      <c r="AF114" s="24">
        <f t="shared" si="1"/>
        <v>10.623726566666662</v>
      </c>
      <c r="AH114">
        <v>11.75896</v>
      </c>
      <c r="AI114">
        <v>1.3214699999999999</v>
      </c>
      <c r="AJ114">
        <v>5.4634600000000004</v>
      </c>
      <c r="AK114">
        <v>1.25203</v>
      </c>
      <c r="AL114">
        <v>24.873909999999999</v>
      </c>
      <c r="AM114">
        <v>2.5989999999999999E-2</v>
      </c>
      <c r="AN114">
        <v>8.6156057916128006E-4</v>
      </c>
      <c r="AO114">
        <v>4.9500000000000004E-3</v>
      </c>
      <c r="AP114">
        <v>4.3034513701344698E-3</v>
      </c>
      <c r="AQ114">
        <v>5.6547300669949705E-3</v>
      </c>
      <c r="AR114">
        <v>3.2000000000000003E-4</v>
      </c>
      <c r="AS114">
        <v>1.9570000000000001E-2</v>
      </c>
      <c r="AU114">
        <v>511.48665304118543</v>
      </c>
      <c r="AV114">
        <v>33.798656207558892</v>
      </c>
      <c r="AW114">
        <v>136.32067468436549</v>
      </c>
      <c r="AX114">
        <v>51.513268874717134</v>
      </c>
      <c r="AY114">
        <v>885.64953445728224</v>
      </c>
      <c r="AZ114">
        <v>296.62177585026245</v>
      </c>
      <c r="BA114">
        <v>31.931483936527119</v>
      </c>
      <c r="BB114">
        <v>36.045351606020674</v>
      </c>
      <c r="BC114">
        <v>77.060638734613121</v>
      </c>
      <c r="BD114">
        <v>5.8247432325766821</v>
      </c>
      <c r="BE114">
        <v>814.68521351317827</v>
      </c>
      <c r="BF114">
        <v>3.1707986544520703</v>
      </c>
      <c r="BH114">
        <v>0.6103227818493685</v>
      </c>
      <c r="BJ114">
        <v>0.23423801276263281</v>
      </c>
      <c r="BK114">
        <v>0.2644158832802101</v>
      </c>
      <c r="BL114">
        <v>0.56528944646905532</v>
      </c>
      <c r="BM114">
        <v>0.24793492466066289</v>
      </c>
      <c r="BN114">
        <v>5.9762410610091701</v>
      </c>
      <c r="BO114">
        <v>0.3778830246695159</v>
      </c>
      <c r="BP114">
        <v>4.2728245338157188E-2</v>
      </c>
      <c r="BQ114">
        <v>3.7520842251219246</v>
      </c>
      <c r="BR114">
        <v>4.4771109243883899E-3</v>
      </c>
      <c r="BS114">
        <v>6.496810087742741</v>
      </c>
      <c r="BT114">
        <v>2.175911882310261</v>
      </c>
      <c r="BU114">
        <v>0.57752715170185198</v>
      </c>
      <c r="BV114">
        <v>161.31161539475701</v>
      </c>
      <c r="BW114">
        <v>1.5927790269193574</v>
      </c>
      <c r="BX114">
        <v>1.2274679635925713E-3</v>
      </c>
      <c r="BY114">
        <v>6.1983434422842425E-2</v>
      </c>
    </row>
    <row r="115" spans="1:77" x14ac:dyDescent="0.25">
      <c r="A115" t="s">
        <v>442</v>
      </c>
      <c r="C115">
        <v>114</v>
      </c>
      <c r="D115" t="s">
        <v>443</v>
      </c>
      <c r="E115" t="s">
        <v>180</v>
      </c>
      <c r="F115" s="15">
        <v>44874</v>
      </c>
      <c r="G115" s="16">
        <v>0.5625</v>
      </c>
      <c r="H115" t="s">
        <v>181</v>
      </c>
      <c r="K115" t="s">
        <v>444</v>
      </c>
      <c r="L115" t="s">
        <v>81</v>
      </c>
      <c r="M115" t="s">
        <v>81</v>
      </c>
      <c r="N115">
        <v>27.843859999999999</v>
      </c>
      <c r="O115">
        <v>85.568740000000005</v>
      </c>
      <c r="P115" s="11">
        <v>1189.9920000024399</v>
      </c>
      <c r="Q115">
        <v>21.2</v>
      </c>
      <c r="R115">
        <v>7.56</v>
      </c>
      <c r="S115">
        <v>48</v>
      </c>
      <c r="T115">
        <v>657.17</v>
      </c>
      <c r="V115" s="17">
        <v>0.75394209112795396</v>
      </c>
      <c r="W115">
        <v>3.2321548307333799E-5</v>
      </c>
      <c r="AB115" s="18">
        <v>-11.9056</v>
      </c>
      <c r="AD115">
        <v>-7.8754815833333325</v>
      </c>
      <c r="AE115">
        <v>-54.124667500000001</v>
      </c>
      <c r="AF115" s="24">
        <f t="shared" si="1"/>
        <v>8.8791851666666588</v>
      </c>
      <c r="AH115">
        <v>8.5968699999999991</v>
      </c>
      <c r="AI115">
        <v>0.77903999999999995</v>
      </c>
      <c r="AJ115">
        <v>3.9824199999999998</v>
      </c>
      <c r="AK115">
        <v>1.0792200000000001</v>
      </c>
      <c r="AL115">
        <v>14.446680000000001</v>
      </c>
      <c r="AM115">
        <v>1.4970000000000001E-2</v>
      </c>
      <c r="AN115">
        <v>1.0164589394307999E-3</v>
      </c>
      <c r="AO115">
        <v>2.4099999999999998E-3</v>
      </c>
      <c r="AP115">
        <v>4.3515960952111707E-3</v>
      </c>
      <c r="AQ115">
        <v>9.3925149207907995E-4</v>
      </c>
      <c r="AR115">
        <v>1.435E-2</v>
      </c>
      <c r="AS115">
        <v>7.2020000000000001E-2</v>
      </c>
      <c r="AU115">
        <v>373.94329625495584</v>
      </c>
      <c r="AV115">
        <v>19.925162986626013</v>
      </c>
      <c r="AW115">
        <v>99.366734867009328</v>
      </c>
      <c r="AX115">
        <v>44.403209216210662</v>
      </c>
      <c r="AY115">
        <v>514.38215449253175</v>
      </c>
      <c r="AZ115">
        <v>170.85140378908923</v>
      </c>
      <c r="BA115">
        <v>37.672385531114436</v>
      </c>
      <c r="BB115">
        <v>17.549353004143395</v>
      </c>
      <c r="BC115">
        <v>77.922752174969474</v>
      </c>
      <c r="BD115">
        <v>261.20332933586059</v>
      </c>
      <c r="BE115">
        <v>135.31933324867884</v>
      </c>
      <c r="BF115">
        <v>2.3746315453922402</v>
      </c>
      <c r="BH115">
        <v>2.246062685170747</v>
      </c>
      <c r="BJ115">
        <v>0.37912471997328367</v>
      </c>
      <c r="BK115">
        <v>0.17661195195385193</v>
      </c>
      <c r="BL115">
        <v>0.7841935460520052</v>
      </c>
      <c r="BM115">
        <v>0.20052146237162263</v>
      </c>
      <c r="BN115">
        <v>1.3618172462825495</v>
      </c>
      <c r="BO115">
        <v>0.44686191284879317</v>
      </c>
      <c r="BP115">
        <v>2.6286798060281491</v>
      </c>
      <c r="BQ115">
        <v>3.7632644038815899</v>
      </c>
      <c r="BR115">
        <v>2.2603768637228922E-2</v>
      </c>
      <c r="BS115">
        <v>5.1766031678606694</v>
      </c>
      <c r="BT115">
        <v>1.7194024138737547</v>
      </c>
      <c r="BU115">
        <v>0.72697564056022301</v>
      </c>
      <c r="BV115">
        <v>157.474239311172</v>
      </c>
      <c r="BW115">
        <v>0.36187126391595387</v>
      </c>
      <c r="BX115">
        <v>7.3899270414101246E-3</v>
      </c>
      <c r="BY115">
        <v>5.0588369083914848E-2</v>
      </c>
    </row>
    <row r="116" spans="1:77" x14ac:dyDescent="0.25">
      <c r="A116" t="s">
        <v>445</v>
      </c>
      <c r="C116">
        <v>115</v>
      </c>
      <c r="D116" t="s">
        <v>446</v>
      </c>
      <c r="E116" t="s">
        <v>180</v>
      </c>
      <c r="F116" s="15">
        <v>44874</v>
      </c>
      <c r="G116" s="16">
        <v>0.58333333333333337</v>
      </c>
      <c r="H116" t="s">
        <v>181</v>
      </c>
      <c r="K116" t="s">
        <v>447</v>
      </c>
      <c r="L116" t="s">
        <v>81</v>
      </c>
      <c r="M116" t="s">
        <v>81</v>
      </c>
      <c r="N116">
        <v>27.839770000000001</v>
      </c>
      <c r="O116">
        <v>85.569879999999998</v>
      </c>
      <c r="P116" s="11">
        <v>1048.84060800567</v>
      </c>
      <c r="Q116">
        <v>20.399999999999999</v>
      </c>
      <c r="R116">
        <v>8.27</v>
      </c>
      <c r="S116">
        <v>41</v>
      </c>
      <c r="T116">
        <v>582.51</v>
      </c>
      <c r="V116" s="17">
        <v>0.75957157183092516</v>
      </c>
      <c r="W116">
        <v>3.4615928337078942E-5</v>
      </c>
      <c r="X116">
        <v>0.38178044225500862</v>
      </c>
      <c r="Y116">
        <v>1.4625668717757469E-2</v>
      </c>
      <c r="AB116" s="18">
        <v>-13.012599999999999</v>
      </c>
      <c r="AD116">
        <v>-7.6557688833333302</v>
      </c>
      <c r="AE116">
        <v>-52.85654936666667</v>
      </c>
      <c r="AF116" s="24">
        <f t="shared" si="1"/>
        <v>8.3896016999999716</v>
      </c>
      <c r="AH116">
        <v>8.1119299999999992</v>
      </c>
      <c r="AI116">
        <v>1.5259799999999999</v>
      </c>
      <c r="AJ116">
        <v>4.08908</v>
      </c>
      <c r="AK116">
        <v>0.94318999999999997</v>
      </c>
      <c r="AL116">
        <v>14.044639999999999</v>
      </c>
      <c r="AM116">
        <v>1.6729999999999998E-2</v>
      </c>
      <c r="AN116">
        <v>9.3976637374941999E-3</v>
      </c>
      <c r="AO116">
        <v>4.9500000000000004E-3</v>
      </c>
      <c r="AP116">
        <v>4.9582943861066807E-3</v>
      </c>
      <c r="AQ116">
        <v>3.5662510922472503E-4</v>
      </c>
      <c r="AR116">
        <v>1.1999999999999999E-3</v>
      </c>
      <c r="AS116">
        <v>0.52595000000000003</v>
      </c>
      <c r="AU116">
        <v>352.84956538710759</v>
      </c>
      <c r="AV116">
        <v>39.029318410263357</v>
      </c>
      <c r="AW116">
        <v>102.02804531164229</v>
      </c>
      <c r="AX116">
        <v>38.80641843242131</v>
      </c>
      <c r="AY116">
        <v>500.06729451140262</v>
      </c>
      <c r="AZ116">
        <v>190.93814197671762</v>
      </c>
      <c r="BA116">
        <v>348.29976664764007</v>
      </c>
      <c r="BB116">
        <v>36.045351606020674</v>
      </c>
      <c r="BC116">
        <v>88.786720138001272</v>
      </c>
      <c r="BD116">
        <v>21.842787122162555</v>
      </c>
      <c r="BE116">
        <v>51.379499960340738</v>
      </c>
      <c r="BF116">
        <v>54.461518535823586</v>
      </c>
      <c r="BH116">
        <v>16.402619678777487</v>
      </c>
      <c r="BJ116">
        <v>3.4137649661303082</v>
      </c>
      <c r="BK116">
        <v>0.35328866191566238</v>
      </c>
      <c r="BL116">
        <v>0.87021877040576734</v>
      </c>
      <c r="BM116">
        <v>0.38253519697500049</v>
      </c>
      <c r="BN116">
        <v>0.50358212590864848</v>
      </c>
      <c r="BO116">
        <v>0.38035050376480317</v>
      </c>
      <c r="BP116">
        <v>0.21408610794653835</v>
      </c>
      <c r="BQ116">
        <v>3.4583585749323809</v>
      </c>
      <c r="BR116">
        <v>0.16076579364699253</v>
      </c>
      <c r="BS116">
        <v>4.9012729096588954</v>
      </c>
      <c r="BT116">
        <v>1.871428011714833</v>
      </c>
      <c r="BU116">
        <v>0.7056041641992683</v>
      </c>
      <c r="BV116">
        <v>6.4788785710227845</v>
      </c>
      <c r="BW116">
        <v>0.14561304589952612</v>
      </c>
      <c r="BX116">
        <v>1.9463015419999976E-2</v>
      </c>
      <c r="BY116">
        <v>9.9595359750091234E-2</v>
      </c>
    </row>
    <row r="117" spans="1:77" x14ac:dyDescent="0.25">
      <c r="A117" t="s">
        <v>448</v>
      </c>
      <c r="C117">
        <v>116</v>
      </c>
      <c r="D117" t="s">
        <v>449</v>
      </c>
      <c r="E117" t="s">
        <v>180</v>
      </c>
      <c r="F117" s="15">
        <v>44874</v>
      </c>
      <c r="G117" s="16">
        <v>0.625</v>
      </c>
      <c r="H117" t="s">
        <v>181</v>
      </c>
      <c r="I117" t="s">
        <v>450</v>
      </c>
      <c r="K117" t="s">
        <v>451</v>
      </c>
      <c r="L117" t="s">
        <v>81</v>
      </c>
      <c r="M117" t="s">
        <v>81</v>
      </c>
      <c r="N117">
        <v>27.83558</v>
      </c>
      <c r="O117">
        <v>85.572370000000006</v>
      </c>
      <c r="P117" s="11">
        <v>894.07228800328301</v>
      </c>
      <c r="Q117">
        <v>23.4</v>
      </c>
      <c r="R117">
        <v>6.26</v>
      </c>
      <c r="S117">
        <v>79</v>
      </c>
      <c r="T117">
        <v>1240.76</v>
      </c>
      <c r="V117" s="17">
        <v>0.74340757000000002</v>
      </c>
      <c r="W117">
        <v>2.5176097999999999E-5</v>
      </c>
      <c r="AB117" s="18">
        <v>-15.71</v>
      </c>
      <c r="AD117">
        <v>-7.9476466333333313</v>
      </c>
      <c r="AE117">
        <v>-53.645524000000002</v>
      </c>
      <c r="AF117" s="24">
        <f t="shared" si="1"/>
        <v>9.9356490666666488</v>
      </c>
      <c r="AH117">
        <v>9.5113199999999996</v>
      </c>
      <c r="AI117">
        <v>2.70513</v>
      </c>
      <c r="AJ117">
        <v>12.657920000000001</v>
      </c>
      <c r="AK117">
        <v>3.6781100000000002</v>
      </c>
      <c r="AL117">
        <v>12.432969999999999</v>
      </c>
      <c r="AM117">
        <v>0.10151</v>
      </c>
      <c r="AN117">
        <v>-7.9840147245495495E-5</v>
      </c>
      <c r="AO117">
        <v>4.4839999999999998E-2</v>
      </c>
      <c r="AP117">
        <v>1.2050558608560601E-2</v>
      </c>
      <c r="AQ117">
        <v>2.0320983328007899E-3</v>
      </c>
      <c r="AR117">
        <v>3.2399999999999998E-3</v>
      </c>
      <c r="AS117">
        <v>1.84273</v>
      </c>
      <c r="AU117">
        <v>413.7196854827032</v>
      </c>
      <c r="AV117">
        <v>69.187918656309876</v>
      </c>
      <c r="AW117">
        <v>315.83212735166427</v>
      </c>
      <c r="AX117">
        <v>151.33141328944663</v>
      </c>
      <c r="AY117">
        <v>442.68287906571004</v>
      </c>
      <c r="AZ117">
        <v>1158.5254508103174</v>
      </c>
      <c r="BA117">
        <v>-2.9590657243641845</v>
      </c>
      <c r="BB117">
        <v>326.51991232605383</v>
      </c>
      <c r="BC117">
        <v>215.7858108794091</v>
      </c>
      <c r="BD117">
        <v>58.975525229838908</v>
      </c>
      <c r="BE117">
        <v>292.76737254009367</v>
      </c>
      <c r="BF117">
        <v>223.00979279865317</v>
      </c>
      <c r="BH117">
        <v>57.468579447996262</v>
      </c>
      <c r="BJ117">
        <v>-9.3691093087227423E-3</v>
      </c>
      <c r="BK117">
        <v>1.0338400816408686</v>
      </c>
      <c r="BL117">
        <v>0.68322945068581231</v>
      </c>
      <c r="BM117">
        <v>0.21906548658133304</v>
      </c>
      <c r="BN117">
        <v>0.92697147372252897</v>
      </c>
      <c r="BO117">
        <v>0.47915142312595133</v>
      </c>
      <c r="BP117">
        <v>0.18673060820114867</v>
      </c>
      <c r="BQ117">
        <v>1.3099354044563229</v>
      </c>
      <c r="BR117">
        <v>0.18195925769137378</v>
      </c>
      <c r="BS117">
        <v>1.4016397976283248</v>
      </c>
      <c r="BT117">
        <v>3.6681684682456437</v>
      </c>
      <c r="BU117">
        <v>0.93457349503975806</v>
      </c>
      <c r="BV117">
        <v>1.8551637589127512</v>
      </c>
      <c r="BW117">
        <v>0.70764670576047239</v>
      </c>
      <c r="BX117">
        <v>3.4156811646183448E-3</v>
      </c>
      <c r="BY117">
        <v>0.14327361603606675</v>
      </c>
    </row>
    <row r="118" spans="1:77" x14ac:dyDescent="0.25">
      <c r="A118" t="s">
        <v>452</v>
      </c>
      <c r="C118">
        <v>117</v>
      </c>
      <c r="E118" t="s">
        <v>180</v>
      </c>
      <c r="F118" s="15">
        <v>44874</v>
      </c>
      <c r="G118" s="16">
        <v>0.63888888888888895</v>
      </c>
      <c r="H118" t="s">
        <v>453</v>
      </c>
      <c r="K118" t="s">
        <v>454</v>
      </c>
      <c r="L118" t="s">
        <v>81</v>
      </c>
      <c r="M118" t="s">
        <v>81</v>
      </c>
      <c r="N118">
        <v>27.835349999999998</v>
      </c>
      <c r="O118">
        <v>85.568770000000001</v>
      </c>
      <c r="P118" s="11">
        <v>826.928720000863</v>
      </c>
      <c r="Q118">
        <v>18.7</v>
      </c>
      <c r="R118">
        <v>7.79</v>
      </c>
      <c r="S118">
        <v>35</v>
      </c>
      <c r="T118">
        <v>573.95000000000005</v>
      </c>
      <c r="V118" s="17">
        <v>0.73466436120301193</v>
      </c>
      <c r="W118">
        <v>2.7477099575405801E-5</v>
      </c>
      <c r="AB118" s="18">
        <v>-7.5013999999999985</v>
      </c>
      <c r="AD118">
        <v>-11.412028683333332</v>
      </c>
      <c r="AE118">
        <v>-77.670333966666675</v>
      </c>
      <c r="AF118" s="24">
        <f t="shared" si="1"/>
        <v>13.625895499999984</v>
      </c>
      <c r="AH118">
        <v>2.9013200000000001</v>
      </c>
      <c r="AI118">
        <v>1.1645700000000001</v>
      </c>
      <c r="AJ118">
        <v>8.6181599999999996</v>
      </c>
      <c r="AK118">
        <v>0.67832999999999999</v>
      </c>
      <c r="AL118">
        <v>5.8408600000000002</v>
      </c>
      <c r="AM118">
        <v>3.3050000000000003E-2</v>
      </c>
      <c r="AN118">
        <v>1.0389194602032199E-2</v>
      </c>
      <c r="AO118">
        <v>5.4099999999999999E-3</v>
      </c>
      <c r="AP118">
        <v>1.06918009333187E-2</v>
      </c>
      <c r="AQ118">
        <v>3.7107300074792199E-4</v>
      </c>
      <c r="AR118">
        <v>1.4460000000000001E-2</v>
      </c>
      <c r="AS118">
        <v>0.93056000000000005</v>
      </c>
      <c r="AU118">
        <v>126.20048509404336</v>
      </c>
      <c r="AV118">
        <v>29.785694007156323</v>
      </c>
      <c r="AW118">
        <v>215.03468236937968</v>
      </c>
      <c r="AX118">
        <v>27.909072207364741</v>
      </c>
      <c r="AY118">
        <v>207.96710046109203</v>
      </c>
      <c r="AZ118">
        <v>377.19698698927186</v>
      </c>
      <c r="BA118">
        <v>385.0482584418998</v>
      </c>
      <c r="BB118">
        <v>39.39502064415592</v>
      </c>
      <c r="BC118">
        <v>191.454936580154</v>
      </c>
      <c r="BD118">
        <v>263.20558482205888</v>
      </c>
      <c r="BE118">
        <v>53.46102877797464</v>
      </c>
      <c r="BF118">
        <v>11.129442493685129</v>
      </c>
      <c r="BH118">
        <v>29.021050990176207</v>
      </c>
      <c r="BJ118">
        <v>1.7906332792422586</v>
      </c>
      <c r="BK118">
        <v>0.18320310105364501</v>
      </c>
      <c r="BL118">
        <v>0.89034445267428464</v>
      </c>
      <c r="BM118">
        <v>0.13851576721931494</v>
      </c>
      <c r="BN118">
        <v>0.24861584275108237</v>
      </c>
      <c r="BO118">
        <v>0.12978870152407987</v>
      </c>
      <c r="BP118">
        <v>1.22401457254199</v>
      </c>
      <c r="BQ118">
        <v>0.58688432816274827</v>
      </c>
      <c r="BR118">
        <v>0.13495986168558974</v>
      </c>
      <c r="BS118">
        <v>0.96713282792146438</v>
      </c>
      <c r="BT118">
        <v>1.7541216274188505</v>
      </c>
      <c r="BU118">
        <v>0.60682908409185543</v>
      </c>
      <c r="BV118">
        <v>11.339335745312471</v>
      </c>
      <c r="BW118">
        <v>0.42361983583609847</v>
      </c>
      <c r="BX118">
        <v>1.8705214300178023E-2</v>
      </c>
      <c r="BY118">
        <v>0.19095085333061562</v>
      </c>
    </row>
    <row r="119" spans="1:77" x14ac:dyDescent="0.25">
      <c r="A119" t="s">
        <v>455</v>
      </c>
      <c r="C119">
        <v>118</v>
      </c>
      <c r="E119" t="s">
        <v>180</v>
      </c>
      <c r="F119" s="15">
        <v>44874</v>
      </c>
      <c r="G119" s="16">
        <v>0.65972222222222221</v>
      </c>
      <c r="H119" t="s">
        <v>456</v>
      </c>
      <c r="K119" t="s">
        <v>457</v>
      </c>
      <c r="L119" t="s">
        <v>81</v>
      </c>
      <c r="M119" t="s">
        <v>81</v>
      </c>
      <c r="N119">
        <v>27.834199999999999</v>
      </c>
      <c r="O119">
        <v>85.577719999999999</v>
      </c>
      <c r="P119">
        <v>834</v>
      </c>
      <c r="Q119">
        <v>17.7</v>
      </c>
      <c r="R119">
        <v>8.1300000000000008</v>
      </c>
      <c r="S119">
        <v>34</v>
      </c>
      <c r="T119">
        <v>551.65</v>
      </c>
      <c r="V119" s="17">
        <v>0.73451829649581246</v>
      </c>
      <c r="W119">
        <v>2.9736781845458599E-5</v>
      </c>
      <c r="AB119" s="18">
        <v>-7.02</v>
      </c>
      <c r="AD119">
        <v>-11.686746166666667</v>
      </c>
      <c r="AE119">
        <v>-80.019561800000005</v>
      </c>
      <c r="AF119" s="24">
        <f t="shared" si="1"/>
        <v>13.474407533333334</v>
      </c>
      <c r="AH119">
        <v>2.5853700000000002</v>
      </c>
      <c r="AI119">
        <v>1.04104</v>
      </c>
      <c r="AJ119">
        <v>8.72607</v>
      </c>
      <c r="AK119">
        <v>0.67118999999999995</v>
      </c>
      <c r="AL119">
        <v>4.91289</v>
      </c>
      <c r="AM119">
        <v>2.5329999999999998E-2</v>
      </c>
      <c r="AN119">
        <v>8.0036136066170705E-3</v>
      </c>
      <c r="AO119">
        <v>3.9699999999999996E-3</v>
      </c>
      <c r="AP119">
        <v>8.9837827244610893E-3</v>
      </c>
      <c r="AQ119">
        <v>6.9849505548117894E-4</v>
      </c>
      <c r="AR119">
        <v>2.0600000000000002E-3</v>
      </c>
      <c r="AS119">
        <v>1.0888199999999999</v>
      </c>
      <c r="AU119">
        <v>112.45741529634336</v>
      </c>
      <c r="AV119">
        <v>26.626221600427638</v>
      </c>
      <c r="AW119">
        <v>217.7271819951095</v>
      </c>
      <c r="AX119">
        <v>27.615305492696972</v>
      </c>
      <c r="AY119">
        <v>174.92620747360738</v>
      </c>
      <c r="AZ119">
        <v>289.08924902990179</v>
      </c>
      <c r="BA119">
        <v>296.63295361384206</v>
      </c>
      <c r="BB119">
        <v>28.909100176949906</v>
      </c>
      <c r="BC119">
        <v>160.86995656658769</v>
      </c>
      <c r="BD119">
        <v>37.496784559712395</v>
      </c>
      <c r="BE119">
        <v>100.6332020575103</v>
      </c>
      <c r="BF119">
        <v>10.224294335476424</v>
      </c>
      <c r="BH119">
        <v>33.956650553563072</v>
      </c>
      <c r="BJ119">
        <v>1.3624066177483751</v>
      </c>
      <c r="BK119">
        <v>0.13277671585167189</v>
      </c>
      <c r="BL119">
        <v>0.73886023367629439</v>
      </c>
      <c r="BM119">
        <v>0.12229167417886162</v>
      </c>
      <c r="BN119">
        <v>0.46219861542033225</v>
      </c>
      <c r="BO119">
        <v>0.12683444133914917</v>
      </c>
      <c r="BP119">
        <v>0.17221912402538067</v>
      </c>
      <c r="BQ119">
        <v>0.51650608925287667</v>
      </c>
      <c r="BR119">
        <v>0.15595962912120817</v>
      </c>
      <c r="BS119">
        <v>0.80341924178092061</v>
      </c>
      <c r="BT119">
        <v>1.3277591083523745</v>
      </c>
      <c r="BU119">
        <v>0.64288488797946852</v>
      </c>
      <c r="BV119">
        <v>10.999039308379139</v>
      </c>
      <c r="BW119">
        <v>0.89485608212073564</v>
      </c>
      <c r="BX119">
        <v>9.9370782162781189E-3</v>
      </c>
      <c r="BY119">
        <v>0.19144036059532896</v>
      </c>
    </row>
    <row r="120" spans="1:77" x14ac:dyDescent="0.25">
      <c r="A120" t="s">
        <v>458</v>
      </c>
      <c r="C120" s="20">
        <v>119</v>
      </c>
      <c r="E120" t="s">
        <v>180</v>
      </c>
      <c r="F120" s="15">
        <v>44875</v>
      </c>
      <c r="G120" s="16">
        <v>0.375</v>
      </c>
      <c r="H120" t="s">
        <v>293</v>
      </c>
      <c r="K120" t="s">
        <v>459</v>
      </c>
      <c r="L120" t="s">
        <v>460</v>
      </c>
      <c r="M120" t="s">
        <v>460</v>
      </c>
      <c r="N120">
        <v>27.84357</v>
      </c>
      <c r="O120">
        <v>85.556939999999997</v>
      </c>
      <c r="P120" s="25">
        <v>867.67731199768502</v>
      </c>
      <c r="Q120">
        <v>16.399999999999999</v>
      </c>
      <c r="R120">
        <v>7.76</v>
      </c>
      <c r="S120">
        <v>40</v>
      </c>
      <c r="T120">
        <v>591.23</v>
      </c>
      <c r="AB120" s="18">
        <v>-10.075200000000001</v>
      </c>
      <c r="AD120">
        <v>-8.2815057500000009</v>
      </c>
      <c r="AE120">
        <v>-56.335026200000001</v>
      </c>
      <c r="AF120" s="24">
        <f t="shared" si="1"/>
        <v>9.9170198000000056</v>
      </c>
      <c r="AH120">
        <v>8.1689299999999996</v>
      </c>
      <c r="AI120">
        <v>1.32989</v>
      </c>
      <c r="AJ120">
        <v>4.8772200000000003</v>
      </c>
      <c r="AK120">
        <v>1.1499999999999999</v>
      </c>
      <c r="AL120">
        <v>12.98367</v>
      </c>
      <c r="AM120">
        <v>2.8230000000000002E-2</v>
      </c>
      <c r="AN120">
        <v>6.2608857060361903E-3</v>
      </c>
      <c r="AO120">
        <v>5.0200000000000002E-3</v>
      </c>
      <c r="AP120">
        <v>4.3494181543590402E-3</v>
      </c>
      <c r="AQ120">
        <v>8.7695736807601296E-4</v>
      </c>
      <c r="AR120">
        <v>4.0999999999999999E-4</v>
      </c>
      <c r="AS120">
        <v>0.25058999999999998</v>
      </c>
      <c r="AU120">
        <v>355.32892914235026</v>
      </c>
      <c r="AV120">
        <v>34.014010839345957</v>
      </c>
      <c r="AW120">
        <v>121.69319826338639</v>
      </c>
      <c r="AX120">
        <v>47.315367208393333</v>
      </c>
      <c r="AY120">
        <v>462.29086183261825</v>
      </c>
      <c r="AZ120">
        <v>322.18671536178954</v>
      </c>
      <c r="BA120">
        <v>232.04331324600091</v>
      </c>
      <c r="BB120">
        <v>36.555083850954297</v>
      </c>
      <c r="BC120">
        <v>77.883752428311226</v>
      </c>
      <c r="BD120">
        <v>7.4629522667388741</v>
      </c>
      <c r="BE120">
        <v>126.34452788877869</v>
      </c>
      <c r="BF120" s="21">
        <v>56.629030513340076</v>
      </c>
      <c r="BG120" s="21"/>
      <c r="BH120">
        <v>7.815063152970529</v>
      </c>
      <c r="BJ120">
        <v>1.9067895047328651</v>
      </c>
      <c r="BK120">
        <v>0.30038723916053539</v>
      </c>
      <c r="BL120">
        <v>0.64000086726082839</v>
      </c>
      <c r="BM120">
        <v>0.27950626102970694</v>
      </c>
      <c r="BN120">
        <v>1.0382217715679163</v>
      </c>
      <c r="BO120">
        <v>0.3888086424188345</v>
      </c>
      <c r="BP120">
        <v>6.1325960474688572E-2</v>
      </c>
      <c r="BQ120">
        <v>2.9198750153093593</v>
      </c>
      <c r="BR120">
        <v>6.4219391588805283E-2</v>
      </c>
      <c r="BS120">
        <v>3.7988225178539565</v>
      </c>
      <c r="BT120">
        <v>2.6475326473420928</v>
      </c>
      <c r="BU120">
        <v>0.76862633133986602</v>
      </c>
      <c r="BV120">
        <v>6.2746779508903225</v>
      </c>
      <c r="BW120">
        <v>0.35557062070272111</v>
      </c>
      <c r="BX120">
        <v>7.9148659361037137E-3</v>
      </c>
      <c r="BY120">
        <v>8.7362598230097677E-2</v>
      </c>
    </row>
    <row r="121" spans="1:77" s="8" customFormat="1" x14ac:dyDescent="0.25">
      <c r="A121" s="8" t="s">
        <v>461</v>
      </c>
      <c r="C121">
        <v>120</v>
      </c>
      <c r="D121" s="8" t="s">
        <v>462</v>
      </c>
      <c r="E121" s="8" t="s">
        <v>463</v>
      </c>
      <c r="F121" s="9">
        <v>45023</v>
      </c>
      <c r="G121" s="10">
        <v>0.6875</v>
      </c>
      <c r="H121" s="8" t="s">
        <v>181</v>
      </c>
      <c r="I121" s="8" t="s">
        <v>464</v>
      </c>
      <c r="J121" s="8" t="s">
        <v>465</v>
      </c>
      <c r="K121" s="8" t="s">
        <v>184</v>
      </c>
      <c r="L121" s="8" t="s">
        <v>81</v>
      </c>
      <c r="M121" s="8" t="s">
        <v>81</v>
      </c>
      <c r="N121" s="8">
        <v>27.837599999999998</v>
      </c>
      <c r="O121" s="8">
        <v>85.567610000000002</v>
      </c>
      <c r="P121" s="11">
        <v>861.10224000662697</v>
      </c>
      <c r="Q121" s="8">
        <v>24.1</v>
      </c>
      <c r="R121" s="8">
        <v>7.06</v>
      </c>
      <c r="S121" s="8">
        <v>160</v>
      </c>
      <c r="T121" s="8">
        <v>2164</v>
      </c>
      <c r="V121" s="12"/>
      <c r="AB121" s="13">
        <v>-12.215704800000001</v>
      </c>
      <c r="AD121" s="8">
        <v>-8.0623442666666669</v>
      </c>
      <c r="AE121" s="8">
        <v>-54.705288533333331</v>
      </c>
      <c r="AF121" s="26">
        <f t="shared" si="1"/>
        <v>9.7934656000000047</v>
      </c>
      <c r="AG121" s="14"/>
      <c r="AH121" s="8">
        <v>11.61975</v>
      </c>
      <c r="AI121" s="8">
        <v>4.13124</v>
      </c>
      <c r="AJ121" s="8">
        <v>48.862250000000003</v>
      </c>
      <c r="AK121" s="8">
        <v>4.3465699999999998</v>
      </c>
      <c r="AL121" s="8">
        <v>16.611149999999999</v>
      </c>
      <c r="AM121" s="8">
        <v>5.1819999999999998E-2</v>
      </c>
      <c r="AN121" s="8">
        <v>5.4000000000000001E-4</v>
      </c>
      <c r="AO121" s="8">
        <v>1.566E-2</v>
      </c>
      <c r="AP121" s="8">
        <v>6.0520000000000004E-2</v>
      </c>
      <c r="AQ121" s="8">
        <v>3.2699999999999999E-3</v>
      </c>
      <c r="AR121" s="8">
        <v>-2.2000000000000001E-4</v>
      </c>
      <c r="AS121" s="8">
        <v>5.6076199999999998</v>
      </c>
      <c r="AT121" s="14"/>
      <c r="AU121" s="8">
        <v>505.43135078912718</v>
      </c>
      <c r="AV121" s="8">
        <v>105.66290605985427</v>
      </c>
      <c r="AW121" s="8">
        <v>1219.1788512400819</v>
      </c>
      <c r="AX121" s="8">
        <v>178.83439621477063</v>
      </c>
      <c r="AY121" s="8">
        <v>591.44932438446881</v>
      </c>
      <c r="AZ121" s="8">
        <v>591.41748459255871</v>
      </c>
      <c r="BA121" s="8">
        <v>20.013684171240193</v>
      </c>
      <c r="BB121" s="8">
        <v>114.03438508086539</v>
      </c>
      <c r="BC121" s="8">
        <v>1083.7138508371386</v>
      </c>
      <c r="BD121" s="8">
        <v>-4.0045109723964689</v>
      </c>
      <c r="BE121" s="8">
        <v>471.1136723815012</v>
      </c>
      <c r="BF121">
        <v>73.123022796556143</v>
      </c>
      <c r="BG121">
        <v>141.18711787468919</v>
      </c>
      <c r="BH121" s="8">
        <v>174.88289412131607</v>
      </c>
      <c r="BI121" s="14"/>
      <c r="BJ121" s="8">
        <v>1.6415708122629727E-2</v>
      </c>
      <c r="BK121" s="8">
        <v>9.3533762470433157E-2</v>
      </c>
      <c r="BL121" s="8">
        <v>0.8888883281848633</v>
      </c>
      <c r="BM121" s="8">
        <v>8.6667272773293058E-2</v>
      </c>
      <c r="BN121" s="8">
        <v>0.38641883584374037</v>
      </c>
      <c r="BO121" s="8">
        <v>0.14668429987353379</v>
      </c>
      <c r="BP121" s="8">
        <v>-3.2845968155724649E-3</v>
      </c>
      <c r="BQ121" s="8">
        <v>0.41456702622017277</v>
      </c>
      <c r="BR121" s="8">
        <v>0.14344318222337499</v>
      </c>
      <c r="BS121" s="8">
        <v>0.4851210499451159</v>
      </c>
      <c r="BT121" s="8">
        <v>0.48509493417721383</v>
      </c>
      <c r="BU121" s="8">
        <v>0.85456408512282611</v>
      </c>
      <c r="BW121" s="8">
        <v>0.93210219675917216</v>
      </c>
      <c r="BY121" s="8">
        <v>0.17290770593179791</v>
      </c>
    </row>
    <row r="122" spans="1:77" x14ac:dyDescent="0.25">
      <c r="A122" t="s">
        <v>466</v>
      </c>
      <c r="C122">
        <v>121</v>
      </c>
      <c r="D122" t="s">
        <v>467</v>
      </c>
      <c r="E122" t="s">
        <v>463</v>
      </c>
      <c r="F122" s="15">
        <v>45025</v>
      </c>
      <c r="G122" s="16">
        <v>0.69930555555555562</v>
      </c>
      <c r="H122" t="s">
        <v>181</v>
      </c>
      <c r="I122" t="s">
        <v>468</v>
      </c>
      <c r="J122" t="s">
        <v>469</v>
      </c>
      <c r="K122" t="s">
        <v>470</v>
      </c>
      <c r="L122" t="s">
        <v>92</v>
      </c>
      <c r="M122" t="s">
        <v>122</v>
      </c>
      <c r="N122">
        <v>28.002140000000001</v>
      </c>
      <c r="O122">
        <v>85.554500000000004</v>
      </c>
      <c r="P122" s="11">
        <v>2523.0784000000699</v>
      </c>
      <c r="Q122">
        <v>12.9</v>
      </c>
      <c r="R122">
        <v>6.33</v>
      </c>
      <c r="S122">
        <v>12</v>
      </c>
      <c r="T122">
        <v>134</v>
      </c>
      <c r="AB122" s="18">
        <v>-15.372886560000001</v>
      </c>
      <c r="AD122">
        <v>-11.415362933333332</v>
      </c>
      <c r="AE122">
        <v>-77.340177666666662</v>
      </c>
      <c r="AF122" s="24">
        <f t="shared" si="1"/>
        <v>13.982725799999997</v>
      </c>
      <c r="AH122">
        <v>1.3814</v>
      </c>
      <c r="AI122">
        <v>0.68932000000000004</v>
      </c>
      <c r="AJ122">
        <v>1.32243</v>
      </c>
      <c r="AK122">
        <v>0.35621000000000003</v>
      </c>
      <c r="AL122">
        <v>5.3093899999999996</v>
      </c>
      <c r="AM122">
        <v>1.242E-2</v>
      </c>
      <c r="AN122">
        <v>5.0999999999999995E-3</v>
      </c>
      <c r="AO122">
        <v>1.5900000000000001E-3</v>
      </c>
      <c r="AP122">
        <v>3.3399999999999997E-3</v>
      </c>
      <c r="AQ122">
        <v>7.0000000000000007E-5</v>
      </c>
      <c r="AR122">
        <v>5.5999999999999995E-4</v>
      </c>
      <c r="AS122">
        <v>0.12759000000000001</v>
      </c>
      <c r="AU122">
        <v>60.087598096353211</v>
      </c>
      <c r="AV122">
        <v>17.630434059792883</v>
      </c>
      <c r="AW122">
        <v>32.996407006337634</v>
      </c>
      <c r="AX122">
        <v>14.655832133305905</v>
      </c>
      <c r="AY122">
        <v>189.04381264353489</v>
      </c>
      <c r="AZ122">
        <v>141.74845925587766</v>
      </c>
      <c r="BA122">
        <v>189.01812828393514</v>
      </c>
      <c r="BB122">
        <v>11.578203849206639</v>
      </c>
      <c r="BC122">
        <v>59.808398245142804</v>
      </c>
      <c r="BD122">
        <v>10.193300657009194</v>
      </c>
      <c r="BE122">
        <v>10.085002161071893</v>
      </c>
      <c r="BF122">
        <v>3.8601764278424602</v>
      </c>
      <c r="BG122" t="s">
        <v>471</v>
      </c>
      <c r="BH122">
        <v>3.9791049430843604</v>
      </c>
      <c r="BJ122">
        <v>5.72844577434235</v>
      </c>
      <c r="BK122">
        <v>0.35089286681979676</v>
      </c>
      <c r="BL122">
        <v>1.8125730548073122</v>
      </c>
      <c r="BM122">
        <v>0.53431375290062944</v>
      </c>
      <c r="BN122">
        <v>0.30563940368219067</v>
      </c>
      <c r="BO122">
        <v>0.44416448525716612</v>
      </c>
      <c r="BP122">
        <v>0.30892153364005248</v>
      </c>
      <c r="BQ122">
        <v>1.8210345776378671</v>
      </c>
      <c r="BR122">
        <v>0.12059206756420758</v>
      </c>
      <c r="BS122">
        <v>5.7292241730205706</v>
      </c>
      <c r="BT122">
        <v>4.2958755851402843</v>
      </c>
      <c r="BU122">
        <v>0.31785011768491828</v>
      </c>
      <c r="BW122">
        <v>0.16783833071343826</v>
      </c>
      <c r="BY122">
        <v>0.22685126695399266</v>
      </c>
    </row>
    <row r="123" spans="1:77" x14ac:dyDescent="0.25">
      <c r="A123" t="s">
        <v>472</v>
      </c>
      <c r="C123">
        <v>122</v>
      </c>
      <c r="D123" t="s">
        <v>473</v>
      </c>
      <c r="E123" t="s">
        <v>463</v>
      </c>
      <c r="F123" s="15">
        <v>45025</v>
      </c>
      <c r="G123" s="16">
        <v>0.7368055555555556</v>
      </c>
      <c r="H123" t="s">
        <v>181</v>
      </c>
      <c r="I123" t="s">
        <v>474</v>
      </c>
      <c r="J123" t="s">
        <v>259</v>
      </c>
      <c r="K123" t="s">
        <v>475</v>
      </c>
      <c r="L123" t="s">
        <v>92</v>
      </c>
      <c r="M123" t="s">
        <v>122</v>
      </c>
      <c r="N123">
        <v>27.997869999999999</v>
      </c>
      <c r="O123">
        <v>85.554050000000004</v>
      </c>
      <c r="P123" s="11">
        <v>2586.2544000061598</v>
      </c>
      <c r="Q123">
        <v>12.1</v>
      </c>
      <c r="R123">
        <v>6.8</v>
      </c>
      <c r="S123">
        <v>17</v>
      </c>
      <c r="T123">
        <v>237</v>
      </c>
      <c r="AB123" s="18">
        <v>-18.505531680000001</v>
      </c>
      <c r="AD123">
        <v>-11.499340533333333</v>
      </c>
      <c r="AE123">
        <v>-77.500465800000001</v>
      </c>
      <c r="AF123" s="24">
        <f t="shared" si="1"/>
        <v>14.494258466666665</v>
      </c>
      <c r="AH123">
        <v>1.76705</v>
      </c>
      <c r="AI123">
        <v>0.99275000000000002</v>
      </c>
      <c r="AJ123">
        <v>2.4913099999999999</v>
      </c>
      <c r="AK123">
        <v>0.54440999999999995</v>
      </c>
      <c r="AL123">
        <v>6.0076299999999998</v>
      </c>
      <c r="AM123">
        <v>1.593E-2</v>
      </c>
      <c r="AN123">
        <v>7.2199999999999999E-3</v>
      </c>
      <c r="AO123">
        <v>8.8999999999999995E-4</v>
      </c>
      <c r="AP123">
        <v>4.9299999999999995E-3</v>
      </c>
      <c r="AQ123">
        <v>4.0000000000000003E-5</v>
      </c>
      <c r="AR123">
        <v>9.0000000000000006E-5</v>
      </c>
      <c r="AS123">
        <v>0.18512999999999999</v>
      </c>
      <c r="AU123">
        <v>76.862451293007766</v>
      </c>
      <c r="AV123">
        <v>25.39112953760138</v>
      </c>
      <c r="AW123">
        <v>62.161535006736855</v>
      </c>
      <c r="AX123">
        <v>22.399094836453404</v>
      </c>
      <c r="AY123">
        <v>213.90503996724289</v>
      </c>
      <c r="AZ123">
        <v>181.80780643688655</v>
      </c>
      <c r="BA123">
        <v>267.59036984510033</v>
      </c>
      <c r="BB123">
        <v>6.4808813998703823</v>
      </c>
      <c r="BC123">
        <v>88.280060882800612</v>
      </c>
      <c r="BD123">
        <v>1.638209034162192</v>
      </c>
      <c r="BE123">
        <v>5.7628583777553679</v>
      </c>
      <c r="BF123">
        <v>1.8254709848694803</v>
      </c>
      <c r="BG123">
        <v>6.9295078292480436</v>
      </c>
      <c r="BH123">
        <v>5.7735849056603774</v>
      </c>
      <c r="BJ123">
        <v>4.304758076133413</v>
      </c>
      <c r="BK123">
        <v>0.10425870917067936</v>
      </c>
      <c r="BL123">
        <v>1.4201718293030106</v>
      </c>
      <c r="BM123">
        <v>0.40847011797327037</v>
      </c>
      <c r="BN123">
        <v>9.2707787494803809E-2</v>
      </c>
      <c r="BO123">
        <v>0.36033690020727233</v>
      </c>
      <c r="BP123">
        <v>2.6354063392814358E-2</v>
      </c>
      <c r="BQ123">
        <v>1.2364953871341446</v>
      </c>
      <c r="BR123">
        <v>9.2880346423791754E-2</v>
      </c>
      <c r="BS123">
        <v>3.4411157952270739</v>
      </c>
      <c r="BT123">
        <v>2.9247637854693074</v>
      </c>
      <c r="BU123">
        <v>0.3593297815927029</v>
      </c>
      <c r="BW123">
        <v>7.4976250182117454E-2</v>
      </c>
      <c r="BY123">
        <v>0.2483153091691109</v>
      </c>
    </row>
    <row r="124" spans="1:77" x14ac:dyDescent="0.25">
      <c r="A124" t="s">
        <v>476</v>
      </c>
      <c r="C124">
        <v>123</v>
      </c>
      <c r="D124" t="s">
        <v>477</v>
      </c>
      <c r="E124" t="s">
        <v>463</v>
      </c>
      <c r="F124" s="15">
        <v>45027</v>
      </c>
      <c r="G124" s="16">
        <v>0.64513888888888882</v>
      </c>
      <c r="H124" t="s">
        <v>181</v>
      </c>
      <c r="I124" t="s">
        <v>478</v>
      </c>
      <c r="J124" t="s">
        <v>355</v>
      </c>
      <c r="K124" t="s">
        <v>479</v>
      </c>
      <c r="L124" t="s">
        <v>111</v>
      </c>
      <c r="M124" t="s">
        <v>111</v>
      </c>
      <c r="N124">
        <v>27.865110000000001</v>
      </c>
      <c r="O124">
        <v>85.566289999999995</v>
      </c>
      <c r="P124" s="11">
        <v>1533.0720000010599</v>
      </c>
      <c r="Q124">
        <v>17.8</v>
      </c>
      <c r="R124">
        <v>5.2</v>
      </c>
      <c r="S124">
        <v>120</v>
      </c>
      <c r="T124">
        <v>191</v>
      </c>
      <c r="AB124" s="18">
        <v>-15.674767680000002</v>
      </c>
      <c r="AD124">
        <v>-8.8042985333333323</v>
      </c>
      <c r="AE124">
        <v>-59.224937199999999</v>
      </c>
      <c r="AF124" s="24">
        <f t="shared" si="1"/>
        <v>11.209451066666659</v>
      </c>
      <c r="AH124">
        <v>10.99091</v>
      </c>
      <c r="AI124">
        <v>2.6796600000000002</v>
      </c>
      <c r="AJ124">
        <v>10.753500000000001</v>
      </c>
      <c r="AK124">
        <v>3.0000100000000001</v>
      </c>
      <c r="AL124">
        <v>7.5635199999999996</v>
      </c>
      <c r="AM124">
        <v>8.6360000000000006E-2</v>
      </c>
      <c r="AN124">
        <v>5.9199999999999999E-3</v>
      </c>
      <c r="AO124">
        <v>7.6980000000000007E-2</v>
      </c>
      <c r="AP124">
        <v>1.409E-2</v>
      </c>
      <c r="AQ124">
        <v>2.0000000000000001E-4</v>
      </c>
      <c r="AR124">
        <v>1.2E-2</v>
      </c>
      <c r="AS124">
        <v>0.17571999999999999</v>
      </c>
      <c r="AU124">
        <v>478.07831387953485</v>
      </c>
      <c r="AV124">
        <v>68.536483683433801</v>
      </c>
      <c r="AW124">
        <v>268.31428714007683</v>
      </c>
      <c r="AX124">
        <v>123.43180415552357</v>
      </c>
      <c r="AY124">
        <v>269.30337718751667</v>
      </c>
      <c r="AZ124">
        <v>985.61972152476596</v>
      </c>
      <c r="BA124">
        <v>219.40927832174435</v>
      </c>
      <c r="BB124">
        <v>560.55983164272141</v>
      </c>
      <c r="BC124">
        <v>252.30548840540783</v>
      </c>
      <c r="BD124">
        <v>218.42787122162559</v>
      </c>
      <c r="BE124">
        <v>28.814291888776836</v>
      </c>
      <c r="BF124">
        <v>363.81890359487682</v>
      </c>
      <c r="BG124">
        <v>10.353936742009704</v>
      </c>
      <c r="BH124">
        <v>5.4801185092780287</v>
      </c>
      <c r="BJ124">
        <v>0.81773237146778921</v>
      </c>
      <c r="BK124">
        <v>2.0891911407985297</v>
      </c>
      <c r="BL124">
        <v>0.94033564553977178</v>
      </c>
      <c r="BM124">
        <v>0.25543359771838564</v>
      </c>
      <c r="BN124">
        <v>0.1073900767488165</v>
      </c>
      <c r="BO124">
        <v>0.4600269537308852</v>
      </c>
      <c r="BP124">
        <v>0.81407469408288569</v>
      </c>
      <c r="BQ124">
        <v>1.7817847829696376</v>
      </c>
      <c r="BR124">
        <v>2.0424251603184531E-2</v>
      </c>
      <c r="BS124">
        <v>1.0036863115191605</v>
      </c>
      <c r="BT124">
        <v>3.6733777095150018</v>
      </c>
      <c r="BU124">
        <v>1.7752406927546536</v>
      </c>
      <c r="BW124">
        <v>6.0271070768621815E-2</v>
      </c>
      <c r="BY124">
        <v>0.12538351319612523</v>
      </c>
    </row>
    <row r="125" spans="1:77" x14ac:dyDescent="0.25">
      <c r="A125" t="s">
        <v>480</v>
      </c>
      <c r="C125">
        <v>124</v>
      </c>
      <c r="D125" t="s">
        <v>481</v>
      </c>
      <c r="E125" t="s">
        <v>463</v>
      </c>
      <c r="F125" s="15">
        <v>45027</v>
      </c>
      <c r="G125" s="16">
        <v>0.66319444444444442</v>
      </c>
      <c r="H125" t="s">
        <v>181</v>
      </c>
      <c r="I125" t="s">
        <v>482</v>
      </c>
      <c r="J125" t="s">
        <v>483</v>
      </c>
      <c r="K125" t="s">
        <v>484</v>
      </c>
      <c r="L125" t="s">
        <v>111</v>
      </c>
      <c r="M125" t="s">
        <v>111</v>
      </c>
      <c r="N125">
        <v>27.86655</v>
      </c>
      <c r="O125">
        <v>85.562600000000003</v>
      </c>
      <c r="P125" s="11">
        <v>1451.6664000037199</v>
      </c>
      <c r="Q125">
        <v>19.899999999999999</v>
      </c>
      <c r="R125">
        <v>6.61</v>
      </c>
      <c r="S125">
        <v>100</v>
      </c>
      <c r="T125">
        <v>252</v>
      </c>
      <c r="AB125" s="18">
        <v>-15.621269760000002</v>
      </c>
      <c r="AD125">
        <v>-8.1921140000000001</v>
      </c>
      <c r="AE125">
        <v>-55.293706866666668</v>
      </c>
      <c r="AF125" s="24">
        <f t="shared" si="1"/>
        <v>10.243205133333333</v>
      </c>
      <c r="AH125">
        <v>5.6257900000000003</v>
      </c>
      <c r="AI125">
        <v>1.7173499999999999</v>
      </c>
      <c r="AJ125">
        <v>3.4990299999999999</v>
      </c>
      <c r="AK125">
        <v>0.78437999999999997</v>
      </c>
      <c r="AL125">
        <v>12.43863</v>
      </c>
      <c r="AM125">
        <v>4.1119999999999997E-2</v>
      </c>
      <c r="AN125">
        <v>3.0200000000000001E-3</v>
      </c>
      <c r="AO125">
        <v>1.8620000000000001E-2</v>
      </c>
      <c r="AP125">
        <v>5.1700000000000001E-3</v>
      </c>
      <c r="AQ125">
        <v>1.06E-3</v>
      </c>
      <c r="AR125">
        <v>1.2700000000000001E-3</v>
      </c>
      <c r="AS125">
        <v>-1.291E-2</v>
      </c>
      <c r="AU125">
        <v>244.70841790537352</v>
      </c>
      <c r="AV125">
        <v>43.923904619893953</v>
      </c>
      <c r="AW125">
        <v>87.305504266679961</v>
      </c>
      <c r="AX125">
        <v>32.272371939930053</v>
      </c>
      <c r="AY125">
        <v>442.88440654430224</v>
      </c>
      <c r="AZ125">
        <v>469.29924674731791</v>
      </c>
      <c r="BA125">
        <v>111.92838184656553</v>
      </c>
      <c r="BB125">
        <v>135.58877715234442</v>
      </c>
      <c r="BC125">
        <v>92.577670337541406</v>
      </c>
      <c r="BD125">
        <v>23.116949704288707</v>
      </c>
      <c r="BE125">
        <v>152.71574701051722</v>
      </c>
      <c r="BF125">
        <v>104.89573086759577</v>
      </c>
      <c r="BG125" t="s">
        <v>471</v>
      </c>
      <c r="BH125">
        <v>-0.40261967877748328</v>
      </c>
      <c r="BJ125">
        <v>1.2820312165504879</v>
      </c>
      <c r="BK125">
        <v>1.5530381307710024</v>
      </c>
      <c r="BL125">
        <v>1.0603875564907945</v>
      </c>
      <c r="BM125">
        <v>0.50310578913473447</v>
      </c>
      <c r="BN125">
        <v>1.749210983811945</v>
      </c>
      <c r="BO125">
        <v>0.3696487662605113</v>
      </c>
      <c r="BP125">
        <v>0.26478227115757308</v>
      </c>
      <c r="BQ125">
        <v>2.802897938231899</v>
      </c>
      <c r="BR125">
        <v>-4.6116185017116111E-3</v>
      </c>
      <c r="BS125">
        <v>5.0728119637392499</v>
      </c>
      <c r="BT125">
        <v>5.3753683767041176</v>
      </c>
      <c r="BU125">
        <v>0.55253337956683068</v>
      </c>
      <c r="BW125">
        <v>0.62407230743313036</v>
      </c>
      <c r="BY125">
        <v>0.15217943796315039</v>
      </c>
    </row>
    <row r="126" spans="1:77" x14ac:dyDescent="0.25">
      <c r="A126" t="s">
        <v>485</v>
      </c>
      <c r="C126">
        <v>125</v>
      </c>
      <c r="D126" t="s">
        <v>486</v>
      </c>
      <c r="E126" t="s">
        <v>463</v>
      </c>
      <c r="F126" s="15">
        <v>45027</v>
      </c>
      <c r="G126" s="16">
        <v>0.68402777777777779</v>
      </c>
      <c r="H126" t="s">
        <v>181</v>
      </c>
      <c r="I126" t="s">
        <v>487</v>
      </c>
      <c r="J126" t="s">
        <v>488</v>
      </c>
      <c r="K126" t="s">
        <v>489</v>
      </c>
      <c r="L126" t="s">
        <v>111</v>
      </c>
      <c r="M126" t="s">
        <v>111</v>
      </c>
      <c r="N126">
        <v>27.86711</v>
      </c>
      <c r="O126">
        <v>85.557100000000005</v>
      </c>
      <c r="P126" s="11">
        <v>1258.04000000259</v>
      </c>
      <c r="Q126">
        <v>21.4</v>
      </c>
      <c r="R126">
        <v>5.79</v>
      </c>
      <c r="S126">
        <v>89</v>
      </c>
      <c r="T126">
        <v>538</v>
      </c>
      <c r="AB126" s="18">
        <v>-17.436176639999999</v>
      </c>
      <c r="AD126">
        <v>-8.382584933333332</v>
      </c>
      <c r="AE126">
        <v>-56.905228266666668</v>
      </c>
      <c r="AF126" s="24">
        <f t="shared" si="1"/>
        <v>10.155451199999987</v>
      </c>
      <c r="AH126">
        <v>11.9656</v>
      </c>
      <c r="AI126">
        <v>3.8121399999999999</v>
      </c>
      <c r="AJ126">
        <v>10.0565</v>
      </c>
      <c r="AK126">
        <v>3.6388600000000002</v>
      </c>
      <c r="AL126">
        <v>17.935649999999999</v>
      </c>
      <c r="AM126">
        <v>7.0610000000000006E-2</v>
      </c>
      <c r="AN126">
        <v>1.39E-3</v>
      </c>
      <c r="AO126">
        <v>6.6180000000000003E-2</v>
      </c>
      <c r="AP126">
        <v>1.217E-2</v>
      </c>
      <c r="AQ126">
        <v>1.2199999999999999E-3</v>
      </c>
      <c r="AR126">
        <v>7.5000000000000002E-4</v>
      </c>
      <c r="AS126">
        <v>4.9349999999999998E-2</v>
      </c>
      <c r="AU126">
        <v>520.47499911808609</v>
      </c>
      <c r="AV126">
        <v>97.501425893197393</v>
      </c>
      <c r="AW126">
        <v>250.92319976046707</v>
      </c>
      <c r="AX126">
        <v>149.71651923472538</v>
      </c>
      <c r="AY126">
        <v>638.60889070872872</v>
      </c>
      <c r="AZ126">
        <v>805.86624058434154</v>
      </c>
      <c r="BA126">
        <v>51.516705551896052</v>
      </c>
      <c r="BB126">
        <v>481.91542813867636</v>
      </c>
      <c r="BC126">
        <v>217.92461276748142</v>
      </c>
      <c r="BD126">
        <v>13.6517419513516</v>
      </c>
      <c r="BE126">
        <v>175.76718052153868</v>
      </c>
      <c r="BF126">
        <v>278.7295474683778</v>
      </c>
      <c r="BG126" t="s">
        <v>471</v>
      </c>
      <c r="BH126">
        <v>1.539061281771402</v>
      </c>
      <c r="BJ126">
        <v>0.20530865858985634</v>
      </c>
      <c r="BK126">
        <v>1.9205694355831424</v>
      </c>
      <c r="BL126">
        <v>0.86849128727640046</v>
      </c>
      <c r="BM126">
        <v>0.38857078973276643</v>
      </c>
      <c r="BN126">
        <v>0.70048198289088925</v>
      </c>
      <c r="BO126">
        <v>0.59666272141294929</v>
      </c>
      <c r="BP126">
        <v>5.4406057169618598E-2</v>
      </c>
      <c r="BQ126">
        <v>2.0742402440863774</v>
      </c>
      <c r="BR126">
        <v>6.1335949933708795E-3</v>
      </c>
      <c r="BS126">
        <v>2.5450372517102799</v>
      </c>
      <c r="BT126">
        <v>3.2116051499168936</v>
      </c>
      <c r="BU126">
        <v>0.8150137066530071</v>
      </c>
      <c r="BW126">
        <v>0.3377053284391483</v>
      </c>
      <c r="BY126">
        <v>0.15777531625323271</v>
      </c>
    </row>
    <row r="127" spans="1:77" x14ac:dyDescent="0.25">
      <c r="A127" t="s">
        <v>490</v>
      </c>
      <c r="C127">
        <v>126</v>
      </c>
      <c r="D127" t="s">
        <v>491</v>
      </c>
      <c r="E127" t="s">
        <v>463</v>
      </c>
      <c r="F127" s="15">
        <v>45027</v>
      </c>
      <c r="G127" s="16">
        <v>0.70416666666666661</v>
      </c>
      <c r="H127" t="s">
        <v>181</v>
      </c>
      <c r="I127" t="s">
        <v>492</v>
      </c>
      <c r="J127" t="s">
        <v>377</v>
      </c>
      <c r="K127" t="s">
        <v>493</v>
      </c>
      <c r="L127" t="s">
        <v>111</v>
      </c>
      <c r="M127" t="s">
        <v>111</v>
      </c>
      <c r="N127">
        <v>27.868829999999999</v>
      </c>
      <c r="O127">
        <v>85.552999999999997</v>
      </c>
      <c r="P127" s="11">
        <v>1129.7512000014999</v>
      </c>
      <c r="Q127">
        <v>19.100000000000001</v>
      </c>
      <c r="R127">
        <v>6.9</v>
      </c>
      <c r="S127">
        <v>85</v>
      </c>
      <c r="T127">
        <v>965</v>
      </c>
      <c r="AB127" s="18">
        <v>-15.1952976</v>
      </c>
      <c r="AD127">
        <v>-8.0959657333333332</v>
      </c>
      <c r="AE127">
        <v>-54.641977699999998</v>
      </c>
      <c r="AF127" s="24">
        <f t="shared" si="1"/>
        <v>10.125748166666668</v>
      </c>
      <c r="AH127">
        <v>11.40014</v>
      </c>
      <c r="AI127">
        <v>3.7068699999999999</v>
      </c>
      <c r="AJ127">
        <v>13.151540000000001</v>
      </c>
      <c r="AK127">
        <v>4.0043100000000003</v>
      </c>
      <c r="AL127">
        <v>13.644259999999999</v>
      </c>
      <c r="AM127">
        <v>6.4939999999999998E-2</v>
      </c>
      <c r="AN127">
        <v>1.49E-3</v>
      </c>
      <c r="AO127">
        <v>3.8269999999999998E-2</v>
      </c>
      <c r="AP127">
        <v>1.618E-2</v>
      </c>
      <c r="AQ127">
        <v>1.33E-3</v>
      </c>
      <c r="AR127">
        <v>6.0999999999999997E-4</v>
      </c>
      <c r="AS127">
        <v>1.7728699999999999</v>
      </c>
      <c r="AU127">
        <v>495.87884071388453</v>
      </c>
      <c r="AV127">
        <v>94.808981464667255</v>
      </c>
      <c r="AW127">
        <v>328.14861021009034</v>
      </c>
      <c r="AX127">
        <v>164.75252005760132</v>
      </c>
      <c r="AY127">
        <v>485.8115397625109</v>
      </c>
      <c r="AZ127">
        <v>741.15498744578861</v>
      </c>
      <c r="BA127">
        <v>55.222943361384978</v>
      </c>
      <c r="BB127">
        <v>278.67790019442646</v>
      </c>
      <c r="BC127">
        <v>289.73050407377565</v>
      </c>
      <c r="BD127">
        <v>11.103416787099299</v>
      </c>
      <c r="BE127">
        <v>191.61504106036594</v>
      </c>
      <c r="BF127">
        <v>201.69615180613835</v>
      </c>
      <c r="BG127">
        <v>38.899176292183554</v>
      </c>
      <c r="BH127">
        <v>55.289879931389372</v>
      </c>
      <c r="BJ127">
        <v>0.16828638501936558</v>
      </c>
      <c r="BK127">
        <v>0.8492429695679915</v>
      </c>
      <c r="BL127">
        <v>0.88292467211207049</v>
      </c>
      <c r="BM127">
        <v>0.28892086851737014</v>
      </c>
      <c r="BN127">
        <v>0.58392763247629909</v>
      </c>
      <c r="BO127">
        <v>0.50206679209191818</v>
      </c>
      <c r="BP127">
        <v>3.3836549787581202E-2</v>
      </c>
      <c r="BQ127">
        <v>1.5111410662273059</v>
      </c>
      <c r="BR127">
        <v>0.16849036750754839</v>
      </c>
      <c r="BS127">
        <v>1.4804619756014816</v>
      </c>
      <c r="BT127">
        <v>2.2585955399027271</v>
      </c>
      <c r="BU127">
        <v>1.0207226468031101</v>
      </c>
      <c r="BW127">
        <v>0.38641503796473797</v>
      </c>
      <c r="BY127">
        <v>0.16050607089713897</v>
      </c>
    </row>
    <row r="128" spans="1:77" x14ac:dyDescent="0.25">
      <c r="A128" t="s">
        <v>494</v>
      </c>
      <c r="C128">
        <v>127</v>
      </c>
      <c r="D128" t="s">
        <v>495</v>
      </c>
      <c r="E128" t="s">
        <v>463</v>
      </c>
      <c r="F128" s="15">
        <v>45028</v>
      </c>
      <c r="G128" s="16">
        <v>0.5493055555555556</v>
      </c>
      <c r="H128" t="s">
        <v>181</v>
      </c>
      <c r="I128" t="s">
        <v>496</v>
      </c>
      <c r="J128" t="s">
        <v>393</v>
      </c>
      <c r="K128" t="s">
        <v>497</v>
      </c>
      <c r="L128" t="s">
        <v>111</v>
      </c>
      <c r="M128" t="s">
        <v>111</v>
      </c>
      <c r="N128">
        <v>27.866610000000001</v>
      </c>
      <c r="O128">
        <v>85.546350000000004</v>
      </c>
      <c r="P128" s="11">
        <v>993.29896000059205</v>
      </c>
      <c r="Q128">
        <v>23</v>
      </c>
      <c r="R128">
        <v>6.66</v>
      </c>
      <c r="S128">
        <v>79</v>
      </c>
      <c r="T128">
        <v>1242</v>
      </c>
      <c r="AB128" s="18">
        <v>-15.137173920000002</v>
      </c>
      <c r="AD128">
        <v>-8.2369933333333325</v>
      </c>
      <c r="AE128">
        <v>-56.867837633333338</v>
      </c>
      <c r="AF128" s="24">
        <f t="shared" si="1"/>
        <v>9.0281090333333225</v>
      </c>
      <c r="AH128">
        <v>12.40592</v>
      </c>
      <c r="AI128">
        <v>3.49281</v>
      </c>
      <c r="AJ128">
        <v>14.269830000000001</v>
      </c>
      <c r="AK128">
        <v>2.8433299999999999</v>
      </c>
      <c r="AL128">
        <v>18.170539999999999</v>
      </c>
      <c r="AM128">
        <v>9.5530000000000004E-2</v>
      </c>
      <c r="AN128">
        <v>2.1099999999999999E-3</v>
      </c>
      <c r="AO128">
        <v>2.197E-2</v>
      </c>
      <c r="AP128">
        <v>1.7229999999999999E-2</v>
      </c>
      <c r="AQ128">
        <v>6.6100000000000004E-3</v>
      </c>
      <c r="AR128">
        <v>-4.0000000000000003E-5</v>
      </c>
      <c r="AS128">
        <v>0.48929</v>
      </c>
      <c r="AU128">
        <v>539.62786663928637</v>
      </c>
      <c r="AV128">
        <v>89.334063117833765</v>
      </c>
      <c r="AW128">
        <v>356.05144967313743</v>
      </c>
      <c r="AX128">
        <v>116.98539395186175</v>
      </c>
      <c r="AY128">
        <v>646.9722810703031</v>
      </c>
      <c r="AZ128">
        <v>1090.27619265008</v>
      </c>
      <c r="BA128">
        <v>78.20161778021631</v>
      </c>
      <c r="BB128">
        <v>159.98310601702505</v>
      </c>
      <c r="BC128">
        <v>308.53254543826665</v>
      </c>
      <c r="BD128">
        <v>-0.72809290407208527</v>
      </c>
      <c r="BE128">
        <v>952.3123469240744</v>
      </c>
      <c r="BF128">
        <v>39.683881760909728</v>
      </c>
      <c r="BG128">
        <v>19.447420234438116</v>
      </c>
      <c r="BH128">
        <v>15.259317012318729</v>
      </c>
      <c r="BJ128">
        <v>0.21963572357873282</v>
      </c>
      <c r="BK128">
        <v>0.44932580997463384</v>
      </c>
      <c r="BL128">
        <v>0.86653921988382832</v>
      </c>
      <c r="BM128">
        <v>0.25090211878042984</v>
      </c>
      <c r="BN128">
        <v>2.6746481380663294</v>
      </c>
      <c r="BO128">
        <v>0.32856317270792396</v>
      </c>
      <c r="BP128">
        <v>-2.0449092532567681E-3</v>
      </c>
      <c r="BQ128">
        <v>1.5155895787945137</v>
      </c>
      <c r="BR128">
        <v>4.285705626624213E-2</v>
      </c>
      <c r="BS128">
        <v>1.8170752616349042</v>
      </c>
      <c r="BT128">
        <v>3.0621310309253791</v>
      </c>
      <c r="BU128">
        <v>0.83408189566725477</v>
      </c>
      <c r="BW128">
        <v>1.7647575408863132</v>
      </c>
      <c r="BY128">
        <v>0.14203413416823335</v>
      </c>
    </row>
    <row r="129" spans="1:77" x14ac:dyDescent="0.25">
      <c r="A129" t="s">
        <v>498</v>
      </c>
      <c r="C129">
        <v>128</v>
      </c>
      <c r="D129" t="s">
        <v>499</v>
      </c>
      <c r="E129" t="s">
        <v>463</v>
      </c>
      <c r="F129" s="15">
        <v>45028</v>
      </c>
      <c r="G129" s="16">
        <v>0.57777777777777783</v>
      </c>
      <c r="H129" t="s">
        <v>181</v>
      </c>
      <c r="I129" t="s">
        <v>500</v>
      </c>
      <c r="J129" t="s">
        <v>403</v>
      </c>
      <c r="K129" t="s">
        <v>501</v>
      </c>
      <c r="L129" t="s">
        <v>111</v>
      </c>
      <c r="M129" t="s">
        <v>111</v>
      </c>
      <c r="N129">
        <v>27.86767</v>
      </c>
      <c r="O129">
        <v>85.550169999999994</v>
      </c>
      <c r="P129" s="11">
        <v>1074.37089600376</v>
      </c>
      <c r="Q129">
        <v>23.6</v>
      </c>
      <c r="R129">
        <v>6.42</v>
      </c>
      <c r="S129">
        <v>88</v>
      </c>
      <c r="T129">
        <v>1222</v>
      </c>
      <c r="AB129" s="18">
        <v>-16.152226560000003</v>
      </c>
      <c r="AD129">
        <v>-8.2732010666666671</v>
      </c>
      <c r="AE129">
        <v>-55.625604600000003</v>
      </c>
      <c r="AF129" s="24">
        <f t="shared" si="1"/>
        <v>10.560003933333334</v>
      </c>
      <c r="AH129">
        <v>10.18477</v>
      </c>
      <c r="AI129">
        <v>2.6556000000000002</v>
      </c>
      <c r="AJ129">
        <v>18.501010000000001</v>
      </c>
      <c r="AK129">
        <v>2.9619499999999999</v>
      </c>
      <c r="AL129">
        <v>17.69397</v>
      </c>
      <c r="AM129">
        <v>5.5039999999999999E-2</v>
      </c>
      <c r="AN129">
        <v>1E-3</v>
      </c>
      <c r="AO129">
        <v>1.6990000000000002E-2</v>
      </c>
      <c r="AP129">
        <v>2.214E-2</v>
      </c>
      <c r="AQ129">
        <v>5.94E-3</v>
      </c>
      <c r="AR129">
        <v>-1.2E-4</v>
      </c>
      <c r="AS129">
        <v>0.36984</v>
      </c>
      <c r="AU129">
        <v>443.01315076284584</v>
      </c>
      <c r="AV129">
        <v>67.921111659586231</v>
      </c>
      <c r="AW129">
        <v>461.62508109187081</v>
      </c>
      <c r="AX129">
        <v>121.86587121991359</v>
      </c>
      <c r="AY129">
        <v>630.00373858396688</v>
      </c>
      <c r="AZ129">
        <v>628.16708514037896</v>
      </c>
      <c r="BA129">
        <v>37.062378094889254</v>
      </c>
      <c r="BB129">
        <v>123.71929773460428</v>
      </c>
      <c r="BC129">
        <v>396.45447219983885</v>
      </c>
      <c r="BD129">
        <v>-2.1842787122162557</v>
      </c>
      <c r="BE129">
        <v>855.78446909667196</v>
      </c>
      <c r="BF129">
        <v>120.15141828391353</v>
      </c>
      <c r="BG129" t="s">
        <v>471</v>
      </c>
      <c r="BH129">
        <v>11.53407141743334</v>
      </c>
      <c r="BJ129">
        <v>8.0286751333412162E-2</v>
      </c>
      <c r="BK129">
        <v>0.26800817980247948</v>
      </c>
      <c r="BL129">
        <v>0.85882350946381536</v>
      </c>
      <c r="BM129">
        <v>0.14713479497026904</v>
      </c>
      <c r="BN129">
        <v>1.8538517601177678</v>
      </c>
      <c r="BO129">
        <v>0.2639931758726522</v>
      </c>
      <c r="BP129">
        <v>-4.7317158483889859E-3</v>
      </c>
      <c r="BQ129">
        <v>0.95968171771559163</v>
      </c>
      <c r="BR129">
        <v>2.4985798843841143E-2</v>
      </c>
      <c r="BS129">
        <v>1.3647519694853538</v>
      </c>
      <c r="BT129">
        <v>1.360773300390417</v>
      </c>
      <c r="BU129">
        <v>0.70319130448112577</v>
      </c>
      <c r="BW129">
        <v>1.9317360390386948</v>
      </c>
      <c r="BY129">
        <v>0.13293512816611655</v>
      </c>
    </row>
    <row r="130" spans="1:77" x14ac:dyDescent="0.25">
      <c r="A130" t="s">
        <v>502</v>
      </c>
      <c r="C130">
        <v>129</v>
      </c>
      <c r="D130" t="s">
        <v>503</v>
      </c>
      <c r="E130" t="s">
        <v>463</v>
      </c>
      <c r="F130" s="15">
        <v>45028</v>
      </c>
      <c r="G130" s="16">
        <v>0.60486111111111118</v>
      </c>
      <c r="H130" t="s">
        <v>181</v>
      </c>
      <c r="I130" t="s">
        <v>504</v>
      </c>
      <c r="J130" t="s">
        <v>505</v>
      </c>
      <c r="K130" t="s">
        <v>506</v>
      </c>
      <c r="L130" t="s">
        <v>111</v>
      </c>
      <c r="M130" t="s">
        <v>111</v>
      </c>
      <c r="N130">
        <v>27.86928</v>
      </c>
      <c r="O130">
        <v>85.541759999999996</v>
      </c>
      <c r="P130" s="11">
        <v>948.86764800481706</v>
      </c>
      <c r="Q130">
        <v>23.2</v>
      </c>
      <c r="R130">
        <v>7.22</v>
      </c>
      <c r="S130">
        <v>145</v>
      </c>
      <c r="T130">
        <v>2435</v>
      </c>
      <c r="AB130" s="18">
        <v>-15.471406879999998</v>
      </c>
      <c r="AD130">
        <v>-7.5321596000000017</v>
      </c>
      <c r="AE130">
        <v>-51.806397199999999</v>
      </c>
      <c r="AF130" s="24">
        <f t="shared" si="1"/>
        <v>8.4508796000000146</v>
      </c>
      <c r="AH130">
        <v>8.7514599999999998</v>
      </c>
      <c r="AI130">
        <v>2.7878799999999999</v>
      </c>
      <c r="AJ130">
        <v>43.54063</v>
      </c>
      <c r="AK130">
        <v>4.5928599999999999</v>
      </c>
      <c r="AL130">
        <v>15.079370000000001</v>
      </c>
      <c r="AM130">
        <v>0.13791999999999999</v>
      </c>
      <c r="AN130">
        <v>2.3E-3</v>
      </c>
      <c r="AO130">
        <v>1.431E-2</v>
      </c>
      <c r="AP130">
        <v>5.45E-2</v>
      </c>
      <c r="AQ130">
        <v>4.0599999999999994E-3</v>
      </c>
      <c r="AR130">
        <v>1.4999999999999999E-4</v>
      </c>
      <c r="AS130">
        <v>0.96196000000000004</v>
      </c>
      <c r="AU130">
        <v>380.66759174483224</v>
      </c>
      <c r="AV130">
        <v>71.304378962768197</v>
      </c>
      <c r="AW130">
        <v>1086.3972753131393</v>
      </c>
      <c r="AX130">
        <v>188.96770211890558</v>
      </c>
      <c r="AY130">
        <v>536.90943725409909</v>
      </c>
      <c r="AZ130">
        <v>1574.0698470668794</v>
      </c>
      <c r="BA130">
        <v>85.243469618245271</v>
      </c>
      <c r="BB130">
        <v>104.20383464285975</v>
      </c>
      <c r="BC130">
        <v>975.91548034739003</v>
      </c>
      <c r="BD130">
        <v>2.7303483902703194</v>
      </c>
      <c r="BE130">
        <v>584.93012534216973</v>
      </c>
      <c r="BF130">
        <v>53.705856374700893</v>
      </c>
      <c r="BG130">
        <v>27.136137997689847</v>
      </c>
      <c r="BH130">
        <v>30.00031186652113</v>
      </c>
      <c r="BJ130">
        <v>7.8464362489932604E-2</v>
      </c>
      <c r="BK130">
        <v>9.5916877748818366E-2</v>
      </c>
      <c r="BL130">
        <v>0.89830442557589774</v>
      </c>
      <c r="BM130">
        <v>6.5633797675178893E-2</v>
      </c>
      <c r="BN130">
        <v>0.53841273227933262</v>
      </c>
      <c r="BO130">
        <v>0.17393977913322564</v>
      </c>
      <c r="BP130">
        <v>2.5132135843062876E-3</v>
      </c>
      <c r="BQ130">
        <v>0.35039446470915531</v>
      </c>
      <c r="BR130">
        <v>2.7614494760099566E-2</v>
      </c>
      <c r="BS130">
        <v>0.49421095712831409</v>
      </c>
      <c r="BT130">
        <v>1.4488897227887241</v>
      </c>
      <c r="BU130">
        <v>0.70899776634895795</v>
      </c>
      <c r="BW130">
        <v>1.5365902903924062</v>
      </c>
      <c r="BY130">
        <v>0.15776283394551024</v>
      </c>
    </row>
    <row r="131" spans="1:77" x14ac:dyDescent="0.25">
      <c r="A131" t="s">
        <v>507</v>
      </c>
      <c r="C131">
        <v>130</v>
      </c>
      <c r="D131" t="s">
        <v>508</v>
      </c>
      <c r="E131" t="s">
        <v>463</v>
      </c>
      <c r="F131" s="15">
        <v>45029</v>
      </c>
      <c r="G131" s="16">
        <v>0.41944444444444445</v>
      </c>
      <c r="H131" t="s">
        <v>181</v>
      </c>
      <c r="I131" t="s">
        <v>509</v>
      </c>
      <c r="J131" t="s">
        <v>510</v>
      </c>
      <c r="K131" t="s">
        <v>511</v>
      </c>
      <c r="L131" t="s">
        <v>81</v>
      </c>
      <c r="M131" t="s">
        <v>81</v>
      </c>
      <c r="N131">
        <v>27.841329999999999</v>
      </c>
      <c r="O131">
        <v>85.574460000000002</v>
      </c>
      <c r="P131">
        <v>1229</v>
      </c>
      <c r="Q131">
        <v>22.9</v>
      </c>
      <c r="R131">
        <v>6.18</v>
      </c>
      <c r="S131">
        <v>64</v>
      </c>
      <c r="T131">
        <v>831</v>
      </c>
      <c r="AB131" s="18">
        <v>-18.09504016</v>
      </c>
      <c r="AD131">
        <v>-7.9567637333333323</v>
      </c>
      <c r="AE131">
        <v>-53.312897100000001</v>
      </c>
      <c r="AF131" s="24">
        <f t="shared" si="1"/>
        <v>10.341212766666658</v>
      </c>
      <c r="AH131">
        <v>12.30597</v>
      </c>
      <c r="AI131">
        <v>2.6985299999999999</v>
      </c>
      <c r="AJ131">
        <v>6.4132300000000004</v>
      </c>
      <c r="AK131">
        <v>1.38523</v>
      </c>
      <c r="AL131">
        <v>23.779219999999999</v>
      </c>
      <c r="AM131">
        <v>3.2770000000000001E-2</v>
      </c>
      <c r="AN131">
        <v>3.3799999999999998E-3</v>
      </c>
      <c r="AO131">
        <v>1.6289999999999999E-2</v>
      </c>
      <c r="AP131">
        <v>8.43E-3</v>
      </c>
      <c r="AQ131">
        <v>4.9100000000000003E-3</v>
      </c>
      <c r="AR131">
        <v>6.8999999999999997E-4</v>
      </c>
      <c r="AS131">
        <v>-1.0200000000000001E-3</v>
      </c>
      <c r="AU131">
        <v>535.28028054566369</v>
      </c>
      <c r="AV131">
        <v>69.019113362985081</v>
      </c>
      <c r="AW131">
        <v>160.01871350865812</v>
      </c>
      <c r="AX131">
        <v>56.993622711376254</v>
      </c>
      <c r="AY131">
        <v>846.67248224172613</v>
      </c>
      <c r="AZ131">
        <v>374.00136955033099</v>
      </c>
      <c r="BA131">
        <v>125.27083796072566</v>
      </c>
      <c r="BB131">
        <v>118.62197528526801</v>
      </c>
      <c r="BC131">
        <v>150.95353209777062</v>
      </c>
      <c r="BD131">
        <v>12.55960259524347</v>
      </c>
      <c r="BE131">
        <v>707.39086586947133</v>
      </c>
      <c r="BF131">
        <v>19.465722698608076</v>
      </c>
      <c r="BG131" t="s">
        <v>471</v>
      </c>
      <c r="BH131">
        <v>-3.1810385155153602E-2</v>
      </c>
      <c r="BJ131">
        <v>0.78285117542797666</v>
      </c>
      <c r="BK131">
        <v>0.74130064343286783</v>
      </c>
      <c r="BL131">
        <v>0.943349242022265</v>
      </c>
      <c r="BM131">
        <v>0.43131901169328341</v>
      </c>
      <c r="BN131">
        <v>4.4206758719579167</v>
      </c>
      <c r="BO131">
        <v>0.35616848468346485</v>
      </c>
      <c r="BP131">
        <v>7.8488336269269585E-2</v>
      </c>
      <c r="BQ131">
        <v>3.3451105111946879</v>
      </c>
      <c r="BR131">
        <v>-1.9879165666103444E-4</v>
      </c>
      <c r="BS131">
        <v>5.291084171826661</v>
      </c>
      <c r="BT131">
        <v>2.3372351979951076</v>
      </c>
      <c r="BU131">
        <v>0.6322164612323381</v>
      </c>
      <c r="BW131">
        <v>1.3215335807782018</v>
      </c>
      <c r="BY131">
        <v>0.1142134413151813</v>
      </c>
    </row>
    <row r="132" spans="1:77" x14ac:dyDescent="0.25">
      <c r="A132" t="s">
        <v>512</v>
      </c>
      <c r="C132">
        <v>131</v>
      </c>
      <c r="D132" t="s">
        <v>513</v>
      </c>
      <c r="E132" t="s">
        <v>463</v>
      </c>
      <c r="F132" s="15">
        <v>45029</v>
      </c>
      <c r="G132" s="16">
        <v>0.47013888888888888</v>
      </c>
      <c r="H132" t="s">
        <v>181</v>
      </c>
      <c r="I132" t="s">
        <v>514</v>
      </c>
      <c r="J132" t="s">
        <v>515</v>
      </c>
      <c r="K132" t="s">
        <v>516</v>
      </c>
      <c r="L132" t="s">
        <v>81</v>
      </c>
      <c r="M132" t="s">
        <v>81</v>
      </c>
      <c r="N132">
        <v>27.8552</v>
      </c>
      <c r="O132">
        <v>85.564909999999998</v>
      </c>
      <c r="P132" s="11">
        <v>1442.64016000175</v>
      </c>
      <c r="Q132">
        <v>20.3</v>
      </c>
      <c r="R132">
        <v>6.93</v>
      </c>
      <c r="S132">
        <v>49</v>
      </c>
      <c r="T132">
        <v>546</v>
      </c>
      <c r="AB132" s="18">
        <v>-17.105613599999998</v>
      </c>
      <c r="AD132">
        <v>-8.7026734666666652</v>
      </c>
      <c r="AE132">
        <v>-58.479805933333338</v>
      </c>
      <c r="AF132" s="24">
        <f t="shared" si="1"/>
        <v>11.141581799999983</v>
      </c>
      <c r="AH132">
        <v>8.8092900000000007</v>
      </c>
      <c r="AI132">
        <v>1.59205</v>
      </c>
      <c r="AJ132">
        <v>6.4562799999999996</v>
      </c>
      <c r="AK132">
        <v>1.0039400000000001</v>
      </c>
      <c r="AL132">
        <v>18.784970000000001</v>
      </c>
      <c r="AM132">
        <v>6.1499999999999999E-2</v>
      </c>
      <c r="AN132">
        <v>4.4200000000000003E-3</v>
      </c>
      <c r="AO132">
        <v>1.209E-2</v>
      </c>
      <c r="AP132">
        <v>9.0500000000000008E-3</v>
      </c>
      <c r="AQ132">
        <v>2.5400000000000002E-3</v>
      </c>
      <c r="AR132">
        <v>1.4499999999999999E-3</v>
      </c>
      <c r="AS132">
        <v>-4.2000000000000002E-4</v>
      </c>
      <c r="AU132">
        <v>383.18305851616003</v>
      </c>
      <c r="AV132">
        <v>40.719161702682719</v>
      </c>
      <c r="AW132">
        <v>161.09286890563399</v>
      </c>
      <c r="AX132">
        <v>41.30590413495166</v>
      </c>
      <c r="AY132">
        <v>668.84940627726053</v>
      </c>
      <c r="AZ132">
        <v>701.89454462451488</v>
      </c>
      <c r="BA132">
        <v>163.8157111794105</v>
      </c>
      <c r="BB132">
        <v>88.038040589250485</v>
      </c>
      <c r="BC132">
        <v>162.05568985585103</v>
      </c>
      <c r="BD132">
        <v>26.39336777261309</v>
      </c>
      <c r="BE132">
        <v>365.9415069874658</v>
      </c>
      <c r="BF132">
        <v>35.826227550024292</v>
      </c>
      <c r="BG132" t="s">
        <v>471</v>
      </c>
      <c r="BH132">
        <v>-1.3098393887416187E-2</v>
      </c>
      <c r="BJ132">
        <v>1.0169023141264653</v>
      </c>
      <c r="BK132">
        <v>0.5465048899267041</v>
      </c>
      <c r="BL132">
        <v>1.0059768067746131</v>
      </c>
      <c r="BM132">
        <v>0.25276824467342157</v>
      </c>
      <c r="BN132">
        <v>2.271618287472609</v>
      </c>
      <c r="BO132">
        <v>0.25641050665717607</v>
      </c>
      <c r="BP132">
        <v>0.16383945454515411</v>
      </c>
      <c r="BQ132">
        <v>2.378646932786475</v>
      </c>
      <c r="BR132">
        <v>-8.13095823322201E-5</v>
      </c>
      <c r="BS132">
        <v>4.1519491881981656</v>
      </c>
      <c r="BT132">
        <v>4.3570801699215815</v>
      </c>
      <c r="BU132">
        <v>0.57289885424121578</v>
      </c>
      <c r="BW132">
        <v>0.95500440025855915</v>
      </c>
      <c r="BY132">
        <v>9.6057910906107408E-2</v>
      </c>
    </row>
    <row r="133" spans="1:77" x14ac:dyDescent="0.25">
      <c r="A133" t="s">
        <v>517</v>
      </c>
      <c r="C133">
        <v>132</v>
      </c>
      <c r="E133" t="s">
        <v>463</v>
      </c>
      <c r="F133" s="15">
        <v>45029</v>
      </c>
      <c r="G133" s="16">
        <v>0.59583333333333333</v>
      </c>
      <c r="H133" t="s">
        <v>181</v>
      </c>
      <c r="I133" t="s">
        <v>518</v>
      </c>
      <c r="J133" t="s">
        <v>518</v>
      </c>
      <c r="K133" t="s">
        <v>519</v>
      </c>
      <c r="L133" t="s">
        <v>113</v>
      </c>
      <c r="M133" t="s">
        <v>113</v>
      </c>
      <c r="N133">
        <v>27.904219999999999</v>
      </c>
      <c r="O133">
        <v>85.546800000000005</v>
      </c>
      <c r="P133" s="11">
        <v>1096.49695999966</v>
      </c>
      <c r="Q133">
        <v>23.9</v>
      </c>
      <c r="R133">
        <v>5.76</v>
      </c>
      <c r="S133">
        <v>43</v>
      </c>
      <c r="T133">
        <v>433</v>
      </c>
      <c r="AB133" s="18">
        <v>-17.108728479999996</v>
      </c>
      <c r="AD133">
        <v>-8.9071406666666668</v>
      </c>
      <c r="AE133">
        <v>-60.202158533333332</v>
      </c>
      <c r="AF133" s="24">
        <f t="shared" si="1"/>
        <v>11.054966800000003</v>
      </c>
      <c r="AH133">
        <v>6.0017899999999997</v>
      </c>
      <c r="AI133">
        <v>2.80301</v>
      </c>
      <c r="AJ133">
        <v>5.9284299999999996</v>
      </c>
      <c r="AK133">
        <v>0.98255000000000003</v>
      </c>
      <c r="AL133">
        <v>11.401719999999999</v>
      </c>
      <c r="AM133">
        <v>6.794E-2</v>
      </c>
      <c r="AN133">
        <v>1.14E-3</v>
      </c>
      <c r="AO133">
        <v>2.0219999999999998E-2</v>
      </c>
      <c r="AP133">
        <v>7.1900000000000002E-3</v>
      </c>
      <c r="AQ133">
        <v>2.2000000000000001E-4</v>
      </c>
      <c r="AR133">
        <v>1.5200000000000001E-3</v>
      </c>
      <c r="AS133">
        <v>0.88824000000000003</v>
      </c>
      <c r="AU133">
        <v>261.06351916802646</v>
      </c>
      <c r="AV133">
        <v>71.691352309435445</v>
      </c>
      <c r="AW133">
        <v>147.92230151205149</v>
      </c>
      <c r="AX133">
        <v>40.425838304875541</v>
      </c>
      <c r="AY133">
        <v>405.96464367734234</v>
      </c>
      <c r="AZ133">
        <v>775.39374572015515</v>
      </c>
      <c r="BA133">
        <v>42.251111028173739</v>
      </c>
      <c r="BB133">
        <v>147.23979989368439</v>
      </c>
      <c r="BC133">
        <v>128.74921658160983</v>
      </c>
      <c r="BD133">
        <v>27.667530354739242</v>
      </c>
      <c r="BE133">
        <v>31.695721077654518</v>
      </c>
      <c r="BF133">
        <v>62.848220650140561</v>
      </c>
      <c r="BG133">
        <v>27.811025447650177</v>
      </c>
      <c r="BH133">
        <v>27.701231872758463</v>
      </c>
      <c r="BJ133">
        <v>0.28563043297924529</v>
      </c>
      <c r="BK133">
        <v>0.99538608031790599</v>
      </c>
      <c r="BL133">
        <v>0.87038408181554971</v>
      </c>
      <c r="BM133">
        <v>0.48465546828714412</v>
      </c>
      <c r="BN133">
        <v>0.21427276856608543</v>
      </c>
      <c r="BO133">
        <v>0.27329103111326303</v>
      </c>
      <c r="BP133">
        <v>0.18704096726405464</v>
      </c>
      <c r="BQ133">
        <v>1.7648692353989446</v>
      </c>
      <c r="BR133">
        <v>0.18726879983341521</v>
      </c>
      <c r="BS133">
        <v>2.7444451548387225</v>
      </c>
      <c r="BT133">
        <v>5.2418988738961882</v>
      </c>
      <c r="BU133">
        <v>0.64306959542890096</v>
      </c>
      <c r="BW133">
        <v>0.12140999699484793</v>
      </c>
      <c r="BY133">
        <v>0.21544794217773378</v>
      </c>
    </row>
    <row r="134" spans="1:77" x14ac:dyDescent="0.25">
      <c r="A134" t="s">
        <v>520</v>
      </c>
      <c r="C134">
        <v>133</v>
      </c>
      <c r="D134" t="s">
        <v>521</v>
      </c>
      <c r="E134" t="s">
        <v>463</v>
      </c>
      <c r="F134" s="15">
        <v>45029</v>
      </c>
      <c r="G134" s="16">
        <v>0.66180555555555554</v>
      </c>
      <c r="H134" t="s">
        <v>181</v>
      </c>
      <c r="I134" t="s">
        <v>522</v>
      </c>
      <c r="J134" t="s">
        <v>347</v>
      </c>
      <c r="K134" t="s">
        <v>523</v>
      </c>
      <c r="L134" t="s">
        <v>91</v>
      </c>
      <c r="M134" t="s">
        <v>91</v>
      </c>
      <c r="N134">
        <v>27.93159</v>
      </c>
      <c r="O134">
        <v>85.560509999999994</v>
      </c>
      <c r="P134" s="11">
        <v>1352.8067360044299</v>
      </c>
      <c r="Q134">
        <v>20.399999999999999</v>
      </c>
      <c r="R134">
        <v>7.15</v>
      </c>
      <c r="S134">
        <v>14</v>
      </c>
      <c r="T134">
        <v>186</v>
      </c>
      <c r="AB134" s="18">
        <v>-16.736048159999992</v>
      </c>
      <c r="AD134">
        <v>-9.7730835999999996</v>
      </c>
      <c r="AE134">
        <v>-65.084392066666666</v>
      </c>
      <c r="AF134" s="24">
        <f t="shared" si="1"/>
        <v>13.100276733333331</v>
      </c>
      <c r="AH134">
        <v>2.8837600000000001</v>
      </c>
      <c r="AI134">
        <v>0.59599999999999997</v>
      </c>
      <c r="AJ134">
        <v>1.5285299999999999</v>
      </c>
      <c r="AK134">
        <v>0.21962000000000001</v>
      </c>
      <c r="AL134">
        <v>7.7523</v>
      </c>
      <c r="AM134">
        <v>1.736E-2</v>
      </c>
      <c r="AN134">
        <v>2.7699999999999999E-3</v>
      </c>
      <c r="AO134">
        <v>1.7099999999999999E-3</v>
      </c>
      <c r="AP134">
        <v>1.99E-3</v>
      </c>
      <c r="AQ134">
        <v>1.4999999999999999E-4</v>
      </c>
      <c r="AR134">
        <v>-1.6000000000000001E-4</v>
      </c>
      <c r="AS134">
        <v>0.11685</v>
      </c>
      <c r="AU134">
        <v>125.43666706698967</v>
      </c>
      <c r="AV134">
        <v>15.243629518418958</v>
      </c>
      <c r="AW134">
        <v>38.138879185588102</v>
      </c>
      <c r="AX134">
        <v>9.0360008228759519</v>
      </c>
      <c r="AY134">
        <v>276.0249951042353</v>
      </c>
      <c r="AZ134">
        <v>198.12828121433461</v>
      </c>
      <c r="BA134">
        <v>102.6627873228432</v>
      </c>
      <c r="BB134">
        <v>12.452030554807138</v>
      </c>
      <c r="BC134">
        <v>35.634345062225805</v>
      </c>
      <c r="BD134">
        <v>-2.9123716162883411</v>
      </c>
      <c r="BE134">
        <v>21.610718916582623</v>
      </c>
      <c r="BF134">
        <v>12.606647789038528</v>
      </c>
      <c r="BG134">
        <v>11.123808351594079</v>
      </c>
      <c r="BH134">
        <v>3.6441602993918605</v>
      </c>
      <c r="BJ134">
        <v>2.6918144821003906</v>
      </c>
      <c r="BK134">
        <v>0.32649178006029356</v>
      </c>
      <c r="BL134">
        <v>0.93433120802593728</v>
      </c>
      <c r="BM134">
        <v>0.39968740151596305</v>
      </c>
      <c r="BN134">
        <v>0.56663224976860016</v>
      </c>
      <c r="BO134">
        <v>0.23692360698136275</v>
      </c>
      <c r="BP134">
        <v>-7.6362275936752391E-2</v>
      </c>
      <c r="BQ134">
        <v>3.2889447656969848</v>
      </c>
      <c r="BR134">
        <v>9.5549748110293542E-2</v>
      </c>
      <c r="BS134">
        <v>7.2373651506921961</v>
      </c>
      <c r="BT134">
        <v>5.1949161969396105</v>
      </c>
      <c r="BU134">
        <v>0.45443952283966543</v>
      </c>
      <c r="BW134">
        <v>0.17228390567043192</v>
      </c>
      <c r="BY134">
        <v>0.10835653526764052</v>
      </c>
    </row>
    <row r="135" spans="1:77" x14ac:dyDescent="0.25">
      <c r="A135" t="s">
        <v>524</v>
      </c>
      <c r="C135">
        <v>134</v>
      </c>
      <c r="D135" t="s">
        <v>525</v>
      </c>
      <c r="E135" t="s">
        <v>463</v>
      </c>
      <c r="F135" s="15">
        <v>45029</v>
      </c>
      <c r="G135" s="16">
        <v>0.6875</v>
      </c>
      <c r="H135" t="s">
        <v>181</v>
      </c>
      <c r="I135" t="s">
        <v>526</v>
      </c>
      <c r="J135" t="s">
        <v>288</v>
      </c>
      <c r="K135" t="s">
        <v>527</v>
      </c>
      <c r="L135" t="s">
        <v>91</v>
      </c>
      <c r="M135" t="s">
        <v>91</v>
      </c>
      <c r="N135">
        <v>27.930599999999998</v>
      </c>
      <c r="O135">
        <v>85.559690000000003</v>
      </c>
      <c r="P135" s="11">
        <v>1324.8400000025199</v>
      </c>
      <c r="Q135">
        <v>19.7</v>
      </c>
      <c r="R135">
        <v>6.35</v>
      </c>
      <c r="S135">
        <v>20</v>
      </c>
      <c r="T135">
        <v>193</v>
      </c>
      <c r="AB135" s="18">
        <v>-20.343380639999996</v>
      </c>
      <c r="AD135">
        <v>-9.5673993333333307</v>
      </c>
      <c r="AE135">
        <v>-64.347617830000004</v>
      </c>
      <c r="AF135" s="24">
        <f t="shared" si="1"/>
        <v>12.191576836666641</v>
      </c>
      <c r="AH135">
        <v>3.80301</v>
      </c>
      <c r="AI135">
        <v>1.8470599999999999</v>
      </c>
      <c r="AJ135">
        <v>2.6008200000000001</v>
      </c>
      <c r="AK135">
        <v>0.3831</v>
      </c>
      <c r="AL135">
        <v>7.9909699999999999</v>
      </c>
      <c r="AM135">
        <v>2.8299999999999999E-2</v>
      </c>
      <c r="AN135">
        <v>5.8600000000000006E-3</v>
      </c>
      <c r="AO135">
        <v>5.1599999999999997E-3</v>
      </c>
      <c r="AP135">
        <v>3.6900000000000001E-3</v>
      </c>
      <c r="AQ135">
        <v>2.6000000000000003E-4</v>
      </c>
      <c r="AR135">
        <v>7.6099999999999996E-3</v>
      </c>
      <c r="AS135">
        <v>0.14502000000000001</v>
      </c>
      <c r="AU135">
        <v>165.42184482149429</v>
      </c>
      <c r="AV135">
        <v>47.241440164917648</v>
      </c>
      <c r="AW135">
        <v>64.893956784270671</v>
      </c>
      <c r="AX135">
        <v>15.762188850030858</v>
      </c>
      <c r="AY135">
        <v>284.52297448861515</v>
      </c>
      <c r="AZ135">
        <v>322.9856197215247</v>
      </c>
      <c r="BA135">
        <v>217.18553563605101</v>
      </c>
      <c r="BB135">
        <v>37.574548340821543</v>
      </c>
      <c r="BC135">
        <v>66.075745366639808</v>
      </c>
      <c r="BD135">
        <v>138.51967499971423</v>
      </c>
      <c r="BE135">
        <v>37.45857945540989</v>
      </c>
      <c r="BF135">
        <v>36.525945258919982</v>
      </c>
      <c r="BG135">
        <v>10.438922569041743</v>
      </c>
      <c r="BH135">
        <v>4.5226882894121321</v>
      </c>
      <c r="BJ135">
        <v>3.3467759772770331</v>
      </c>
      <c r="BK135">
        <v>0.57901459862791194</v>
      </c>
      <c r="BL135">
        <v>1.0182110729709055</v>
      </c>
      <c r="BM135">
        <v>0.72797903696894428</v>
      </c>
      <c r="BN135">
        <v>0.57722754647146579</v>
      </c>
      <c r="BO135">
        <v>0.24289147450863063</v>
      </c>
      <c r="BP135">
        <v>2.1345543077331559</v>
      </c>
      <c r="BQ135">
        <v>2.5491101640082161</v>
      </c>
      <c r="BR135">
        <v>6.9693520221722163E-2</v>
      </c>
      <c r="BS135">
        <v>4.3844294382366789</v>
      </c>
      <c r="BT135">
        <v>4.9771293927297036</v>
      </c>
      <c r="BU135">
        <v>0.58140065883542014</v>
      </c>
      <c r="BW135">
        <v>0.22644276211422509</v>
      </c>
      <c r="BY135">
        <v>0.22214196572735215</v>
      </c>
    </row>
    <row r="136" spans="1:77" x14ac:dyDescent="0.25">
      <c r="A136" t="s">
        <v>528</v>
      </c>
      <c r="C136">
        <v>135</v>
      </c>
      <c r="D136" t="s">
        <v>529</v>
      </c>
      <c r="E136" t="s">
        <v>463</v>
      </c>
      <c r="F136" s="15">
        <v>45029</v>
      </c>
      <c r="G136" s="16">
        <v>0.70347222222222217</v>
      </c>
      <c r="H136" t="s">
        <v>181</v>
      </c>
      <c r="I136" t="s">
        <v>530</v>
      </c>
      <c r="J136" t="s">
        <v>294</v>
      </c>
      <c r="K136" t="s">
        <v>531</v>
      </c>
      <c r="L136" t="s">
        <v>91</v>
      </c>
      <c r="M136" t="s">
        <v>91</v>
      </c>
      <c r="N136">
        <v>27.93158</v>
      </c>
      <c r="O136">
        <v>85.557429999999997</v>
      </c>
      <c r="P136" s="11">
        <v>1216.8106240009599</v>
      </c>
      <c r="Q136">
        <v>20.9</v>
      </c>
      <c r="R136">
        <v>7.51</v>
      </c>
      <c r="S136">
        <v>25</v>
      </c>
      <c r="T136">
        <v>302</v>
      </c>
      <c r="AB136" s="18">
        <v>-17.368067359999998</v>
      </c>
      <c r="AD136">
        <v>-9.4916369333333321</v>
      </c>
      <c r="AE136">
        <v>-63.479723133333337</v>
      </c>
      <c r="AF136" s="24">
        <f t="shared" si="1"/>
        <v>12.45337233333332</v>
      </c>
      <c r="AH136">
        <v>4.8173700000000004</v>
      </c>
      <c r="AI136">
        <v>0.82121</v>
      </c>
      <c r="AJ136">
        <v>3.1359499999999998</v>
      </c>
      <c r="AK136">
        <v>0.46281</v>
      </c>
      <c r="AL136">
        <v>10.47364</v>
      </c>
      <c r="AM136">
        <v>2.7869999999999999E-2</v>
      </c>
      <c r="AN136">
        <v>2.5899999999999999E-3</v>
      </c>
      <c r="AO136">
        <v>2.5899999999999999E-3</v>
      </c>
      <c r="AP136">
        <v>3.7499999999999999E-3</v>
      </c>
      <c r="AQ136">
        <v>5.5000000000000003E-4</v>
      </c>
      <c r="AR136">
        <v>-3.0000000000000001E-5</v>
      </c>
      <c r="AS136">
        <v>0.14283000000000001</v>
      </c>
      <c r="AU136">
        <v>209.54408023847478</v>
      </c>
      <c r="AV136">
        <v>21.003726504732938</v>
      </c>
      <c r="AW136">
        <v>78.24616996856129</v>
      </c>
      <c r="AX136">
        <v>19.041760954536105</v>
      </c>
      <c r="AY136">
        <v>372.919834078083</v>
      </c>
      <c r="AZ136">
        <v>318.07806436886551</v>
      </c>
      <c r="BA136">
        <v>95.991559265763144</v>
      </c>
      <c r="BB136">
        <v>18.860093062544149</v>
      </c>
      <c r="BC136">
        <v>67.150147730325003</v>
      </c>
      <c r="BD136">
        <v>-0.54606967805406392</v>
      </c>
      <c r="BE136">
        <v>79.239302694136299</v>
      </c>
      <c r="BF136">
        <v>23.010345302882268</v>
      </c>
      <c r="BG136">
        <v>6.5645686896398665</v>
      </c>
      <c r="BH136">
        <v>4.4543895212848907</v>
      </c>
      <c r="BJ136">
        <v>1.2267892384295846</v>
      </c>
      <c r="BK136">
        <v>0.24103535125261707</v>
      </c>
      <c r="BL136">
        <v>0.85819085786953431</v>
      </c>
      <c r="BM136">
        <v>0.26843136875801171</v>
      </c>
      <c r="BN136">
        <v>1.0126924132641131</v>
      </c>
      <c r="BO136">
        <v>0.2433570992955558</v>
      </c>
      <c r="BP136">
        <v>-6.9788678253960611E-3</v>
      </c>
      <c r="BQ136">
        <v>2.6780106978101035</v>
      </c>
      <c r="BR136">
        <v>5.6927892100976062E-2</v>
      </c>
      <c r="BS136">
        <v>4.7659819544895212</v>
      </c>
      <c r="BT136">
        <v>4.065094361764503</v>
      </c>
      <c r="BU136">
        <v>0.56190114091544896</v>
      </c>
      <c r="BW136">
        <v>0.37815099621977782</v>
      </c>
      <c r="BY136">
        <v>9.1103562430015342E-2</v>
      </c>
    </row>
    <row r="137" spans="1:77" x14ac:dyDescent="0.25">
      <c r="A137" t="s">
        <v>532</v>
      </c>
      <c r="C137">
        <v>136</v>
      </c>
      <c r="D137" t="s">
        <v>533</v>
      </c>
      <c r="E137" t="s">
        <v>463</v>
      </c>
      <c r="F137" s="15">
        <v>45029</v>
      </c>
      <c r="G137" s="16">
        <v>0.72083333333333333</v>
      </c>
      <c r="H137" t="s">
        <v>181</v>
      </c>
      <c r="J137" t="s">
        <v>534</v>
      </c>
      <c r="K137" t="s">
        <v>535</v>
      </c>
      <c r="L137" t="s">
        <v>91</v>
      </c>
      <c r="M137" t="s">
        <v>91</v>
      </c>
      <c r="N137">
        <v>27.931470000000001</v>
      </c>
      <c r="O137">
        <v>85.557670000000002</v>
      </c>
      <c r="P137" s="11">
        <v>1228.6505920007601</v>
      </c>
      <c r="Q137">
        <v>21.3</v>
      </c>
      <c r="R137">
        <v>6.07</v>
      </c>
      <c r="S137">
        <v>24</v>
      </c>
      <c r="T137">
        <v>275</v>
      </c>
      <c r="AB137" s="18">
        <v>-17.800030879999998</v>
      </c>
      <c r="AD137">
        <v>-9.5182602666666654</v>
      </c>
      <c r="AE137">
        <v>-63.366955366666673</v>
      </c>
      <c r="AF137" s="24">
        <f t="shared" si="1"/>
        <v>12.77912676666665</v>
      </c>
      <c r="AH137">
        <v>4.5099799999999997</v>
      </c>
      <c r="AI137">
        <v>0.75902000000000003</v>
      </c>
      <c r="AJ137">
        <v>2.9914499999999999</v>
      </c>
      <c r="AK137">
        <v>0.37713000000000002</v>
      </c>
      <c r="AL137">
        <v>10.116020000000001</v>
      </c>
      <c r="AM137">
        <v>2.9669999999999998E-2</v>
      </c>
      <c r="AN137">
        <v>1.34E-3</v>
      </c>
      <c r="AO137">
        <v>2.5000000000000001E-3</v>
      </c>
      <c r="AP137">
        <v>3.2299999999999998E-3</v>
      </c>
      <c r="AQ137">
        <v>2.8000000000000003E-4</v>
      </c>
      <c r="AR137">
        <v>1E-4</v>
      </c>
      <c r="AS137">
        <v>0.12472</v>
      </c>
      <c r="AU137">
        <v>196.17334998015855</v>
      </c>
      <c r="AV137">
        <v>19.413120263540868</v>
      </c>
      <c r="AW137">
        <v>74.640700633764155</v>
      </c>
      <c r="AX137">
        <v>15.516560378522939</v>
      </c>
      <c r="AY137">
        <v>360.18657314272491</v>
      </c>
      <c r="AZ137">
        <v>338.62131933348547</v>
      </c>
      <c r="BA137">
        <v>49.663586647151597</v>
      </c>
      <c r="BB137">
        <v>18.204723033343772</v>
      </c>
      <c r="BC137">
        <v>57.838660578386602</v>
      </c>
      <c r="BD137">
        <v>1.8202322601802132</v>
      </c>
      <c r="BE137">
        <v>40.340008644287572</v>
      </c>
      <c r="BF137">
        <v>21.500428141581054</v>
      </c>
      <c r="BG137">
        <v>5.5947304282153958</v>
      </c>
      <c r="BH137">
        <v>3.8895992515203495</v>
      </c>
      <c r="BJ137">
        <v>0.66536870936988479</v>
      </c>
      <c r="BK137">
        <v>0.24389807275079034</v>
      </c>
      <c r="BL137">
        <v>0.77489439524664572</v>
      </c>
      <c r="BM137">
        <v>0.260087594284441</v>
      </c>
      <c r="BN137">
        <v>0.54045592152493183</v>
      </c>
      <c r="BO137">
        <v>0.20788336988766062</v>
      </c>
      <c r="BP137">
        <v>2.4386591293019302E-2</v>
      </c>
      <c r="BQ137">
        <v>2.628235645090105</v>
      </c>
      <c r="BR137">
        <v>5.2110969196353801E-2</v>
      </c>
      <c r="BS137">
        <v>4.8256054683896208</v>
      </c>
      <c r="BT137">
        <v>4.5366846299444861</v>
      </c>
      <c r="BU137">
        <v>0.5446437058119441</v>
      </c>
      <c r="BW137">
        <v>0.20563449952997009</v>
      </c>
      <c r="BY137">
        <v>9.004795264561935E-2</v>
      </c>
    </row>
    <row r="138" spans="1:77" x14ac:dyDescent="0.25">
      <c r="A138" t="s">
        <v>536</v>
      </c>
      <c r="C138">
        <v>137</v>
      </c>
      <c r="D138" t="s">
        <v>537</v>
      </c>
      <c r="E138" t="s">
        <v>463</v>
      </c>
      <c r="F138" s="15">
        <v>45030</v>
      </c>
      <c r="G138" s="16">
        <v>0.88194444444444453</v>
      </c>
      <c r="H138" t="s">
        <v>181</v>
      </c>
      <c r="I138" t="s">
        <v>538</v>
      </c>
      <c r="J138" t="s">
        <v>315</v>
      </c>
      <c r="K138" t="s">
        <v>539</v>
      </c>
      <c r="L138" t="s">
        <v>91</v>
      </c>
      <c r="M138" t="s">
        <v>92</v>
      </c>
      <c r="N138">
        <v>27.951519999999999</v>
      </c>
      <c r="O138">
        <v>85.556619999999995</v>
      </c>
      <c r="P138" s="11">
        <v>1704.5214080025701</v>
      </c>
      <c r="Q138">
        <v>18.899999999999999</v>
      </c>
      <c r="R138">
        <v>7.1</v>
      </c>
      <c r="S138">
        <v>26</v>
      </c>
      <c r="T138">
        <v>340</v>
      </c>
      <c r="AB138" s="18">
        <v>-17.381330719999998</v>
      </c>
      <c r="AD138">
        <v>-9.732159733333333</v>
      </c>
      <c r="AE138">
        <v>-64.966261500000002</v>
      </c>
      <c r="AF138" s="24">
        <f t="shared" si="1"/>
        <v>12.891016366666662</v>
      </c>
      <c r="AH138">
        <v>4.2323599999999999</v>
      </c>
      <c r="AI138">
        <v>0.98768999999999996</v>
      </c>
      <c r="AJ138">
        <v>3.8016200000000002</v>
      </c>
      <c r="AK138">
        <v>0.56716</v>
      </c>
      <c r="AL138">
        <v>11.08291</v>
      </c>
      <c r="AM138">
        <v>4.9360000000000001E-2</v>
      </c>
      <c r="AN138">
        <v>8.9000000000000006E-4</v>
      </c>
      <c r="AO138">
        <v>2.5400000000000002E-3</v>
      </c>
      <c r="AP138">
        <v>4.0199999999999993E-3</v>
      </c>
      <c r="AQ138">
        <v>3.2000000000000003E-4</v>
      </c>
      <c r="AR138">
        <v>-2.2000000000000001E-4</v>
      </c>
      <c r="AS138">
        <v>8.1629999999999994E-2</v>
      </c>
      <c r="AU138">
        <v>184.09754356383485</v>
      </c>
      <c r="AV138">
        <v>25.261712146052385</v>
      </c>
      <c r="AW138">
        <v>94.855531713159337</v>
      </c>
      <c r="AX138">
        <v>23.335116231228145</v>
      </c>
      <c r="AY138">
        <v>394.61323458724252</v>
      </c>
      <c r="AZ138">
        <v>563.34170280757814</v>
      </c>
      <c r="BA138">
        <v>32.985516504451432</v>
      </c>
      <c r="BB138">
        <v>18.495998601877275</v>
      </c>
      <c r="BC138">
        <v>71.984958366908401</v>
      </c>
      <c r="BD138">
        <v>-4.0045109723964689</v>
      </c>
      <c r="BE138">
        <v>46.102867022042943</v>
      </c>
      <c r="BF138">
        <v>17.20084695665625</v>
      </c>
      <c r="BG138" t="s">
        <v>471</v>
      </c>
      <c r="BH138">
        <v>2.5457664119756744</v>
      </c>
      <c r="BJ138">
        <v>0.34774478524034608</v>
      </c>
      <c r="BK138">
        <v>0.19499124898491629</v>
      </c>
      <c r="BL138">
        <v>0.7588904628629255</v>
      </c>
      <c r="BM138">
        <v>0.26631775384953982</v>
      </c>
      <c r="BN138">
        <v>0.48603245577133886</v>
      </c>
      <c r="BO138">
        <v>0.24600690976877268</v>
      </c>
      <c r="BP138">
        <v>-4.2216947183491692E-2</v>
      </c>
      <c r="BQ138">
        <v>1.9408203215869479</v>
      </c>
      <c r="BR138">
        <v>2.6838354769587985E-2</v>
      </c>
      <c r="BS138">
        <v>4.160149940232718</v>
      </c>
      <c r="BT138">
        <v>5.9389441251682484</v>
      </c>
      <c r="BU138">
        <v>0.46652653136785227</v>
      </c>
      <c r="BW138">
        <v>0.25042630189173065</v>
      </c>
      <c r="BY138">
        <v>0.12066202690870272</v>
      </c>
    </row>
    <row r="139" spans="1:77" x14ac:dyDescent="0.25">
      <c r="A139" t="s">
        <v>540</v>
      </c>
      <c r="C139">
        <v>138</v>
      </c>
      <c r="D139" t="s">
        <v>541</v>
      </c>
      <c r="E139" t="s">
        <v>463</v>
      </c>
      <c r="F139" s="15">
        <v>45030</v>
      </c>
      <c r="G139" s="16">
        <v>0.43611111111111112</v>
      </c>
      <c r="H139" t="s">
        <v>181</v>
      </c>
      <c r="J139" t="s">
        <v>542</v>
      </c>
      <c r="K139" t="s">
        <v>543</v>
      </c>
      <c r="L139" t="s">
        <v>91</v>
      </c>
      <c r="M139" t="s">
        <v>92</v>
      </c>
      <c r="N139">
        <v>27.951350000000001</v>
      </c>
      <c r="O139">
        <v>85.565060000000003</v>
      </c>
      <c r="P139" s="11">
        <v>2012.25552000327</v>
      </c>
      <c r="Q139">
        <v>15.8</v>
      </c>
      <c r="R139">
        <v>7.02</v>
      </c>
      <c r="S139">
        <v>13</v>
      </c>
      <c r="T139">
        <v>185</v>
      </c>
      <c r="AB139" s="18">
        <v>-17.286377119999997</v>
      </c>
      <c r="AD139">
        <v>-10.578021066666667</v>
      </c>
      <c r="AE139">
        <v>-70.345447833333338</v>
      </c>
      <c r="AF139" s="24">
        <f t="shared" si="1"/>
        <v>14.278720699999994</v>
      </c>
      <c r="AH139">
        <v>1.5608900000000001</v>
      </c>
      <c r="AI139">
        <v>0.70194999999999996</v>
      </c>
      <c r="AJ139">
        <v>1.46427</v>
      </c>
      <c r="AK139">
        <v>0.24321000000000001</v>
      </c>
      <c r="AL139">
        <v>5.2852399999999999</v>
      </c>
      <c r="AM139">
        <v>1.1180000000000001E-2</v>
      </c>
      <c r="AN139">
        <v>1.48E-3</v>
      </c>
      <c r="AO139">
        <v>5.1000000000000004E-4</v>
      </c>
      <c r="AP139">
        <v>1.4199999999999998E-3</v>
      </c>
      <c r="AQ139">
        <v>7.0000000000000007E-5</v>
      </c>
      <c r="AR139">
        <v>-1.2999999999999999E-4</v>
      </c>
      <c r="AS139">
        <v>9.9199999999999997E-2</v>
      </c>
      <c r="AU139">
        <v>67.894984068782961</v>
      </c>
      <c r="AV139">
        <v>17.953466007473466</v>
      </c>
      <c r="AW139">
        <v>36.535505763760661</v>
      </c>
      <c r="AX139">
        <v>10.006583007611603</v>
      </c>
      <c r="AY139">
        <v>188.18393833116733</v>
      </c>
      <c r="AZ139">
        <v>127.59643916913949</v>
      </c>
      <c r="BA139">
        <v>54.852319580436088</v>
      </c>
      <c r="BB139">
        <v>3.7137634988021295</v>
      </c>
      <c r="BC139">
        <v>25.4275226072164</v>
      </c>
      <c r="BD139">
        <v>-2.3663019382342774</v>
      </c>
      <c r="BE139">
        <v>10.085002161071893</v>
      </c>
      <c r="BF139">
        <v>3.3906290179256189</v>
      </c>
      <c r="BG139">
        <v>11.328774169730178</v>
      </c>
      <c r="BH139">
        <v>3.093715889599252</v>
      </c>
      <c r="BJ139">
        <v>1.5013428289487034</v>
      </c>
      <c r="BK139">
        <v>0.1016480659338727</v>
      </c>
      <c r="BL139">
        <v>0.69596744524713272</v>
      </c>
      <c r="BM139">
        <v>0.4913977686133853</v>
      </c>
      <c r="BN139">
        <v>0.27603291511226713</v>
      </c>
      <c r="BO139">
        <v>0.27388653307044319</v>
      </c>
      <c r="BP139">
        <v>-6.4767187117507966E-2</v>
      </c>
      <c r="BQ139">
        <v>1.8583288406569034</v>
      </c>
      <c r="BR139">
        <v>8.4676969017571102E-2</v>
      </c>
      <c r="BS139">
        <v>5.1507139260085406</v>
      </c>
      <c r="BT139">
        <v>3.4923955889424581</v>
      </c>
      <c r="BU139">
        <v>0.36079053648723686</v>
      </c>
      <c r="BW139">
        <v>0.14853825064389134</v>
      </c>
      <c r="BY139">
        <v>0.20912976287313256</v>
      </c>
    </row>
    <row r="140" spans="1:77" x14ac:dyDescent="0.25">
      <c r="A140" t="s">
        <v>544</v>
      </c>
      <c r="C140">
        <v>139</v>
      </c>
      <c r="D140" t="s">
        <v>545</v>
      </c>
      <c r="E140" t="s">
        <v>463</v>
      </c>
      <c r="F140" s="15">
        <v>45030</v>
      </c>
      <c r="G140" s="16">
        <v>0.50277777777777777</v>
      </c>
      <c r="H140" t="s">
        <v>181</v>
      </c>
      <c r="I140" t="s">
        <v>546</v>
      </c>
      <c r="J140" t="s">
        <v>298</v>
      </c>
      <c r="K140" t="s">
        <v>547</v>
      </c>
      <c r="L140" t="s">
        <v>91</v>
      </c>
      <c r="M140" t="s">
        <v>92</v>
      </c>
      <c r="N140">
        <v>27.953779999999998</v>
      </c>
      <c r="O140">
        <v>85.586929999999995</v>
      </c>
      <c r="P140" s="11">
        <v>2548.1483840040401</v>
      </c>
      <c r="Q140">
        <v>18.8</v>
      </c>
      <c r="R140">
        <v>7.18</v>
      </c>
      <c r="S140">
        <v>20</v>
      </c>
      <c r="T140">
        <v>177</v>
      </c>
      <c r="AB140" s="18">
        <v>-11.80248016</v>
      </c>
      <c r="AD140">
        <v>-11.111096266666665</v>
      </c>
      <c r="AE140">
        <v>-74.394957699999992</v>
      </c>
      <c r="AF140" s="24">
        <f t="shared" si="1"/>
        <v>14.493812433333332</v>
      </c>
      <c r="AH140">
        <v>1.5934200000000001</v>
      </c>
      <c r="AI140">
        <v>0.76312000000000002</v>
      </c>
      <c r="AJ140">
        <v>3.5573399999999999</v>
      </c>
      <c r="AK140">
        <v>0.53981999999999997</v>
      </c>
      <c r="AL140">
        <v>4.7048699999999997</v>
      </c>
      <c r="AM140">
        <v>1.694E-2</v>
      </c>
      <c r="AN140">
        <v>3.96E-3</v>
      </c>
      <c r="AO140">
        <v>1.01E-3</v>
      </c>
      <c r="AP140">
        <v>4.0300000000000006E-3</v>
      </c>
      <c r="AQ140">
        <v>2.5000000000000001E-4</v>
      </c>
      <c r="AR140">
        <v>3.0000000000000001E-5</v>
      </c>
      <c r="AS140">
        <v>2.61511</v>
      </c>
      <c r="AU140">
        <v>69.309961313660878</v>
      </c>
      <c r="AV140">
        <v>19.517984157878985</v>
      </c>
      <c r="AW140">
        <v>88.76041718648635</v>
      </c>
      <c r="AX140">
        <v>22.210244805595558</v>
      </c>
      <c r="AY140">
        <v>167.51953855192181</v>
      </c>
      <c r="AZ140">
        <v>193.3348550559233</v>
      </c>
      <c r="BA140">
        <v>146.76701725576143</v>
      </c>
      <c r="BB140">
        <v>7.3547081054708832</v>
      </c>
      <c r="BC140">
        <v>72.164025427522617</v>
      </c>
      <c r="BD140">
        <v>0.54606967805406392</v>
      </c>
      <c r="BE140">
        <v>36.017864860971045</v>
      </c>
      <c r="BF140">
        <v>3.7220742484551539</v>
      </c>
      <c r="BG140">
        <v>70.958829748447116</v>
      </c>
      <c r="BH140">
        <v>81.556525806954639</v>
      </c>
      <c r="BJ140">
        <v>1.6535187858277272</v>
      </c>
      <c r="BK140">
        <v>8.2860224620379855E-2</v>
      </c>
      <c r="BL140">
        <v>0.81302034977940019</v>
      </c>
      <c r="BM140">
        <v>0.21989513768137822</v>
      </c>
      <c r="BN140">
        <v>0.40578746701130552</v>
      </c>
      <c r="BO140">
        <v>0.25022690867857972</v>
      </c>
      <c r="BP140">
        <v>6.1521756585119144E-3</v>
      </c>
      <c r="BQ140">
        <v>0.7808656551043478</v>
      </c>
      <c r="BR140">
        <v>0.91883891933049078</v>
      </c>
      <c r="BS140">
        <v>1.8873225685720012</v>
      </c>
      <c r="BT140">
        <v>2.1781652360840669</v>
      </c>
      <c r="BU140">
        <v>0.41374255154230033</v>
      </c>
      <c r="BW140">
        <v>0.51966361224720503</v>
      </c>
      <c r="BY140">
        <v>0.21972797022680743</v>
      </c>
    </row>
    <row r="141" spans="1:77" x14ac:dyDescent="0.25">
      <c r="A141" t="s">
        <v>548</v>
      </c>
      <c r="C141">
        <v>140</v>
      </c>
      <c r="D141" t="s">
        <v>549</v>
      </c>
      <c r="E141" t="s">
        <v>463</v>
      </c>
      <c r="F141" s="15">
        <v>45030</v>
      </c>
      <c r="G141" s="16">
        <v>0.56319444444444444</v>
      </c>
      <c r="H141" t="s">
        <v>181</v>
      </c>
      <c r="I141" t="s">
        <v>550</v>
      </c>
      <c r="J141" t="s">
        <v>551</v>
      </c>
      <c r="K141" t="s">
        <v>552</v>
      </c>
      <c r="L141" t="s">
        <v>91</v>
      </c>
      <c r="M141" t="s">
        <v>91</v>
      </c>
      <c r="N141">
        <v>27.92399</v>
      </c>
      <c r="O141">
        <v>85.592600000000004</v>
      </c>
      <c r="P141" s="11">
        <v>2425.73888000233</v>
      </c>
      <c r="Q141">
        <v>13.8</v>
      </c>
      <c r="R141">
        <v>6.97</v>
      </c>
      <c r="S141">
        <v>12</v>
      </c>
      <c r="T141">
        <v>160</v>
      </c>
      <c r="AB141" s="18">
        <v>-17.575960479999996</v>
      </c>
      <c r="AD141">
        <v>-10.146570933333331</v>
      </c>
      <c r="AE141">
        <v>-67.457580033333329</v>
      </c>
      <c r="AF141" s="24">
        <f t="shared" si="1"/>
        <v>13.71498743333332</v>
      </c>
      <c r="AH141">
        <v>2.37331</v>
      </c>
      <c r="AI141">
        <v>0.21285999999999999</v>
      </c>
      <c r="AJ141">
        <v>1.44201</v>
      </c>
      <c r="AK141">
        <v>0.22312000000000001</v>
      </c>
      <c r="AL141">
        <v>6.93201</v>
      </c>
      <c r="AM141">
        <v>1.7819999999999999E-2</v>
      </c>
      <c r="AN141">
        <v>1.014E-2</v>
      </c>
      <c r="AO141">
        <v>3.7000000000000002E-3</v>
      </c>
      <c r="AP141">
        <v>2.8399999999999996E-3</v>
      </c>
      <c r="AQ141">
        <v>5.9999999999999995E-5</v>
      </c>
      <c r="AR141">
        <v>7.3999999999999999E-4</v>
      </c>
      <c r="AS141">
        <v>1.6E-2</v>
      </c>
      <c r="AU141">
        <v>103.23331217464604</v>
      </c>
      <c r="AV141">
        <v>5.4442264753198986</v>
      </c>
      <c r="AW141">
        <v>35.980088826787764</v>
      </c>
      <c r="AX141">
        <v>9.1800041143797575</v>
      </c>
      <c r="AY141">
        <v>246.81810898862403</v>
      </c>
      <c r="AZ141">
        <v>203.37822414973746</v>
      </c>
      <c r="BA141">
        <v>375.81251388217692</v>
      </c>
      <c r="BB141">
        <v>26.942990089348783</v>
      </c>
      <c r="BC141">
        <v>50.855045214432799</v>
      </c>
      <c r="BD141">
        <v>13.469718725333578</v>
      </c>
      <c r="BE141">
        <v>8.6442875666330501</v>
      </c>
      <c r="BF141">
        <v>23.664028951982182</v>
      </c>
      <c r="BG141" t="s">
        <v>471</v>
      </c>
      <c r="BH141">
        <v>0.4989864338063309</v>
      </c>
      <c r="BJ141">
        <v>10.44501350987156</v>
      </c>
      <c r="BK141">
        <v>0.74883056067636178</v>
      </c>
      <c r="BL141">
        <v>1.4134218917372541</v>
      </c>
      <c r="BM141">
        <v>0.1513122021885222</v>
      </c>
      <c r="BN141">
        <v>0.24025197959481515</v>
      </c>
      <c r="BO141">
        <v>0.25514122987781773</v>
      </c>
      <c r="BP141">
        <v>0.37436591082857895</v>
      </c>
      <c r="BQ141">
        <v>2.869178913693708</v>
      </c>
      <c r="BR141">
        <v>1.3868404722637243E-2</v>
      </c>
      <c r="BS141">
        <v>6.8598526862130456</v>
      </c>
      <c r="BT141">
        <v>5.6525214578769756</v>
      </c>
      <c r="BU141">
        <v>0.41825663683131176</v>
      </c>
      <c r="BW141">
        <v>8.3735447255717077E-2</v>
      </c>
      <c r="BY141">
        <v>5.0095231663784143E-2</v>
      </c>
    </row>
    <row r="142" spans="1:77" x14ac:dyDescent="0.25">
      <c r="A142" t="s">
        <v>553</v>
      </c>
      <c r="C142">
        <v>141</v>
      </c>
      <c r="D142" t="s">
        <v>554</v>
      </c>
      <c r="E142" t="s">
        <v>463</v>
      </c>
      <c r="F142" s="15">
        <v>45030</v>
      </c>
      <c r="G142" s="16">
        <v>0.59722222222222221</v>
      </c>
      <c r="H142" t="s">
        <v>181</v>
      </c>
      <c r="I142" t="s">
        <v>555</v>
      </c>
      <c r="J142" t="s">
        <v>556</v>
      </c>
      <c r="K142" t="s">
        <v>557</v>
      </c>
      <c r="L142" t="s">
        <v>91</v>
      </c>
      <c r="M142" t="s">
        <v>91</v>
      </c>
      <c r="N142">
        <v>27.930510000000002</v>
      </c>
      <c r="O142">
        <v>85.596760000000003</v>
      </c>
      <c r="P142" s="11">
        <v>2529.2497920040801</v>
      </c>
      <c r="Q142">
        <v>13.2</v>
      </c>
      <c r="R142">
        <v>5.95</v>
      </c>
      <c r="S142">
        <v>7</v>
      </c>
      <c r="T142">
        <v>93</v>
      </c>
      <c r="AB142" s="18">
        <v>-18.161055519999998</v>
      </c>
      <c r="AC142">
        <v>-5.1755418999999989</v>
      </c>
      <c r="AD142">
        <v>-9.8038354285714302</v>
      </c>
      <c r="AE142">
        <v>-63.762153100000006</v>
      </c>
      <c r="AF142" s="24">
        <f t="shared" si="1"/>
        <v>14.668530328571435</v>
      </c>
      <c r="AH142">
        <v>0.53342000000000001</v>
      </c>
      <c r="AI142">
        <v>0.31733</v>
      </c>
      <c r="AJ142">
        <v>0.59694000000000003</v>
      </c>
      <c r="AK142">
        <v>0.12522</v>
      </c>
      <c r="AL142">
        <v>2.9417599999999999</v>
      </c>
      <c r="AM142">
        <v>4.2900000000000004E-3</v>
      </c>
      <c r="AN142">
        <v>1.528E-2</v>
      </c>
      <c r="AO142">
        <v>4.79E-3</v>
      </c>
      <c r="AP142">
        <v>9.3399999999999993E-3</v>
      </c>
      <c r="AQ142">
        <v>1.7999999999999998E-4</v>
      </c>
      <c r="AR142">
        <v>1.3469999999999999E-2</v>
      </c>
      <c r="AS142">
        <v>9.9479999999999999E-2</v>
      </c>
      <c r="AU142">
        <v>23.202494988096664</v>
      </c>
      <c r="AV142">
        <v>8.1162096561743091</v>
      </c>
      <c r="AW142">
        <v>14.894455811168221</v>
      </c>
      <c r="AX142">
        <v>5.152026332030446</v>
      </c>
      <c r="AY142">
        <v>104.74301685923342</v>
      </c>
      <c r="AZ142">
        <v>48.961424332344215</v>
      </c>
      <c r="BA142">
        <v>566.31313728990767</v>
      </c>
      <c r="BB142">
        <v>34.880249331886667</v>
      </c>
      <c r="BC142">
        <v>167.2486346136628</v>
      </c>
      <c r="BD142">
        <v>245.18528544627472</v>
      </c>
      <c r="BE142">
        <v>25.93286269989915</v>
      </c>
      <c r="BF142">
        <v>3.7036606245368473</v>
      </c>
      <c r="BG142">
        <v>13.368434018499167</v>
      </c>
      <c r="BH142">
        <v>3.1024481521908625</v>
      </c>
      <c r="BJ142">
        <v>38.021740738273394</v>
      </c>
      <c r="BK142">
        <v>2.3418277091891211</v>
      </c>
      <c r="BL142">
        <v>11.228918782534892</v>
      </c>
      <c r="BM142">
        <v>0.54491481656473684</v>
      </c>
      <c r="BN142">
        <v>1.7411084385140185</v>
      </c>
      <c r="BO142">
        <v>0.34590228722336619</v>
      </c>
      <c r="BP142">
        <v>16.461513502388513</v>
      </c>
      <c r="BQ142">
        <v>1.5577940733288742</v>
      </c>
      <c r="BR142">
        <v>0.20829550213338927</v>
      </c>
      <c r="BS142">
        <v>7.0323493645665511</v>
      </c>
      <c r="BT142">
        <v>3.2872247870668603</v>
      </c>
      <c r="BU142">
        <v>0.22151829958534647</v>
      </c>
      <c r="BW142">
        <v>1.1176756083000221</v>
      </c>
      <c r="BY142">
        <v>0.25914895741573973</v>
      </c>
    </row>
    <row r="143" spans="1:77" x14ac:dyDescent="0.25">
      <c r="A143" t="s">
        <v>558</v>
      </c>
      <c r="C143">
        <v>142</v>
      </c>
      <c r="D143" t="s">
        <v>559</v>
      </c>
      <c r="E143" t="s">
        <v>463</v>
      </c>
      <c r="F143" s="15">
        <v>45031</v>
      </c>
      <c r="G143" s="16">
        <v>0.33194444444444443</v>
      </c>
      <c r="H143" t="s">
        <v>181</v>
      </c>
      <c r="I143" t="s">
        <v>560</v>
      </c>
      <c r="J143" t="s">
        <v>561</v>
      </c>
      <c r="K143" t="s">
        <v>562</v>
      </c>
      <c r="L143" t="s">
        <v>91</v>
      </c>
      <c r="M143" t="s">
        <v>91</v>
      </c>
      <c r="N143">
        <v>27.928940000000001</v>
      </c>
      <c r="O143">
        <v>85.585509999999999</v>
      </c>
      <c r="P143" s="11">
        <v>2132.0425279946398</v>
      </c>
      <c r="Q143">
        <v>15.5</v>
      </c>
      <c r="R143">
        <v>5.76</v>
      </c>
      <c r="S143">
        <v>21</v>
      </c>
      <c r="T143">
        <v>114</v>
      </c>
      <c r="AB143" s="18">
        <v>-19.622135199999995</v>
      </c>
      <c r="AD143">
        <v>-9.8442819999999998</v>
      </c>
      <c r="AE143">
        <v>-65.895962466666674</v>
      </c>
      <c r="AF143" s="24">
        <f t="shared" si="1"/>
        <v>12.858293533333324</v>
      </c>
      <c r="AH143">
        <v>1.6918299999999999</v>
      </c>
      <c r="AI143">
        <v>0.34599000000000002</v>
      </c>
      <c r="AJ143">
        <v>1.2254799999999999</v>
      </c>
      <c r="AK143">
        <v>0.19883000000000001</v>
      </c>
      <c r="AL143">
        <v>5.8607800000000001</v>
      </c>
      <c r="AM143">
        <v>1.593E-2</v>
      </c>
      <c r="AN143">
        <v>6.3000000000000003E-4</v>
      </c>
      <c r="AO143">
        <v>6.0400000000000002E-3</v>
      </c>
      <c r="AP143">
        <v>1.0200000000000001E-3</v>
      </c>
      <c r="AQ143">
        <v>8.0000000000000007E-5</v>
      </c>
      <c r="AR143">
        <v>2.7999999999999998E-4</v>
      </c>
      <c r="AS143">
        <v>8.029E-2</v>
      </c>
      <c r="AU143">
        <v>73.590561088282357</v>
      </c>
      <c r="AV143">
        <v>8.8492338541573421</v>
      </c>
      <c r="AW143">
        <v>30.577374120465088</v>
      </c>
      <c r="AX143">
        <v>8.1806212713433464</v>
      </c>
      <c r="AY143">
        <v>208.67636324793935</v>
      </c>
      <c r="AZ143">
        <v>181.80780643688655</v>
      </c>
      <c r="BA143">
        <v>23.349298199780225</v>
      </c>
      <c r="BB143">
        <v>43.982610848558551</v>
      </c>
      <c r="BC143">
        <v>18.264840182648403</v>
      </c>
      <c r="BD143">
        <v>5.0966503285045972</v>
      </c>
      <c r="BE143">
        <v>11.525716755510736</v>
      </c>
      <c r="BF143">
        <v>8.3162734160728764</v>
      </c>
      <c r="BG143">
        <v>10.653886719769851</v>
      </c>
      <c r="BH143">
        <v>2.5039762981443943</v>
      </c>
      <c r="BJ143">
        <v>0.76361358263765389</v>
      </c>
      <c r="BK143">
        <v>1.4384037908317802</v>
      </c>
      <c r="BL143">
        <v>0.59733187391078013</v>
      </c>
      <c r="BM143">
        <v>0.28940463688262397</v>
      </c>
      <c r="BN143">
        <v>0.37693611982844222</v>
      </c>
      <c r="BO143">
        <v>0.26753838439868355</v>
      </c>
      <c r="BP143">
        <v>0.16668044510380201</v>
      </c>
      <c r="BQ143">
        <v>2.4066998296962665</v>
      </c>
      <c r="BR143">
        <v>8.1889840778332612E-2</v>
      </c>
      <c r="BS143">
        <v>6.8245351097128593</v>
      </c>
      <c r="BT143">
        <v>5.945827974652822</v>
      </c>
      <c r="BU143">
        <v>0.35265403298621584</v>
      </c>
      <c r="BW143">
        <v>0.15661949827619873</v>
      </c>
      <c r="BY143">
        <v>0.10734177420426587</v>
      </c>
    </row>
    <row r="144" spans="1:77" x14ac:dyDescent="0.25">
      <c r="A144" t="s">
        <v>563</v>
      </c>
      <c r="C144">
        <v>143</v>
      </c>
      <c r="D144" t="s">
        <v>564</v>
      </c>
      <c r="E144" t="s">
        <v>463</v>
      </c>
      <c r="F144" s="15">
        <v>45031</v>
      </c>
      <c r="G144" s="16">
        <v>0.4381944444444445</v>
      </c>
      <c r="H144" t="s">
        <v>181</v>
      </c>
      <c r="I144" t="s">
        <v>565</v>
      </c>
      <c r="J144" t="s">
        <v>566</v>
      </c>
      <c r="K144" t="s">
        <v>567</v>
      </c>
      <c r="L144" t="s">
        <v>91</v>
      </c>
      <c r="M144" t="s">
        <v>91</v>
      </c>
      <c r="N144">
        <v>27.932759999999998</v>
      </c>
      <c r="O144">
        <v>85.574179999999998</v>
      </c>
      <c r="P144" s="11">
        <v>1789.9409279988899</v>
      </c>
      <c r="Q144">
        <v>17.899999999999999</v>
      </c>
      <c r="R144">
        <v>6.97</v>
      </c>
      <c r="S144">
        <v>25</v>
      </c>
      <c r="T144">
        <v>262</v>
      </c>
      <c r="AB144" s="18">
        <v>-19.930106399999996</v>
      </c>
      <c r="AD144">
        <v>-9.6840855999999995</v>
      </c>
      <c r="AE144">
        <v>-65.320951133333338</v>
      </c>
      <c r="AF144" s="24">
        <f t="shared" si="1"/>
        <v>12.151733666666658</v>
      </c>
      <c r="AH144">
        <v>3.5169199999999998</v>
      </c>
      <c r="AI144">
        <v>0.96335000000000004</v>
      </c>
      <c r="AJ144">
        <v>3.10642</v>
      </c>
      <c r="AK144">
        <v>0.49737999999999999</v>
      </c>
      <c r="AL144">
        <v>8.6294599999999999</v>
      </c>
      <c r="AM144">
        <v>3.4369999999999998E-2</v>
      </c>
      <c r="AN144">
        <v>3.65E-3</v>
      </c>
      <c r="AO144">
        <v>5.6800000000000002E-3</v>
      </c>
      <c r="AP144">
        <v>3.5200000000000001E-3</v>
      </c>
      <c r="AQ144">
        <v>2.3999999999999998E-4</v>
      </c>
      <c r="AR144">
        <v>0</v>
      </c>
      <c r="AS144">
        <v>6.1559999999999997E-2</v>
      </c>
      <c r="AU144">
        <v>152.97761365066347</v>
      </c>
      <c r="AV144">
        <v>24.639178685518296</v>
      </c>
      <c r="AW144">
        <v>77.509356754329048</v>
      </c>
      <c r="AX144">
        <v>20.46410203661798</v>
      </c>
      <c r="AY144">
        <v>307.25676950739705</v>
      </c>
      <c r="AZ144">
        <v>392.26204062999312</v>
      </c>
      <c r="BA144">
        <v>135.27768004634575</v>
      </c>
      <c r="BB144">
        <v>41.361130731757051</v>
      </c>
      <c r="BC144">
        <v>63.031605336198403</v>
      </c>
      <c r="BD144">
        <v>0</v>
      </c>
      <c r="BE144">
        <v>34.5771502665322</v>
      </c>
      <c r="BF144">
        <v>18.996175288691234</v>
      </c>
      <c r="BG144" t="s">
        <v>471</v>
      </c>
      <c r="BH144">
        <v>1.919850304069858</v>
      </c>
      <c r="BJ144">
        <v>1.7453077371692964</v>
      </c>
      <c r="BK144">
        <v>0.53362758334911553</v>
      </c>
      <c r="BL144">
        <v>0.8132128555263487</v>
      </c>
      <c r="BM144">
        <v>0.3178865070911861</v>
      </c>
      <c r="BN144">
        <v>0.44610291859506368</v>
      </c>
      <c r="BO144">
        <v>0.26402105363201872</v>
      </c>
      <c r="BP144">
        <v>0</v>
      </c>
      <c r="BQ144">
        <v>1.9736664069544014</v>
      </c>
      <c r="BR144">
        <v>2.476927153653137E-2</v>
      </c>
      <c r="BS144">
        <v>3.9641248795454125</v>
      </c>
      <c r="BT144">
        <v>5.0608346792670877</v>
      </c>
      <c r="BU144">
        <v>0.49788199588221149</v>
      </c>
      <c r="BW144">
        <v>0.22602751763072909</v>
      </c>
      <c r="BY144">
        <v>0.13872099794980436</v>
      </c>
    </row>
    <row r="145" spans="1:77" x14ac:dyDescent="0.25">
      <c r="A145" t="s">
        <v>568</v>
      </c>
      <c r="C145">
        <v>144</v>
      </c>
      <c r="D145" t="s">
        <v>569</v>
      </c>
      <c r="E145" t="s">
        <v>463</v>
      </c>
      <c r="F145" s="15">
        <v>45031</v>
      </c>
      <c r="G145" s="16">
        <v>0.54166666666666663</v>
      </c>
      <c r="H145" t="s">
        <v>181</v>
      </c>
      <c r="I145" t="s">
        <v>570</v>
      </c>
      <c r="J145" t="s">
        <v>571</v>
      </c>
      <c r="K145" t="s">
        <v>572</v>
      </c>
      <c r="L145" t="s">
        <v>91</v>
      </c>
      <c r="M145" t="s">
        <v>91</v>
      </c>
      <c r="N145">
        <v>27.932960000000001</v>
      </c>
      <c r="O145">
        <v>85.563450000000003</v>
      </c>
      <c r="P145" s="11">
        <v>1443.8195200028499</v>
      </c>
      <c r="Q145">
        <v>22.5</v>
      </c>
      <c r="R145">
        <v>7.04</v>
      </c>
      <c r="S145">
        <v>26</v>
      </c>
      <c r="T145">
        <v>330</v>
      </c>
      <c r="AB145" s="18">
        <v>-17.589826719999994</v>
      </c>
      <c r="AD145">
        <v>-9.3250509333333333</v>
      </c>
      <c r="AE145">
        <v>-62.86329906666667</v>
      </c>
      <c r="AF145" s="24">
        <f t="shared" si="1"/>
        <v>11.737108399999997</v>
      </c>
      <c r="AH145">
        <v>4.5457400000000003</v>
      </c>
      <c r="AI145">
        <v>1.0394699999999999</v>
      </c>
      <c r="AJ145">
        <v>3.58595</v>
      </c>
      <c r="AK145">
        <v>0.31045</v>
      </c>
      <c r="AL145">
        <v>11.440049999999999</v>
      </c>
      <c r="AM145">
        <v>3.1350000000000003E-2</v>
      </c>
      <c r="AN145">
        <v>5.8200000000000005E-3</v>
      </c>
      <c r="AO145">
        <v>3.5699999999999998E-3</v>
      </c>
      <c r="AP145">
        <v>4.45E-3</v>
      </c>
      <c r="AQ145">
        <v>7.5000000000000002E-4</v>
      </c>
      <c r="AR145">
        <v>4.2999999999999999E-4</v>
      </c>
      <c r="AS145">
        <v>8.7910000000000002E-2</v>
      </c>
      <c r="AU145">
        <v>197.72882450450027</v>
      </c>
      <c r="AV145">
        <v>26.586066401864016</v>
      </c>
      <c r="AW145">
        <v>89.474275163431301</v>
      </c>
      <c r="AX145">
        <v>12.773091956387576</v>
      </c>
      <c r="AY145">
        <v>407.32940485303806</v>
      </c>
      <c r="AZ145">
        <v>357.79502396713082</v>
      </c>
      <c r="BA145">
        <v>215.70304051225546</v>
      </c>
      <c r="BB145">
        <v>25.996344491614906</v>
      </c>
      <c r="BC145">
        <v>79.68484197331901</v>
      </c>
      <c r="BD145">
        <v>7.8269987187749157</v>
      </c>
      <c r="BE145">
        <v>108.05359458291312</v>
      </c>
      <c r="BF145">
        <v>15.562034427926882</v>
      </c>
      <c r="BG145">
        <v>5.2847821178632444</v>
      </c>
      <c r="BH145">
        <v>2.7416185872446595</v>
      </c>
      <c r="BJ145">
        <v>2.41078276541786</v>
      </c>
      <c r="BK145">
        <v>0.29054546062687497</v>
      </c>
      <c r="BL145">
        <v>0.89058941050674978</v>
      </c>
      <c r="BM145">
        <v>0.29713642668021201</v>
      </c>
      <c r="BN145">
        <v>1.2076498455622617</v>
      </c>
      <c r="BO145">
        <v>0.14275714369361014</v>
      </c>
      <c r="BP145">
        <v>8.7477643205025477E-2</v>
      </c>
      <c r="BQ145">
        <v>2.2098957956723777</v>
      </c>
      <c r="BR145">
        <v>3.0641417125055137E-2</v>
      </c>
      <c r="BS145">
        <v>4.5524750450229536</v>
      </c>
      <c r="BT145">
        <v>3.9988591504495798</v>
      </c>
      <c r="BU145">
        <v>0.48542732773205904</v>
      </c>
      <c r="BW145">
        <v>0.54647366085187976</v>
      </c>
      <c r="BY145">
        <v>0.11852118374504987</v>
      </c>
    </row>
    <row r="146" spans="1:77" x14ac:dyDescent="0.25">
      <c r="A146" t="s">
        <v>573</v>
      </c>
      <c r="C146">
        <v>145</v>
      </c>
      <c r="D146" t="s">
        <v>574</v>
      </c>
      <c r="E146" t="s">
        <v>463</v>
      </c>
      <c r="F146" s="15">
        <v>45031</v>
      </c>
      <c r="G146" s="16">
        <v>0.68402777777777779</v>
      </c>
      <c r="H146" t="s">
        <v>181</v>
      </c>
      <c r="I146" t="s">
        <v>575</v>
      </c>
      <c r="J146" t="s">
        <v>576</v>
      </c>
      <c r="K146" t="s">
        <v>577</v>
      </c>
      <c r="L146" t="s">
        <v>92</v>
      </c>
      <c r="M146" t="s">
        <v>122</v>
      </c>
      <c r="N146">
        <v>27.96857</v>
      </c>
      <c r="O146">
        <v>85.541259999999994</v>
      </c>
      <c r="P146" s="11">
        <v>1913.65398400244</v>
      </c>
      <c r="Q146">
        <v>17.399999999999999</v>
      </c>
      <c r="R146">
        <v>6.26</v>
      </c>
      <c r="S146">
        <v>31</v>
      </c>
      <c r="T146">
        <v>298</v>
      </c>
      <c r="AB146" s="18">
        <v>-17.826457119999997</v>
      </c>
      <c r="AD146">
        <v>-9.9783114666666659</v>
      </c>
      <c r="AE146">
        <v>-66.420474100000007</v>
      </c>
      <c r="AF146" s="24">
        <f t="shared" si="1"/>
        <v>13.40601763333332</v>
      </c>
      <c r="AH146">
        <v>3.92828</v>
      </c>
      <c r="AI146">
        <v>0.52590999999999999</v>
      </c>
      <c r="AJ146">
        <v>3.0270199999999998</v>
      </c>
      <c r="AK146">
        <v>0.71123000000000003</v>
      </c>
      <c r="AL146">
        <v>9.8795800000000007</v>
      </c>
      <c r="AM146">
        <v>2.63E-2</v>
      </c>
      <c r="AN146">
        <v>1.2359999999999999E-2</v>
      </c>
      <c r="AO146">
        <v>3.0500000000000002E-3</v>
      </c>
      <c r="AP146">
        <v>3.7440000000000001E-2</v>
      </c>
      <c r="AQ146">
        <v>2.2000000000000001E-4</v>
      </c>
      <c r="AR146">
        <v>3.0880000000000001E-2</v>
      </c>
      <c r="AS146">
        <v>-2.3300000000000001E-2</v>
      </c>
      <c r="AU146">
        <v>170.87079039376169</v>
      </c>
      <c r="AV146">
        <v>13.450968456429051</v>
      </c>
      <c r="AW146">
        <v>75.52821997105643</v>
      </c>
      <c r="AX146">
        <v>29.262703147500517</v>
      </c>
      <c r="AY146">
        <v>351.76799416068792</v>
      </c>
      <c r="AZ146">
        <v>300.15978087194708</v>
      </c>
      <c r="BA146">
        <v>458.09099325283108</v>
      </c>
      <c r="BB146">
        <v>22.209762100679402</v>
      </c>
      <c r="BC146">
        <v>670.42707493956493</v>
      </c>
      <c r="BD146">
        <v>562.08772194364985</v>
      </c>
      <c r="BE146">
        <v>31.695721077654518</v>
      </c>
      <c r="BF146">
        <v>21.712184816641589</v>
      </c>
      <c r="BG146" t="s">
        <v>471</v>
      </c>
      <c r="BH146">
        <v>-0.72664899423046947</v>
      </c>
      <c r="BJ146">
        <v>6.0651633710999491</v>
      </c>
      <c r="BK146">
        <v>0.29405912265892831</v>
      </c>
      <c r="BL146">
        <v>8.8765109941222349</v>
      </c>
      <c r="BM146">
        <v>0.17809195637847242</v>
      </c>
      <c r="BN146">
        <v>0.41965401925003398</v>
      </c>
      <c r="BO146">
        <v>0.38744065673352862</v>
      </c>
      <c r="BP146">
        <v>7.442088826653805</v>
      </c>
      <c r="BQ146">
        <v>2.2623436704749826</v>
      </c>
      <c r="BR146">
        <v>-9.620893945454196E-3</v>
      </c>
      <c r="BS146">
        <v>4.6574378993108905</v>
      </c>
      <c r="BT146">
        <v>3.9741408044168511</v>
      </c>
      <c r="BU146">
        <v>0.48574854230685854</v>
      </c>
      <c r="BW146">
        <v>0.18549525641341971</v>
      </c>
      <c r="BY146">
        <v>7.2975477992055476E-2</v>
      </c>
    </row>
    <row r="147" spans="1:77" x14ac:dyDescent="0.25">
      <c r="A147" t="s">
        <v>578</v>
      </c>
      <c r="C147">
        <v>146</v>
      </c>
      <c r="D147" t="s">
        <v>579</v>
      </c>
      <c r="E147" t="s">
        <v>463</v>
      </c>
      <c r="F147" s="15">
        <v>45032</v>
      </c>
      <c r="G147" s="16">
        <v>0.35138888888888892</v>
      </c>
      <c r="H147" t="s">
        <v>181</v>
      </c>
      <c r="I147" t="s">
        <v>580</v>
      </c>
      <c r="J147" t="s">
        <v>581</v>
      </c>
      <c r="K147" t="s">
        <v>582</v>
      </c>
      <c r="L147" t="s">
        <v>92</v>
      </c>
      <c r="M147" t="s">
        <v>122</v>
      </c>
      <c r="N147">
        <v>27.976130000000001</v>
      </c>
      <c r="O147">
        <v>85.560199999999995</v>
      </c>
      <c r="P147" s="11">
        <v>2207.3950400017202</v>
      </c>
      <c r="Q147">
        <v>14.6</v>
      </c>
      <c r="R147">
        <v>6.92</v>
      </c>
      <c r="S147">
        <v>30</v>
      </c>
      <c r="T147">
        <v>178</v>
      </c>
      <c r="AB147" s="18">
        <v>-19.812846239999995</v>
      </c>
      <c r="AC147">
        <v>-5.7113435999999993</v>
      </c>
      <c r="AD147">
        <v>-10.827731428571431</v>
      </c>
      <c r="AE147">
        <v>-72.477913771428575</v>
      </c>
      <c r="AF147" s="24">
        <f t="shared" si="1"/>
        <v>14.143937657142871</v>
      </c>
      <c r="AH147">
        <v>2.5189599999999999</v>
      </c>
      <c r="AI147">
        <v>0.47055000000000002</v>
      </c>
      <c r="AJ147">
        <v>2.0436700000000001</v>
      </c>
      <c r="AK147">
        <v>0.35892000000000002</v>
      </c>
      <c r="AL147">
        <v>7.8323999999999998</v>
      </c>
      <c r="AM147">
        <v>2.2880000000000001E-2</v>
      </c>
      <c r="AN147">
        <v>9.7999999999999997E-4</v>
      </c>
      <c r="AO147">
        <v>9.6000000000000002E-4</v>
      </c>
      <c r="AP147">
        <v>1.8600000000000001E-3</v>
      </c>
      <c r="AQ147">
        <v>8.9999999999999992E-5</v>
      </c>
      <c r="AR147">
        <v>6.0000000000000002E-5</v>
      </c>
      <c r="AS147">
        <v>7.2359999999999994E-2</v>
      </c>
      <c r="AU147">
        <v>109.568739033437</v>
      </c>
      <c r="AV147">
        <v>12.035050117268526</v>
      </c>
      <c r="AW147">
        <v>50.992314985777732</v>
      </c>
      <c r="AX147">
        <v>14.767331824727423</v>
      </c>
      <c r="AY147">
        <v>278.87700058749175</v>
      </c>
      <c r="AZ147">
        <v>261.12759643916917</v>
      </c>
      <c r="BA147">
        <v>36.321130532991461</v>
      </c>
      <c r="BB147">
        <v>6.9906136448040082</v>
      </c>
      <c r="BC147">
        <v>33.306473274241206</v>
      </c>
      <c r="BD147">
        <v>1.0921393561081278</v>
      </c>
      <c r="BE147">
        <v>12.966431349949575</v>
      </c>
      <c r="BF147">
        <v>14.263873941686205</v>
      </c>
      <c r="BG147" t="s">
        <v>471</v>
      </c>
      <c r="BH147">
        <v>2.2566661468891316</v>
      </c>
      <c r="BJ147">
        <v>0.71228636203556928</v>
      </c>
      <c r="BK147">
        <v>0.13709151362815672</v>
      </c>
      <c r="BL147">
        <v>0.65316652682920384</v>
      </c>
      <c r="BM147">
        <v>0.23601693942754357</v>
      </c>
      <c r="BN147">
        <v>0.25428206884833615</v>
      </c>
      <c r="BO147">
        <v>0.28959916467503349</v>
      </c>
      <c r="BP147">
        <v>2.1417724541683125E-2</v>
      </c>
      <c r="BQ147">
        <v>2.1487304324974619</v>
      </c>
      <c r="BR147">
        <v>4.4255024458460815E-2</v>
      </c>
      <c r="BS147">
        <v>5.4690005869565512</v>
      </c>
      <c r="BT147">
        <v>5.1209206036635182</v>
      </c>
      <c r="BU147">
        <v>0.39289270467846316</v>
      </c>
      <c r="BW147">
        <v>0.11834060941408316</v>
      </c>
      <c r="BY147">
        <v>9.8969367659697632E-2</v>
      </c>
    </row>
    <row r="148" spans="1:77" x14ac:dyDescent="0.25">
      <c r="A148" t="s">
        <v>583</v>
      </c>
      <c r="C148">
        <v>147</v>
      </c>
      <c r="D148" t="s">
        <v>584</v>
      </c>
      <c r="E148" t="s">
        <v>463</v>
      </c>
      <c r="F148" s="15">
        <v>45032</v>
      </c>
      <c r="G148" s="16">
        <v>0.45</v>
      </c>
      <c r="H148" t="s">
        <v>181</v>
      </c>
      <c r="I148" t="s">
        <v>585</v>
      </c>
      <c r="J148" t="s">
        <v>586</v>
      </c>
      <c r="K148" t="s">
        <v>587</v>
      </c>
      <c r="L148" t="s">
        <v>92</v>
      </c>
      <c r="M148" t="s">
        <v>122</v>
      </c>
      <c r="N148">
        <v>27.99335</v>
      </c>
      <c r="O148">
        <v>85.543790000000001</v>
      </c>
      <c r="P148" s="11">
        <v>2251.59848000795</v>
      </c>
      <c r="Q148">
        <v>15.9</v>
      </c>
      <c r="R148">
        <v>6.19</v>
      </c>
      <c r="S148">
        <v>23</v>
      </c>
      <c r="T148">
        <v>239</v>
      </c>
      <c r="AB148" s="18">
        <v>-18.594928159999995</v>
      </c>
      <c r="AD148">
        <v>-10.625334533333332</v>
      </c>
      <c r="AE148">
        <v>-71.949967799999996</v>
      </c>
      <c r="AF148" s="24">
        <f t="shared" si="1"/>
        <v>13.052708466666658</v>
      </c>
      <c r="AH148">
        <v>2.37283</v>
      </c>
      <c r="AI148">
        <v>1.0932500000000001</v>
      </c>
      <c r="AJ148">
        <v>2.8561700000000001</v>
      </c>
      <c r="AK148">
        <v>0.48021000000000003</v>
      </c>
      <c r="AL148">
        <v>8.0331100000000006</v>
      </c>
      <c r="AM148">
        <v>2.6360000000000001E-2</v>
      </c>
      <c r="AN148">
        <v>4.8999999999999998E-4</v>
      </c>
      <c r="AO148">
        <v>2.8800000000000002E-3</v>
      </c>
      <c r="AP148">
        <v>2.0200000000000001E-3</v>
      </c>
      <c r="AQ148">
        <v>7.0000000000000007E-5</v>
      </c>
      <c r="AR148">
        <v>1E-4</v>
      </c>
      <c r="AS148">
        <v>4.5900000000000003E-2</v>
      </c>
      <c r="AU148">
        <v>103.21243332197032</v>
      </c>
      <c r="AV148">
        <v>27.961573776864977</v>
      </c>
      <c r="AW148">
        <v>71.265282698737451</v>
      </c>
      <c r="AX148">
        <v>19.757663032297881</v>
      </c>
      <c r="AY148">
        <v>286.02339285396386</v>
      </c>
      <c r="AZ148">
        <v>300.84455603743442</v>
      </c>
      <c r="BA148">
        <v>18.16056526649573</v>
      </c>
      <c r="BB148">
        <v>20.971840934412025</v>
      </c>
      <c r="BC148">
        <v>36.171546244068409</v>
      </c>
      <c r="BD148">
        <v>1.8202322601802132</v>
      </c>
      <c r="BE148">
        <v>10.085002161071893</v>
      </c>
      <c r="BF148">
        <v>10.314151611209242</v>
      </c>
      <c r="BG148" t="s">
        <v>471</v>
      </c>
      <c r="BH148">
        <v>1.4314673319819118</v>
      </c>
      <c r="BJ148">
        <v>0.25483046693670752</v>
      </c>
      <c r="BK148">
        <v>0.29427850617062895</v>
      </c>
      <c r="BL148">
        <v>0.50756195547526017</v>
      </c>
      <c r="BM148">
        <v>0.39235898207361425</v>
      </c>
      <c r="BN148">
        <v>0.14151353617307072</v>
      </c>
      <c r="BO148">
        <v>0.27724106723634606</v>
      </c>
      <c r="BP148">
        <v>2.5541640911956431E-2</v>
      </c>
      <c r="BQ148">
        <v>1.4482849069480903</v>
      </c>
      <c r="BR148">
        <v>2.0086461145930063E-2</v>
      </c>
      <c r="BS148">
        <v>4.0135025361939816</v>
      </c>
      <c r="BT148">
        <v>4.2214742528870124</v>
      </c>
      <c r="BU148">
        <v>0.36085311866315745</v>
      </c>
      <c r="BW148">
        <v>9.7711117124928276E-2</v>
      </c>
      <c r="BY148">
        <v>0.21316398267681838</v>
      </c>
    </row>
    <row r="149" spans="1:77" x14ac:dyDescent="0.25">
      <c r="A149" t="s">
        <v>588</v>
      </c>
      <c r="C149">
        <v>148</v>
      </c>
      <c r="D149" t="s">
        <v>589</v>
      </c>
      <c r="E149" t="s">
        <v>463</v>
      </c>
      <c r="F149" s="15">
        <v>45032</v>
      </c>
      <c r="G149" s="16">
        <v>0.60763888888888895</v>
      </c>
      <c r="H149" t="s">
        <v>181</v>
      </c>
      <c r="I149" t="s">
        <v>590</v>
      </c>
      <c r="J149" t="s">
        <v>591</v>
      </c>
      <c r="K149" t="s">
        <v>592</v>
      </c>
      <c r="L149" t="s">
        <v>92</v>
      </c>
      <c r="M149" t="s">
        <v>122</v>
      </c>
      <c r="N149">
        <v>28.013359999999999</v>
      </c>
      <c r="O149">
        <v>85.536659999999998</v>
      </c>
      <c r="P149" s="11">
        <v>2035.5315200038899</v>
      </c>
      <c r="Q149">
        <v>17.399999999999999</v>
      </c>
      <c r="R149">
        <v>6.54</v>
      </c>
      <c r="S149">
        <v>28</v>
      </c>
      <c r="T149">
        <v>258</v>
      </c>
      <c r="AB149" s="18">
        <v>-18.074140319999998</v>
      </c>
      <c r="AD149">
        <v>-11.22261</v>
      </c>
      <c r="AE149">
        <v>-75.969088466666676</v>
      </c>
      <c r="AF149" s="24">
        <f t="shared" si="1"/>
        <v>13.81179153333332</v>
      </c>
      <c r="AH149">
        <v>2.8510900000000001</v>
      </c>
      <c r="AI149">
        <v>1.68204</v>
      </c>
      <c r="AJ149">
        <v>3.6259399999999999</v>
      </c>
      <c r="AK149">
        <v>0.85887999999999998</v>
      </c>
      <c r="AL149">
        <v>7.2062400000000002</v>
      </c>
      <c r="AM149">
        <v>1.9970000000000002E-2</v>
      </c>
      <c r="AN149">
        <v>2.8599999999999997E-3</v>
      </c>
      <c r="AO149">
        <v>1.57E-3</v>
      </c>
      <c r="AP149">
        <v>3.5299999999999997E-3</v>
      </c>
      <c r="AQ149">
        <v>2.0999999999999998E-4</v>
      </c>
      <c r="AR149">
        <v>3.6000000000000002E-4</v>
      </c>
      <c r="AS149">
        <v>1.7792399999999999</v>
      </c>
      <c r="AU149">
        <v>124.01560015674799</v>
      </c>
      <c r="AV149">
        <v>43.020796300606413</v>
      </c>
      <c r="AW149">
        <v>90.472079445082073</v>
      </c>
      <c r="AX149">
        <v>35.33758485908249</v>
      </c>
      <c r="AY149">
        <v>256.58222214309876</v>
      </c>
      <c r="AZ149">
        <v>227.91600091303354</v>
      </c>
      <c r="BA149">
        <v>105.99840135138324</v>
      </c>
      <c r="BB149">
        <v>11.432566064939888</v>
      </c>
      <c r="BC149">
        <v>63.210672396812598</v>
      </c>
      <c r="BD149">
        <v>6.552836136648768</v>
      </c>
      <c r="BE149">
        <v>30.25500648321567</v>
      </c>
      <c r="BF149">
        <v>4.3849647095142235</v>
      </c>
      <c r="BG149">
        <v>49.147467198988522</v>
      </c>
      <c r="BH149">
        <v>55.488538905348513</v>
      </c>
      <c r="BJ149">
        <v>1.1716145135773726</v>
      </c>
      <c r="BK149">
        <v>0.1263656824852758</v>
      </c>
      <c r="BL149">
        <v>0.6986760200994655</v>
      </c>
      <c r="BM149">
        <v>0.47551461803993011</v>
      </c>
      <c r="BN149">
        <v>0.33441263502273005</v>
      </c>
      <c r="BO149">
        <v>0.3905910539011424</v>
      </c>
      <c r="BP149">
        <v>7.2429374640675073E-2</v>
      </c>
      <c r="BQ149">
        <v>1.3707610228195026</v>
      </c>
      <c r="BR149">
        <v>0.61332224533460511</v>
      </c>
      <c r="BS149">
        <v>2.8360376341172535</v>
      </c>
      <c r="BT149">
        <v>2.519186055089869</v>
      </c>
      <c r="BU149">
        <v>0.48333668295842847</v>
      </c>
      <c r="BW149">
        <v>0.24396129555455304</v>
      </c>
      <c r="BY149">
        <v>0.25755342675624548</v>
      </c>
    </row>
    <row r="150" spans="1:77" x14ac:dyDescent="0.25">
      <c r="A150" t="s">
        <v>593</v>
      </c>
      <c r="C150">
        <v>149</v>
      </c>
      <c r="D150" t="s">
        <v>594</v>
      </c>
      <c r="E150" t="s">
        <v>463</v>
      </c>
      <c r="F150" s="15">
        <v>45032</v>
      </c>
      <c r="G150" s="16">
        <v>0.68055555555555547</v>
      </c>
      <c r="H150" t="s">
        <v>181</v>
      </c>
      <c r="I150" t="s">
        <v>595</v>
      </c>
      <c r="J150" t="s">
        <v>272</v>
      </c>
      <c r="K150" t="s">
        <v>596</v>
      </c>
      <c r="L150" t="s">
        <v>92</v>
      </c>
      <c r="M150" t="s">
        <v>122</v>
      </c>
      <c r="N150">
        <v>28.005330000000001</v>
      </c>
      <c r="O150">
        <v>85.543390000000002</v>
      </c>
      <c r="P150" s="11">
        <v>2078.7039999996</v>
      </c>
      <c r="Q150">
        <v>18.399999999999999</v>
      </c>
      <c r="R150">
        <v>6.99</v>
      </c>
      <c r="S150">
        <v>44</v>
      </c>
      <c r="T150">
        <v>495</v>
      </c>
      <c r="AB150" s="18">
        <v>-17.322851359999998</v>
      </c>
      <c r="AC150">
        <v>-6.0368939999999984</v>
      </c>
      <c r="AD150">
        <v>-11.433192285714286</v>
      </c>
      <c r="AE150">
        <v>-77.598955857142855</v>
      </c>
      <c r="AF150" s="24">
        <f t="shared" si="1"/>
        <v>13.866582428571434</v>
      </c>
      <c r="AH150">
        <v>5.1622000000000003</v>
      </c>
      <c r="AI150">
        <v>1.48621</v>
      </c>
      <c r="AJ150">
        <v>9.4019300000000001</v>
      </c>
      <c r="AK150">
        <v>0.74483999999999995</v>
      </c>
      <c r="AL150">
        <v>6.8576800000000002</v>
      </c>
      <c r="AM150">
        <v>1.6389999999999998E-2</v>
      </c>
      <c r="AN150">
        <v>1.048E-2</v>
      </c>
      <c r="AO150">
        <v>1.3500000000000001E-3</v>
      </c>
      <c r="AP150">
        <v>1.218E-2</v>
      </c>
      <c r="AQ150">
        <v>1.1100000000000001E-3</v>
      </c>
      <c r="AR150">
        <v>6.8999999999999997E-4</v>
      </c>
      <c r="AS150">
        <v>3.8071899999999999</v>
      </c>
      <c r="AU150">
        <v>224.54336100549773</v>
      </c>
      <c r="AV150">
        <v>38.012138635183632</v>
      </c>
      <c r="AW150">
        <v>234.59079794400915</v>
      </c>
      <c r="AX150">
        <v>30.645546183912774</v>
      </c>
      <c r="AY150">
        <v>244.17154759573444</v>
      </c>
      <c r="AZ150">
        <v>187.05774937228941</v>
      </c>
      <c r="BA150">
        <v>388.41372243443931</v>
      </c>
      <c r="BB150">
        <v>9.8305504380056359</v>
      </c>
      <c r="BC150">
        <v>218.10367982809564</v>
      </c>
      <c r="BD150">
        <v>12.55960259524347</v>
      </c>
      <c r="BE150">
        <v>159.91931998271144</v>
      </c>
      <c r="BF150">
        <v>18.968554852813771</v>
      </c>
      <c r="BG150">
        <v>108.6325469551214</v>
      </c>
      <c r="BH150">
        <v>118.73351005769531</v>
      </c>
      <c r="BJ150">
        <v>1.6557074098326046</v>
      </c>
      <c r="BK150">
        <v>4.1905098256888734E-2</v>
      </c>
      <c r="BL150">
        <v>0.92971967246622955</v>
      </c>
      <c r="BM150">
        <v>0.16203593222039409</v>
      </c>
      <c r="BN150">
        <v>0.68169476971931398</v>
      </c>
      <c r="BO150">
        <v>0.13063405066394415</v>
      </c>
      <c r="BP150">
        <v>5.3538342958538071E-2</v>
      </c>
      <c r="BQ150">
        <v>0.95717037059181886</v>
      </c>
      <c r="BR150">
        <v>0.50613029623623162</v>
      </c>
      <c r="BS150">
        <v>1.0408402620038488</v>
      </c>
      <c r="BT150">
        <v>0.79737888703091975</v>
      </c>
      <c r="BU150">
        <v>0.91961312944318008</v>
      </c>
      <c r="BW150">
        <v>0.7121979437138467</v>
      </c>
      <c r="BY150">
        <v>0.14477753727194784</v>
      </c>
    </row>
    <row r="151" spans="1:77" x14ac:dyDescent="0.25">
      <c r="A151" t="s">
        <v>597</v>
      </c>
      <c r="C151">
        <v>150</v>
      </c>
      <c r="D151" t="s">
        <v>598</v>
      </c>
      <c r="E151" t="s">
        <v>463</v>
      </c>
      <c r="F151" s="15">
        <v>45033</v>
      </c>
      <c r="G151" s="16">
        <v>0.49305555555555558</v>
      </c>
      <c r="H151" t="s">
        <v>181</v>
      </c>
      <c r="I151" t="s">
        <v>599</v>
      </c>
      <c r="J151" t="s">
        <v>600</v>
      </c>
      <c r="K151" t="s">
        <v>601</v>
      </c>
      <c r="L151" t="s">
        <v>92</v>
      </c>
      <c r="M151" t="s">
        <v>122</v>
      </c>
      <c r="N151">
        <v>27.998899999999999</v>
      </c>
      <c r="O151">
        <v>85.565899999999999</v>
      </c>
      <c r="P151" s="11">
        <v>3144.3200000050701</v>
      </c>
      <c r="Q151">
        <v>10.4</v>
      </c>
      <c r="R151">
        <v>6.87</v>
      </c>
      <c r="S151">
        <v>11</v>
      </c>
      <c r="T151">
        <v>161</v>
      </c>
      <c r="AB151" s="18">
        <v>-15.789627040000001</v>
      </c>
      <c r="AC151">
        <v>-6.2148947714285701</v>
      </c>
      <c r="AD151">
        <v>-11.785610142857143</v>
      </c>
      <c r="AE151">
        <v>-79.385940871428573</v>
      </c>
      <c r="AF151" s="24">
        <f t="shared" si="1"/>
        <v>14.898940271428572</v>
      </c>
      <c r="AH151">
        <v>1.5243</v>
      </c>
      <c r="AI151">
        <v>0.78215000000000001</v>
      </c>
      <c r="AJ151">
        <v>1.4943500000000001</v>
      </c>
      <c r="AK151">
        <v>0.31630999999999998</v>
      </c>
      <c r="AL151">
        <v>6.06548</v>
      </c>
      <c r="AM151">
        <v>1.6E-2</v>
      </c>
      <c r="AN151">
        <v>6.2599999999999999E-3</v>
      </c>
      <c r="AO151">
        <v>1.31E-3</v>
      </c>
      <c r="AP151">
        <v>2.2499999999999998E-3</v>
      </c>
      <c r="AQ151">
        <v>1.4000000000000001E-4</v>
      </c>
      <c r="AR151">
        <v>1.4999999999999999E-4</v>
      </c>
      <c r="AS151">
        <v>0.15339</v>
      </c>
      <c r="AU151">
        <v>66.303406528356163</v>
      </c>
      <c r="AV151">
        <v>20.004706086965417</v>
      </c>
      <c r="AW151">
        <v>37.286042217675529</v>
      </c>
      <c r="AX151">
        <v>13.014194610162518</v>
      </c>
      <c r="AY151">
        <v>215.96482170515034</v>
      </c>
      <c r="AZ151">
        <v>182.60671079662177</v>
      </c>
      <c r="BA151">
        <v>232.01048687400669</v>
      </c>
      <c r="BB151">
        <v>9.5392748694721341</v>
      </c>
      <c r="BC151">
        <v>40.290088638195002</v>
      </c>
      <c r="BD151">
        <v>2.7303483902703194</v>
      </c>
      <c r="BE151">
        <v>20.170004322143786</v>
      </c>
      <c r="BF151">
        <v>3.7957287441283842</v>
      </c>
      <c r="BG151">
        <v>11.953669956730481</v>
      </c>
      <c r="BH151">
        <v>4.7837205675970695</v>
      </c>
      <c r="BJ151">
        <v>6.2224487522577983</v>
      </c>
      <c r="BK151">
        <v>0.25584037087610279</v>
      </c>
      <c r="BL151">
        <v>1.0805675862024153</v>
      </c>
      <c r="BM151">
        <v>0.53651996557259007</v>
      </c>
      <c r="BN151">
        <v>0.54095321258264717</v>
      </c>
      <c r="BO151">
        <v>0.34903663237266602</v>
      </c>
      <c r="BP151">
        <v>7.3227090564629352E-2</v>
      </c>
      <c r="BQ151">
        <v>1.7782366425827005</v>
      </c>
      <c r="BR151">
        <v>0.12829789066025721</v>
      </c>
      <c r="BS151">
        <v>5.7921090268672106</v>
      </c>
      <c r="BT151">
        <v>4.8974549170589272</v>
      </c>
      <c r="BU151">
        <v>0.30701021585301524</v>
      </c>
      <c r="BW151">
        <v>0.30420766259600285</v>
      </c>
      <c r="BY151">
        <v>0.23178245336133263</v>
      </c>
    </row>
    <row r="152" spans="1:77" x14ac:dyDescent="0.25">
      <c r="A152" t="s">
        <v>602</v>
      </c>
      <c r="C152">
        <v>151</v>
      </c>
      <c r="D152" t="s">
        <v>603</v>
      </c>
      <c r="E152" t="s">
        <v>463</v>
      </c>
      <c r="F152" s="15">
        <v>45034</v>
      </c>
      <c r="G152" s="16">
        <v>0.42499999999999999</v>
      </c>
      <c r="H152" t="s">
        <v>181</v>
      </c>
      <c r="I152" t="s">
        <v>604</v>
      </c>
      <c r="J152" t="s">
        <v>240</v>
      </c>
      <c r="K152" t="s">
        <v>605</v>
      </c>
      <c r="L152" t="s">
        <v>92</v>
      </c>
      <c r="M152" t="s">
        <v>122</v>
      </c>
      <c r="N152">
        <v>27.987549999999999</v>
      </c>
      <c r="O152">
        <v>85.555880000000002</v>
      </c>
      <c r="P152" s="11">
        <v>2640.9956800045402</v>
      </c>
      <c r="Q152">
        <v>14.7</v>
      </c>
      <c r="R152">
        <v>7.12</v>
      </c>
      <c r="S152">
        <v>13</v>
      </c>
      <c r="T152">
        <v>166</v>
      </c>
      <c r="AB152" s="18">
        <v>-16.623510559999996</v>
      </c>
      <c r="AD152">
        <v>-11.204962533333333</v>
      </c>
      <c r="AE152">
        <v>-75.163178799999997</v>
      </c>
      <c r="AF152" s="24">
        <f t="shared" si="1"/>
        <v>14.476521466666668</v>
      </c>
      <c r="AH152">
        <v>1.3106</v>
      </c>
      <c r="AI152">
        <v>0.74243000000000003</v>
      </c>
      <c r="AJ152">
        <v>1.7388999999999999</v>
      </c>
      <c r="AK152">
        <v>0.30092999999999998</v>
      </c>
      <c r="AL152">
        <v>5.8882000000000003</v>
      </c>
      <c r="AM152">
        <v>1.2999999999999999E-2</v>
      </c>
      <c r="AN152">
        <v>6.7300000000000007E-3</v>
      </c>
      <c r="AO152">
        <v>6.0999999999999997E-4</v>
      </c>
      <c r="AP152">
        <v>2.66E-3</v>
      </c>
      <c r="AQ152">
        <v>5.0000000000000002E-5</v>
      </c>
      <c r="AR152">
        <v>1.6000000000000001E-4</v>
      </c>
      <c r="AS152">
        <v>4.3920000000000001E-2</v>
      </c>
      <c r="AU152">
        <v>57.007967326683449</v>
      </c>
      <c r="AV152">
        <v>18.988805139865416</v>
      </c>
      <c r="AW152">
        <v>43.387893607465436</v>
      </c>
      <c r="AX152">
        <v>12.381403003497223</v>
      </c>
      <c r="AY152">
        <v>209.65266774670204</v>
      </c>
      <c r="AZ152">
        <v>148.36795252225519</v>
      </c>
      <c r="BA152">
        <v>249.42980457860466</v>
      </c>
      <c r="BB152">
        <v>4.4419524201358795</v>
      </c>
      <c r="BC152">
        <v>47.631838123377207</v>
      </c>
      <c r="BD152">
        <v>2.9123716162883411</v>
      </c>
      <c r="BE152">
        <v>7.203572972194209</v>
      </c>
      <c r="BF152">
        <v>3.031563351518622</v>
      </c>
      <c r="BG152">
        <v>5.184798791943197</v>
      </c>
      <c r="BH152">
        <v>1.3697177607983784</v>
      </c>
      <c r="BJ152">
        <v>5.7488341525684739</v>
      </c>
      <c r="BK152">
        <v>0.10237769227339456</v>
      </c>
      <c r="BL152">
        <v>1.0978140251358399</v>
      </c>
      <c r="BM152">
        <v>0.43765215503797011</v>
      </c>
      <c r="BN152">
        <v>0.16602725721985137</v>
      </c>
      <c r="BO152">
        <v>0.28536538591877725</v>
      </c>
      <c r="BP152">
        <v>6.7124060979702194E-2</v>
      </c>
      <c r="BQ152">
        <v>1.3139141494731263</v>
      </c>
      <c r="BR152">
        <v>3.1569123248764978E-2</v>
      </c>
      <c r="BS152">
        <v>4.8320545275474869</v>
      </c>
      <c r="BT152">
        <v>3.4195703037477396</v>
      </c>
      <c r="BU152">
        <v>0.27191625052708263</v>
      </c>
      <c r="BW152">
        <v>0.12636081077780276</v>
      </c>
      <c r="BY152">
        <v>0.24986331029023146</v>
      </c>
    </row>
    <row r="153" spans="1:77" x14ac:dyDescent="0.25">
      <c r="A153" t="s">
        <v>285</v>
      </c>
      <c r="C153">
        <v>152</v>
      </c>
      <c r="D153" t="s">
        <v>606</v>
      </c>
      <c r="E153" t="s">
        <v>463</v>
      </c>
      <c r="F153" s="15">
        <v>45034</v>
      </c>
      <c r="G153" s="16">
        <v>0.48194444444444445</v>
      </c>
      <c r="H153" t="s">
        <v>181</v>
      </c>
      <c r="I153" t="s">
        <v>283</v>
      </c>
      <c r="J153" t="s">
        <v>283</v>
      </c>
      <c r="K153" t="s">
        <v>607</v>
      </c>
      <c r="L153" t="s">
        <v>92</v>
      </c>
      <c r="M153" t="s">
        <v>122</v>
      </c>
      <c r="N153">
        <v>27.978339999999999</v>
      </c>
      <c r="O153">
        <v>85.571219999999997</v>
      </c>
      <c r="P153" s="11">
        <v>2516.2625920035098</v>
      </c>
      <c r="Q153">
        <v>18.2</v>
      </c>
      <c r="R153">
        <v>7.06</v>
      </c>
      <c r="S153">
        <v>17</v>
      </c>
      <c r="T153">
        <v>178</v>
      </c>
      <c r="AB153" s="18">
        <v>-13.722351520000002</v>
      </c>
      <c r="AD153">
        <v>-11.024380266666666</v>
      </c>
      <c r="AE153">
        <v>-74.346245600000003</v>
      </c>
      <c r="AF153" s="24">
        <f t="shared" si="1"/>
        <v>13.848796533333328</v>
      </c>
      <c r="AH153">
        <v>1.8119799999999999</v>
      </c>
      <c r="AI153">
        <v>0.50029000000000001</v>
      </c>
      <c r="AJ153">
        <v>2.64594</v>
      </c>
      <c r="AK153">
        <v>0.35349000000000003</v>
      </c>
      <c r="AL153">
        <v>4.8245100000000001</v>
      </c>
      <c r="AM153">
        <v>1.3939999999999999E-2</v>
      </c>
      <c r="AN153">
        <v>3.4300000000000003E-3</v>
      </c>
      <c r="AO153">
        <v>1.1199999999999999E-3</v>
      </c>
      <c r="AP153">
        <v>2.2499999999999998E-3</v>
      </c>
      <c r="AQ153">
        <v>8.9999999999999992E-5</v>
      </c>
      <c r="AR153">
        <v>-2.9E-4</v>
      </c>
      <c r="AS153">
        <v>0.69840000000000002</v>
      </c>
      <c r="AU153">
        <v>78.816798898675316</v>
      </c>
      <c r="AV153">
        <v>12.795696999613794</v>
      </c>
      <c r="AW153">
        <v>66.019761465142963</v>
      </c>
      <c r="AX153">
        <v>14.543921003908661</v>
      </c>
      <c r="AY153">
        <v>171.7793879403963</v>
      </c>
      <c r="AZ153">
        <v>159.0960967815567</v>
      </c>
      <c r="BA153">
        <v>127.12395686547013</v>
      </c>
      <c r="BB153">
        <v>8.1557159189380091</v>
      </c>
      <c r="BC153">
        <v>40.290088638195002</v>
      </c>
      <c r="BD153">
        <v>-5.2786735545226184</v>
      </c>
      <c r="BE153">
        <v>12.966431349949575</v>
      </c>
      <c r="BF153">
        <v>2.9210816080087767</v>
      </c>
      <c r="BG153">
        <v>23.196794956439934</v>
      </c>
      <c r="BH153">
        <v>21.780757835646344</v>
      </c>
      <c r="BJ153">
        <v>1.9255440196128077</v>
      </c>
      <c r="BK153">
        <v>0.12353446510472557</v>
      </c>
      <c r="BL153">
        <v>0.61027316282363908</v>
      </c>
      <c r="BM153">
        <v>0.19381616527605378</v>
      </c>
      <c r="BN153">
        <v>0.19640227504904839</v>
      </c>
      <c r="BO153">
        <v>0.22029647913204811</v>
      </c>
      <c r="BP153">
        <v>-7.9955962235786729E-2</v>
      </c>
      <c r="BQ153">
        <v>1.1938364688016772</v>
      </c>
      <c r="BR153">
        <v>0.32991270117124133</v>
      </c>
      <c r="BS153">
        <v>2.6019389365878305</v>
      </c>
      <c r="BT153">
        <v>2.4098253803227698</v>
      </c>
      <c r="BU153">
        <v>0.45882570571285902</v>
      </c>
      <c r="BW153">
        <v>0.16451354953680444</v>
      </c>
      <c r="BY153">
        <v>0.13967196149551425</v>
      </c>
    </row>
    <row r="154" spans="1:77" x14ac:dyDescent="0.25">
      <c r="A154" t="s">
        <v>608</v>
      </c>
      <c r="C154">
        <v>153</v>
      </c>
      <c r="D154" t="s">
        <v>609</v>
      </c>
      <c r="E154" t="s">
        <v>463</v>
      </c>
      <c r="F154" s="15">
        <v>45034</v>
      </c>
      <c r="G154" s="16">
        <v>0.72499999999999998</v>
      </c>
      <c r="H154" t="s">
        <v>181</v>
      </c>
      <c r="I154" t="s">
        <v>610</v>
      </c>
      <c r="J154" t="s">
        <v>438</v>
      </c>
      <c r="K154" t="s">
        <v>611</v>
      </c>
      <c r="L154" t="s">
        <v>81</v>
      </c>
      <c r="M154" t="s">
        <v>81</v>
      </c>
      <c r="N154">
        <v>27.84356</v>
      </c>
      <c r="O154">
        <v>85.567809999999994</v>
      </c>
      <c r="P154" s="11">
        <v>1173.98265600269</v>
      </c>
      <c r="Q154">
        <v>21.8</v>
      </c>
      <c r="R154">
        <v>7.87</v>
      </c>
      <c r="S154">
        <v>54</v>
      </c>
      <c r="T154">
        <v>891</v>
      </c>
      <c r="AB154" s="18">
        <v>-15.51360848</v>
      </c>
      <c r="AD154">
        <v>-7.7615766666666666</v>
      </c>
      <c r="AE154">
        <v>-52.387963066666671</v>
      </c>
      <c r="AF154" s="24">
        <f t="shared" si="1"/>
        <v>9.7046502666666612</v>
      </c>
      <c r="AH154">
        <v>12.57273</v>
      </c>
      <c r="AI154">
        <v>2.3430300000000002</v>
      </c>
      <c r="AJ154">
        <v>6.0770900000000001</v>
      </c>
      <c r="AK154">
        <v>1.35283</v>
      </c>
      <c r="AL154">
        <v>26.054580000000001</v>
      </c>
      <c r="AM154">
        <v>2.8289999999999999E-2</v>
      </c>
      <c r="AN154">
        <v>4.0800000000000003E-3</v>
      </c>
      <c r="AO154">
        <v>5.62E-3</v>
      </c>
      <c r="AP154">
        <v>7.1700000000000002E-3</v>
      </c>
      <c r="AQ154">
        <v>6.3099999999999996E-3</v>
      </c>
      <c r="AR154">
        <v>7.3999999999999999E-4</v>
      </c>
      <c r="AS154">
        <v>9.3999999999999997E-4</v>
      </c>
      <c r="AU154">
        <v>546.88370292019908</v>
      </c>
      <c r="AV154">
        <v>59.92664642708251</v>
      </c>
      <c r="AW154">
        <v>151.631568441539</v>
      </c>
      <c r="AX154">
        <v>55.660563670026747</v>
      </c>
      <c r="AY154">
        <v>927.68795285823649</v>
      </c>
      <c r="AZ154">
        <v>322.87149052727688</v>
      </c>
      <c r="BA154">
        <v>151.21450262714814</v>
      </c>
      <c r="BB154">
        <v>40.924217378956797</v>
      </c>
      <c r="BC154">
        <v>128.39108246038143</v>
      </c>
      <c r="BD154">
        <v>13.469718725333578</v>
      </c>
      <c r="BE154">
        <v>909.09090909090912</v>
      </c>
      <c r="BF154">
        <v>4.2560693420860716</v>
      </c>
      <c r="BG154" t="s">
        <v>471</v>
      </c>
      <c r="BH154">
        <v>2.931545298612194E-2</v>
      </c>
      <c r="BJ154">
        <v>0.99724947899255123</v>
      </c>
      <c r="BK154">
        <v>0.26989246236501852</v>
      </c>
      <c r="BL154">
        <v>0.8467305573633378</v>
      </c>
      <c r="BM154">
        <v>0.39521220444400407</v>
      </c>
      <c r="BN154">
        <v>5.9953934291816404</v>
      </c>
      <c r="BO154">
        <v>0.36707767546100717</v>
      </c>
      <c r="BP154">
        <v>8.8831889452668816E-2</v>
      </c>
      <c r="BQ154">
        <v>3.6066612549157142</v>
      </c>
      <c r="BR154">
        <v>1.9333344162712665E-4</v>
      </c>
      <c r="BS154">
        <v>6.1180396825869616</v>
      </c>
      <c r="BT154">
        <v>2.1293157740550499</v>
      </c>
      <c r="BU154">
        <v>0.58951256317949674</v>
      </c>
      <c r="BW154">
        <v>1.662311208464669</v>
      </c>
      <c r="BY154">
        <v>9.8756796899629171E-2</v>
      </c>
    </row>
    <row r="155" spans="1:77" x14ac:dyDescent="0.25">
      <c r="A155" t="s">
        <v>612</v>
      </c>
      <c r="C155" s="20">
        <v>154</v>
      </c>
      <c r="D155" t="s">
        <v>613</v>
      </c>
      <c r="E155" t="s">
        <v>463</v>
      </c>
      <c r="F155" s="15">
        <v>45034</v>
      </c>
      <c r="G155" s="16">
        <v>0.7416666666666667</v>
      </c>
      <c r="H155" t="s">
        <v>181</v>
      </c>
      <c r="I155" t="s">
        <v>614</v>
      </c>
      <c r="J155" t="s">
        <v>422</v>
      </c>
      <c r="K155" t="s">
        <v>615</v>
      </c>
      <c r="L155" t="s">
        <v>81</v>
      </c>
      <c r="M155" t="s">
        <v>81</v>
      </c>
      <c r="N155">
        <v>27.84113</v>
      </c>
      <c r="O155">
        <v>85.575810000000004</v>
      </c>
      <c r="P155" s="21">
        <v>1053</v>
      </c>
      <c r="Q155">
        <v>19.8</v>
      </c>
      <c r="R155">
        <v>7.67</v>
      </c>
      <c r="S155">
        <v>48</v>
      </c>
      <c r="T155">
        <v>756</v>
      </c>
      <c r="AB155" s="18">
        <v>-13.717126559999999</v>
      </c>
      <c r="AD155">
        <v>-7.6462596000000005</v>
      </c>
      <c r="AE155">
        <v>-51.578031299999999</v>
      </c>
      <c r="AF155" s="24">
        <f t="shared" si="1"/>
        <v>9.5920455000000047</v>
      </c>
      <c r="AH155">
        <v>11.969429999999999</v>
      </c>
      <c r="AI155">
        <v>1.7414000000000001</v>
      </c>
      <c r="AJ155">
        <v>4.3605400000000003</v>
      </c>
      <c r="AK155">
        <v>1.3803399999999999</v>
      </c>
      <c r="AL155">
        <v>18.38392</v>
      </c>
      <c r="AM155">
        <v>2.3709999999999998E-2</v>
      </c>
      <c r="AN155">
        <v>3.2599999999999999E-3</v>
      </c>
      <c r="AO155">
        <v>9.2300000000000004E-3</v>
      </c>
      <c r="AP155">
        <v>4.9400000000000008E-3</v>
      </c>
      <c r="AQ155">
        <v>5.0000000000000001E-4</v>
      </c>
      <c r="AR155">
        <v>-1.8000000000000001E-4</v>
      </c>
      <c r="AS155">
        <v>0.1062</v>
      </c>
      <c r="AU155">
        <v>520.64159496339437</v>
      </c>
      <c r="AV155">
        <v>44.5390208781456</v>
      </c>
      <c r="AW155">
        <v>108.80133739208543</v>
      </c>
      <c r="AX155">
        <v>56.792429541246655</v>
      </c>
      <c r="AY155">
        <v>654.5697958021043</v>
      </c>
      <c r="AZ155">
        <v>270.60031956174385</v>
      </c>
      <c r="BA155">
        <v>120.82335258933894</v>
      </c>
      <c r="BB155">
        <v>67.21183743910521</v>
      </c>
      <c r="BC155">
        <v>88.459127943414828</v>
      </c>
      <c r="BD155">
        <v>-3.276418068324384</v>
      </c>
      <c r="BE155">
        <v>72.03572972194209</v>
      </c>
      <c r="BF155" s="21">
        <v>3.4366630777213878</v>
      </c>
      <c r="BG155" s="21">
        <v>6.1896312174396844</v>
      </c>
      <c r="BH155">
        <v>3.3120224543895218</v>
      </c>
      <c r="BJ155">
        <v>1.1104951049813845</v>
      </c>
      <c r="BK155">
        <v>0.61774826532595928</v>
      </c>
      <c r="BL155">
        <v>0.81303346138693366</v>
      </c>
      <c r="BM155">
        <v>0.40936096876862027</v>
      </c>
      <c r="BN155">
        <v>0.66208496557673935</v>
      </c>
      <c r="BO155">
        <v>0.52198282578627497</v>
      </c>
      <c r="BP155">
        <v>-3.0113766492751968E-2</v>
      </c>
      <c r="BQ155">
        <v>4.785249955955666</v>
      </c>
      <c r="BR155">
        <v>3.0441008665675184E-2</v>
      </c>
      <c r="BS155">
        <v>6.0161925532518303</v>
      </c>
      <c r="BT155">
        <v>2.4871047180843591</v>
      </c>
      <c r="BU155">
        <v>0.7953950797949737</v>
      </c>
      <c r="BW155">
        <v>0.13835953642352919</v>
      </c>
      <c r="BY155">
        <v>7.8804933555316828E-2</v>
      </c>
    </row>
    <row r="156" spans="1:77" s="8" customFormat="1" x14ac:dyDescent="0.25">
      <c r="A156" s="8" t="s">
        <v>616</v>
      </c>
      <c r="B156" s="8" t="s">
        <v>617</v>
      </c>
      <c r="C156">
        <v>155</v>
      </c>
      <c r="D156" s="8" t="s">
        <v>618</v>
      </c>
      <c r="E156" s="8" t="s">
        <v>619</v>
      </c>
      <c r="F156" s="9">
        <v>45205</v>
      </c>
      <c r="G156" s="10">
        <v>0.41319444444444442</v>
      </c>
      <c r="H156" s="8" t="s">
        <v>181</v>
      </c>
      <c r="I156" s="8" t="s">
        <v>620</v>
      </c>
      <c r="J156" s="8" t="s">
        <v>621</v>
      </c>
      <c r="K156" s="8" t="s">
        <v>622</v>
      </c>
      <c r="L156" s="8" t="s">
        <v>92</v>
      </c>
      <c r="M156" s="8" t="s">
        <v>122</v>
      </c>
      <c r="N156" s="8">
        <v>27.998850000000001</v>
      </c>
      <c r="O156" s="8">
        <v>85.565669999999997</v>
      </c>
      <c r="P156" s="11">
        <v>3132.4136800046499</v>
      </c>
      <c r="Q156" s="8">
        <v>9.6999999999999993</v>
      </c>
      <c r="R156" s="8">
        <v>6.19</v>
      </c>
      <c r="S156" s="8">
        <v>9</v>
      </c>
      <c r="T156" s="8">
        <v>110.5</v>
      </c>
      <c r="V156" s="12"/>
      <c r="AB156" s="13">
        <v>-19.079573519999997</v>
      </c>
      <c r="AC156" s="8">
        <v>-6.48</v>
      </c>
      <c r="AD156" s="8">
        <v>-12.29</v>
      </c>
      <c r="AE156" s="8">
        <v>-82.74</v>
      </c>
      <c r="AF156" s="26">
        <f t="shared" si="1"/>
        <v>15.579999999999998</v>
      </c>
      <c r="AG156" s="14"/>
      <c r="AH156" s="8">
        <v>1.34768</v>
      </c>
      <c r="AI156" s="8">
        <v>0.63587000000000005</v>
      </c>
      <c r="AJ156" s="8">
        <v>1.4700200000000001</v>
      </c>
      <c r="AK156" s="8">
        <v>0.30164000000000002</v>
      </c>
      <c r="AL156" s="8">
        <v>5.4174800000000003</v>
      </c>
      <c r="AM156" s="8">
        <v>1.635E-2</v>
      </c>
      <c r="AN156" s="8">
        <v>1.1237915699154699E-3</v>
      </c>
      <c r="AO156" s="8">
        <v>1.3600000000000001E-3</v>
      </c>
      <c r="AP156" s="8">
        <v>1.6567097389701799E-3</v>
      </c>
      <c r="AQ156" s="8">
        <v>2.18254159349206E-4</v>
      </c>
      <c r="AR156" s="8">
        <v>2.0000000000000001E-4</v>
      </c>
      <c r="AS156" s="8">
        <v>7.9619999999999996E-2</v>
      </c>
      <c r="AT156" s="14"/>
      <c r="AU156" s="8">
        <v>58.620858695883378</v>
      </c>
      <c r="AV156" s="8">
        <v>16.263366949458163</v>
      </c>
      <c r="AW156" s="8">
        <v>36.67897599680623</v>
      </c>
      <c r="AX156" s="8">
        <v>12.410615099773709</v>
      </c>
      <c r="AY156" s="8">
        <v>192.8924177956597</v>
      </c>
      <c r="AZ156" s="8">
        <v>186.60123259529786</v>
      </c>
      <c r="BA156" s="8">
        <v>41.650388064056308</v>
      </c>
      <c r="BB156" s="8">
        <v>9.9033693301390127</v>
      </c>
      <c r="BC156" s="8">
        <v>29.666214324830868</v>
      </c>
      <c r="BD156" s="8">
        <v>3.6404645203604264</v>
      </c>
      <c r="BE156" s="8">
        <v>31.444195267138166</v>
      </c>
      <c r="BF156">
        <v>4.3021034018818414</v>
      </c>
      <c r="BG156">
        <v>12.023658284874516</v>
      </c>
      <c r="BH156" s="8">
        <v>2.4830812412287542</v>
      </c>
      <c r="BI156" s="14"/>
      <c r="BJ156" s="8">
        <v>1.1355384639877339</v>
      </c>
      <c r="BK156" s="8">
        <v>0.27000124897165434</v>
      </c>
      <c r="BL156" s="8">
        <v>0.8088070486868012</v>
      </c>
      <c r="BM156" s="8">
        <v>0.44339751880952927</v>
      </c>
      <c r="BN156" s="8">
        <v>0.85728116482521555</v>
      </c>
      <c r="BO156" s="8">
        <v>0.33835773116605944</v>
      </c>
      <c r="BP156" s="8">
        <v>9.9252076194204952E-2</v>
      </c>
      <c r="BQ156" s="8">
        <v>1.598214156823454</v>
      </c>
      <c r="BR156" s="8">
        <v>6.7697670770442586E-2</v>
      </c>
      <c r="BS156" s="8">
        <v>5.2589368310733517</v>
      </c>
      <c r="BT156" s="8">
        <v>5.0874166337562396</v>
      </c>
      <c r="BU156" s="8">
        <v>0.30390442177972643</v>
      </c>
      <c r="BW156" s="8">
        <v>0.5363994313059478</v>
      </c>
      <c r="BX156" s="8">
        <v>3.1802372154999439E-2</v>
      </c>
      <c r="BY156" s="8">
        <v>0.2268475048941539</v>
      </c>
    </row>
    <row r="157" spans="1:77" x14ac:dyDescent="0.25">
      <c r="A157" t="s">
        <v>623</v>
      </c>
      <c r="B157" t="s">
        <v>624</v>
      </c>
      <c r="C157">
        <v>156</v>
      </c>
      <c r="D157" t="s">
        <v>625</v>
      </c>
      <c r="E157" t="s">
        <v>619</v>
      </c>
      <c r="F157" s="15">
        <v>45205</v>
      </c>
      <c r="G157" s="16">
        <v>0.4465277777777778</v>
      </c>
      <c r="H157" t="s">
        <v>181</v>
      </c>
      <c r="I157" t="s">
        <v>626</v>
      </c>
      <c r="J157" t="s">
        <v>627</v>
      </c>
      <c r="K157" t="s">
        <v>628</v>
      </c>
      <c r="L157" t="s">
        <v>92</v>
      </c>
      <c r="M157" t="s">
        <v>122</v>
      </c>
      <c r="N157">
        <v>27.997229999999998</v>
      </c>
      <c r="O157">
        <v>85.562669999999997</v>
      </c>
      <c r="P157" s="11">
        <v>2963.7920000059498</v>
      </c>
      <c r="Q157">
        <v>12</v>
      </c>
      <c r="R157">
        <v>6.6</v>
      </c>
      <c r="S157">
        <v>7</v>
      </c>
      <c r="T157">
        <v>57.12</v>
      </c>
      <c r="AB157" s="18">
        <v>-16.394996169999999</v>
      </c>
      <c r="AC157">
        <v>-6.61</v>
      </c>
      <c r="AD157">
        <v>-12.52</v>
      </c>
      <c r="AE157">
        <v>-85.04</v>
      </c>
      <c r="AF157" s="24">
        <f t="shared" si="1"/>
        <v>15.11999999999999</v>
      </c>
      <c r="AH157">
        <v>0.84596000000000005</v>
      </c>
      <c r="AI157">
        <v>0.48721999999999999</v>
      </c>
      <c r="AJ157">
        <v>0.54834000000000005</v>
      </c>
      <c r="AK157">
        <v>0.14799000000000001</v>
      </c>
      <c r="AL157">
        <v>3.62941</v>
      </c>
      <c r="AM157">
        <v>4.15E-3</v>
      </c>
      <c r="AN157">
        <v>2.36544515787105E-2</v>
      </c>
      <c r="AO157">
        <v>9.1E-4</v>
      </c>
      <c r="AP157">
        <v>7.0810381912902098E-3</v>
      </c>
      <c r="AQ157">
        <v>7.3694812517136407E-5</v>
      </c>
      <c r="AR157">
        <v>7.2000000000000005E-4</v>
      </c>
      <c r="AS157">
        <v>5.1400000000000001E-2</v>
      </c>
      <c r="AU157">
        <v>36.797237936579535</v>
      </c>
      <c r="AV157">
        <v>12.461411365711552</v>
      </c>
      <c r="AW157">
        <v>13.681820450122261</v>
      </c>
      <c r="AX157">
        <v>6.0888706027566348</v>
      </c>
      <c r="AY157">
        <v>129.22718128571682</v>
      </c>
      <c r="AZ157">
        <v>47.363615612873765</v>
      </c>
      <c r="BA157">
        <v>876.69022803741848</v>
      </c>
      <c r="BB157">
        <v>6.6265191841371323</v>
      </c>
      <c r="BC157">
        <v>126.79806950112291</v>
      </c>
      <c r="BD157">
        <v>13.105672273297536</v>
      </c>
      <c r="BE157">
        <v>10.617319192787265</v>
      </c>
      <c r="BF157">
        <v>3.7865219321692307</v>
      </c>
      <c r="BG157">
        <v>12.088647446722549</v>
      </c>
      <c r="BH157">
        <v>1.6029939186028381</v>
      </c>
      <c r="BJ157">
        <v>64.077016010657005</v>
      </c>
      <c r="BK157">
        <v>0.48433022552038513</v>
      </c>
      <c r="BL157">
        <v>9.2676314503155055</v>
      </c>
      <c r="BM157">
        <v>0.91080067971511758</v>
      </c>
      <c r="BN157">
        <v>0.77601655653158264</v>
      </c>
      <c r="BO157">
        <v>0.44503365798096145</v>
      </c>
      <c r="BP157">
        <v>0.95788950900758407</v>
      </c>
      <c r="BQ157">
        <v>2.6894986723971162</v>
      </c>
      <c r="BR157">
        <v>0.11716232678587107</v>
      </c>
      <c r="BS157">
        <v>9.4451744749041815</v>
      </c>
      <c r="BT157">
        <v>3.4617919293371902</v>
      </c>
      <c r="BU157">
        <v>0.2847484373680032</v>
      </c>
      <c r="BW157">
        <v>0.28853576486056748</v>
      </c>
      <c r="BX157">
        <v>9.4185733878975469E-2</v>
      </c>
      <c r="BY157">
        <v>0.26569204454091072</v>
      </c>
    </row>
    <row r="158" spans="1:77" x14ac:dyDescent="0.25">
      <c r="A158" t="s">
        <v>629</v>
      </c>
      <c r="B158" t="s">
        <v>630</v>
      </c>
      <c r="C158">
        <v>157</v>
      </c>
      <c r="E158" t="s">
        <v>619</v>
      </c>
      <c r="F158" s="15">
        <v>45205</v>
      </c>
      <c r="G158" s="16">
        <v>0.48819444444444443</v>
      </c>
      <c r="H158" t="s">
        <v>631</v>
      </c>
      <c r="I158" t="s">
        <v>632</v>
      </c>
      <c r="J158" t="s">
        <v>632</v>
      </c>
      <c r="K158" t="s">
        <v>633</v>
      </c>
      <c r="L158" t="s">
        <v>92</v>
      </c>
      <c r="M158" t="s">
        <v>122</v>
      </c>
      <c r="N158">
        <v>27.996700000000001</v>
      </c>
      <c r="O158">
        <v>85.560860000000005</v>
      </c>
      <c r="P158" s="11">
        <v>2865.9830400034198</v>
      </c>
      <c r="Q158">
        <v>11.6</v>
      </c>
      <c r="R158">
        <v>6.53</v>
      </c>
      <c r="S158">
        <v>6</v>
      </c>
      <c r="T158">
        <v>80.548460079933307</v>
      </c>
      <c r="AB158" s="18">
        <v>-17.515743979999996</v>
      </c>
      <c r="AF158" s="24"/>
      <c r="AH158">
        <v>0.88914000000000004</v>
      </c>
      <c r="AI158">
        <v>0.4899</v>
      </c>
      <c r="AJ158">
        <v>0.90786</v>
      </c>
      <c r="AK158">
        <v>0.19683</v>
      </c>
      <c r="AL158">
        <v>3.85791</v>
      </c>
      <c r="AM158">
        <v>1.065E-2</v>
      </c>
      <c r="AN158">
        <v>1.86577323957946E-3</v>
      </c>
      <c r="AO158">
        <v>2.0600000000000002E-3</v>
      </c>
      <c r="AP158">
        <v>1.09931955167928E-3</v>
      </c>
      <c r="AQ158">
        <v>9.6718243954058402E-5</v>
      </c>
      <c r="AR158">
        <v>3.3E-4</v>
      </c>
      <c r="AS158">
        <v>4.7010000000000003E-2</v>
      </c>
      <c r="AU158">
        <v>38.675464725200158</v>
      </c>
      <c r="AV158">
        <v>12.529956545425248</v>
      </c>
      <c r="AW158">
        <v>22.65232796047707</v>
      </c>
      <c r="AX158">
        <v>8.0983336761983136</v>
      </c>
      <c r="AY158">
        <v>137.3630521087394</v>
      </c>
      <c r="AZ158">
        <v>121.54759187400136</v>
      </c>
      <c r="BA158">
        <v>69.149993244620319</v>
      </c>
      <c r="BB158">
        <v>15.000691779475268</v>
      </c>
      <c r="BC158">
        <v>19.685192079492882</v>
      </c>
      <c r="BD158">
        <v>6.0067664585947034</v>
      </c>
      <c r="BE158">
        <v>13.93433856131082</v>
      </c>
      <c r="BF158">
        <v>2.9763224797637</v>
      </c>
      <c r="BG158">
        <v>10.468917566817758</v>
      </c>
      <c r="BH158">
        <v>1.466084515827226</v>
      </c>
      <c r="BJ158">
        <v>3.0526660820587899</v>
      </c>
      <c r="BK158">
        <v>0.66221413559118125</v>
      </c>
      <c r="BL158">
        <v>0.86901408605061981</v>
      </c>
      <c r="BM158">
        <v>0.55314211269089186</v>
      </c>
      <c r="BN158">
        <v>0.61513936164189964</v>
      </c>
      <c r="BO158">
        <v>0.35750558133927701</v>
      </c>
      <c r="BP158">
        <v>0.26517214782847415</v>
      </c>
      <c r="BQ158">
        <v>1.7073505554342872</v>
      </c>
      <c r="BR158">
        <v>6.4721141173004162E-2</v>
      </c>
      <c r="BS158">
        <v>6.0639706589276514</v>
      </c>
      <c r="BT158">
        <v>5.3657881029302166</v>
      </c>
      <c r="BU158">
        <v>0.28155653308128209</v>
      </c>
      <c r="BW158">
        <v>0.36028884617982326</v>
      </c>
      <c r="BX158">
        <v>7.17651573915776E-2</v>
      </c>
      <c r="BY158">
        <v>0.25702432764230859</v>
      </c>
    </row>
    <row r="159" spans="1:77" x14ac:dyDescent="0.25">
      <c r="A159" t="s">
        <v>634</v>
      </c>
      <c r="B159" t="s">
        <v>635</v>
      </c>
      <c r="C159">
        <v>158</v>
      </c>
      <c r="D159" t="s">
        <v>636</v>
      </c>
      <c r="E159" t="s">
        <v>619</v>
      </c>
      <c r="F159" s="15">
        <v>45205</v>
      </c>
      <c r="G159" s="16">
        <v>0.64444444444444449</v>
      </c>
      <c r="H159" t="s">
        <v>181</v>
      </c>
      <c r="I159" t="s">
        <v>637</v>
      </c>
      <c r="J159" t="s">
        <v>638</v>
      </c>
      <c r="K159" t="s">
        <v>639</v>
      </c>
      <c r="L159" t="s">
        <v>92</v>
      </c>
      <c r="M159" t="s">
        <v>122</v>
      </c>
      <c r="N159">
        <v>28.00206</v>
      </c>
      <c r="O159">
        <v>85.553370000000001</v>
      </c>
      <c r="P159" s="11">
        <v>2515.3763520013599</v>
      </c>
      <c r="Q159">
        <v>12.3</v>
      </c>
      <c r="R159">
        <v>6.23</v>
      </c>
      <c r="S159">
        <v>11</v>
      </c>
      <c r="T159">
        <v>106.44246702748985</v>
      </c>
      <c r="AB159" s="18">
        <v>-19.687707409999994</v>
      </c>
      <c r="AC159">
        <v>-6.2</v>
      </c>
      <c r="AD159">
        <v>-11.76</v>
      </c>
      <c r="AE159">
        <v>-79.78</v>
      </c>
      <c r="AF159" s="24">
        <f t="shared" si="1"/>
        <v>14.299999999999997</v>
      </c>
      <c r="AH159">
        <v>1.2019599999999999</v>
      </c>
      <c r="AI159">
        <v>0.5605</v>
      </c>
      <c r="AJ159">
        <v>1.2061299999999999</v>
      </c>
      <c r="AK159">
        <v>0.27393000000000001</v>
      </c>
      <c r="AL159">
        <v>4.5697599999999996</v>
      </c>
      <c r="AM159">
        <v>1.265E-2</v>
      </c>
      <c r="AN159">
        <v>5.19498913978314E-4</v>
      </c>
      <c r="AO159">
        <v>1.56E-3</v>
      </c>
      <c r="AP159">
        <v>9.8188736820073496E-4</v>
      </c>
      <c r="AQ159">
        <v>8.6849094974925204E-5</v>
      </c>
      <c r="AR159">
        <v>2.7999999999999998E-4</v>
      </c>
      <c r="AS159">
        <v>0.10115</v>
      </c>
      <c r="AU159">
        <v>52.282387004410531</v>
      </c>
      <c r="AV159">
        <v>14.335661652808433</v>
      </c>
      <c r="AW159">
        <v>30.09456559708568</v>
      </c>
      <c r="AX159">
        <v>11.270520469039292</v>
      </c>
      <c r="AY159">
        <v>162.70887112566982</v>
      </c>
      <c r="AZ159">
        <v>144.37343072357908</v>
      </c>
      <c r="BA159">
        <v>19.253865169748618</v>
      </c>
      <c r="BB159">
        <v>11.359747172806513</v>
      </c>
      <c r="BC159">
        <v>17.582368487791832</v>
      </c>
      <c r="BD159">
        <v>5.0966503285045972</v>
      </c>
      <c r="BE159">
        <v>12.512475864417981</v>
      </c>
      <c r="BF159">
        <v>2.1108821556032469</v>
      </c>
      <c r="BG159">
        <v>11.558735819346289</v>
      </c>
      <c r="BH159">
        <v>3.1545298612193986</v>
      </c>
      <c r="BJ159">
        <v>0.63977880350640914</v>
      </c>
      <c r="BK159">
        <v>0.37746838830950186</v>
      </c>
      <c r="BL159">
        <v>0.58423732454521582</v>
      </c>
      <c r="BM159">
        <v>0.47635383227451139</v>
      </c>
      <c r="BN159">
        <v>0.41577193809468621</v>
      </c>
      <c r="BO159">
        <v>0.37450351069798182</v>
      </c>
      <c r="BP159">
        <v>0.16935450728014995</v>
      </c>
      <c r="BQ159">
        <v>1.7372700342108773</v>
      </c>
      <c r="BR159">
        <v>0.10482058134525389</v>
      </c>
      <c r="BS159">
        <v>5.406586468270083</v>
      </c>
      <c r="BT159">
        <v>4.7973256253800196</v>
      </c>
      <c r="BU159">
        <v>0.32132474795445976</v>
      </c>
      <c r="BW159">
        <v>0.23932487748431286</v>
      </c>
      <c r="BX159">
        <v>7.9920234079629546E-2</v>
      </c>
      <c r="BY159">
        <v>0.22388647891454275</v>
      </c>
    </row>
    <row r="160" spans="1:77" x14ac:dyDescent="0.25">
      <c r="A160" t="s">
        <v>640</v>
      </c>
      <c r="B160" t="s">
        <v>641</v>
      </c>
      <c r="C160">
        <v>159</v>
      </c>
      <c r="D160" t="s">
        <v>642</v>
      </c>
      <c r="E160" t="s">
        <v>619</v>
      </c>
      <c r="F160" s="15">
        <v>45205</v>
      </c>
      <c r="G160" s="16">
        <v>0.6694444444444444</v>
      </c>
      <c r="H160" t="s">
        <v>181</v>
      </c>
      <c r="I160" t="s">
        <v>643</v>
      </c>
      <c r="J160" t="s">
        <v>644</v>
      </c>
      <c r="K160" t="s">
        <v>645</v>
      </c>
      <c r="L160" t="s">
        <v>92</v>
      </c>
      <c r="M160" t="s">
        <v>122</v>
      </c>
      <c r="N160">
        <v>27.99783</v>
      </c>
      <c r="O160">
        <v>85.554010000000005</v>
      </c>
      <c r="P160" s="11">
        <v>2585.2003200038698</v>
      </c>
      <c r="Q160">
        <v>12</v>
      </c>
      <c r="R160">
        <v>6.48</v>
      </c>
      <c r="S160">
        <v>18</v>
      </c>
      <c r="T160">
        <v>143.09442172449124</v>
      </c>
      <c r="AB160" s="18">
        <v>-20.049453340000007</v>
      </c>
      <c r="AC160">
        <v>-6.29</v>
      </c>
      <c r="AD160">
        <v>-11.93</v>
      </c>
      <c r="AE160">
        <v>-80.97</v>
      </c>
      <c r="AF160" s="24">
        <f t="shared" si="1"/>
        <v>14.469999999999999</v>
      </c>
      <c r="AH160">
        <v>1.31569</v>
      </c>
      <c r="AI160">
        <v>0.72726999999999997</v>
      </c>
      <c r="AJ160">
        <v>1.6364799999999999</v>
      </c>
      <c r="AK160">
        <v>0.38108999999999998</v>
      </c>
      <c r="AL160">
        <v>4.80124</v>
      </c>
      <c r="AM160">
        <v>1.299E-2</v>
      </c>
      <c r="AN160">
        <v>9.8302075545640905E-4</v>
      </c>
      <c r="AO160">
        <v>1.0300000000000001E-3</v>
      </c>
      <c r="AP160">
        <v>1.12482969216267E-3</v>
      </c>
      <c r="AQ160">
        <v>6.9890664526331596E-5</v>
      </c>
      <c r="AR160">
        <v>1.3999999999999999E-4</v>
      </c>
      <c r="AS160">
        <v>8.9480000000000004E-2</v>
      </c>
      <c r="AU160">
        <v>57.229370160265645</v>
      </c>
      <c r="AV160">
        <v>18.601064496410331</v>
      </c>
      <c r="AW160">
        <v>40.832376865113027</v>
      </c>
      <c r="AX160">
        <v>15.679489816910101</v>
      </c>
      <c r="AY160">
        <v>170.95084652222678</v>
      </c>
      <c r="AZ160">
        <v>148.25382332800729</v>
      </c>
      <c r="BA160">
        <v>36.433086913849088</v>
      </c>
      <c r="BB160">
        <v>7.5003458897376341</v>
      </c>
      <c r="BC160">
        <v>20.141994666714478</v>
      </c>
      <c r="BD160">
        <v>2.5483251642522986</v>
      </c>
      <c r="BE160">
        <v>10.069250039811497</v>
      </c>
      <c r="BF160">
        <v>2.5804295655200886</v>
      </c>
      <c r="BG160">
        <v>11.938672457842472</v>
      </c>
      <c r="BH160">
        <v>2.7905816310619058</v>
      </c>
      <c r="BJ160">
        <v>0.89225976323159706</v>
      </c>
      <c r="BK160">
        <v>0.18368624277040044</v>
      </c>
      <c r="BL160">
        <v>0.4932848933397187</v>
      </c>
      <c r="BM160">
        <v>0.45554694398167611</v>
      </c>
      <c r="BN160">
        <v>0.24659965480517035</v>
      </c>
      <c r="BO160">
        <v>0.3839965003434952</v>
      </c>
      <c r="BP160">
        <v>6.2409425066547487E-2</v>
      </c>
      <c r="BQ160">
        <v>1.4015684256960834</v>
      </c>
      <c r="BR160">
        <v>6.834237547033821E-2</v>
      </c>
      <c r="BS160">
        <v>4.1866494102694842</v>
      </c>
      <c r="BT160">
        <v>3.630790924019772</v>
      </c>
      <c r="BU160">
        <v>0.33477090827289213</v>
      </c>
      <c r="BW160">
        <v>0.17594549811772309</v>
      </c>
      <c r="BX160">
        <v>9.931226218896444E-2</v>
      </c>
      <c r="BY160">
        <v>0.25224708219255304</v>
      </c>
    </row>
    <row r="161" spans="1:77" x14ac:dyDescent="0.25">
      <c r="A161" t="s">
        <v>646</v>
      </c>
      <c r="B161" t="s">
        <v>647</v>
      </c>
      <c r="C161">
        <v>160</v>
      </c>
      <c r="D161" t="s">
        <v>648</v>
      </c>
      <c r="E161" t="s">
        <v>619</v>
      </c>
      <c r="F161" s="15">
        <v>45206</v>
      </c>
      <c r="G161" s="16">
        <v>0.37916666666666665</v>
      </c>
      <c r="H161" t="s">
        <v>181</v>
      </c>
      <c r="I161" t="s">
        <v>649</v>
      </c>
      <c r="J161" t="s">
        <v>650</v>
      </c>
      <c r="K161" t="s">
        <v>651</v>
      </c>
      <c r="L161" t="s">
        <v>92</v>
      </c>
      <c r="M161" t="s">
        <v>122</v>
      </c>
      <c r="N161">
        <v>27.98753</v>
      </c>
      <c r="O161">
        <v>85.555880000000002</v>
      </c>
      <c r="P161" s="11">
        <v>2640.33500800413</v>
      </c>
      <c r="Q161">
        <v>12.8</v>
      </c>
      <c r="R161">
        <v>6.76</v>
      </c>
      <c r="S161">
        <v>11</v>
      </c>
      <c r="T161">
        <v>197.93641151822951</v>
      </c>
      <c r="AB161" s="18">
        <v>-18.790236289999996</v>
      </c>
      <c r="AC161">
        <v>-6.19</v>
      </c>
      <c r="AD161">
        <v>-11.77</v>
      </c>
      <c r="AE161">
        <v>-79.78</v>
      </c>
      <c r="AF161" s="24">
        <f t="shared" si="1"/>
        <v>14.379999999999995</v>
      </c>
      <c r="AH161">
        <v>1.3488899999999999</v>
      </c>
      <c r="AI161">
        <v>0.75836999999999999</v>
      </c>
      <c r="AJ161">
        <v>2.1300699999999999</v>
      </c>
      <c r="AK161">
        <v>0.36928</v>
      </c>
      <c r="AL161">
        <v>5.3614800000000002</v>
      </c>
      <c r="AM161">
        <v>1.7250000000000001E-2</v>
      </c>
      <c r="AN161">
        <v>1.6223302105626801E-3</v>
      </c>
      <c r="AO161">
        <v>8.4999999999999995E-4</v>
      </c>
      <c r="AP161">
        <v>1.5234522214827399E-3</v>
      </c>
      <c r="AQ161">
        <v>7.9049567108451692E-5</v>
      </c>
      <c r="AR161">
        <v>2.5999999999999998E-4</v>
      </c>
      <c r="AS161">
        <v>6.9290000000000004E-2</v>
      </c>
      <c r="AU161">
        <v>58.673490803670106</v>
      </c>
      <c r="AV161">
        <v>19.396495499804338</v>
      </c>
      <c r="AW161">
        <v>53.148111183192775</v>
      </c>
      <c r="AX161">
        <v>15.193581567578688</v>
      </c>
      <c r="AY161">
        <v>190.89850634669136</v>
      </c>
      <c r="AZ161">
        <v>196.87286007760787</v>
      </c>
      <c r="BA161">
        <v>60.127415658635336</v>
      </c>
      <c r="BB161">
        <v>6.1896058313368814</v>
      </c>
      <c r="BC161">
        <v>27.280011128708747</v>
      </c>
      <c r="BD161">
        <v>4.7326038764685547</v>
      </c>
      <c r="BE161">
        <v>11.388786501721897</v>
      </c>
      <c r="BF161">
        <v>1.7978505489920193</v>
      </c>
      <c r="BG161">
        <v>5.4997462685913501</v>
      </c>
      <c r="BH161">
        <v>2.160923124902542</v>
      </c>
      <c r="BJ161">
        <v>1.1313180152609008</v>
      </c>
      <c r="BK161">
        <v>0.11645956353937642</v>
      </c>
      <c r="BL161">
        <v>0.51328279634772056</v>
      </c>
      <c r="BM161">
        <v>0.36495173709838563</v>
      </c>
      <c r="BN161">
        <v>0.21428393687344088</v>
      </c>
      <c r="BO161">
        <v>0.28587246525485954</v>
      </c>
      <c r="BP161">
        <v>8.9045570409003807E-2</v>
      </c>
      <c r="BQ161">
        <v>1.1039619188240248</v>
      </c>
      <c r="BR161">
        <v>4.0658512161498954E-2</v>
      </c>
      <c r="BS161">
        <v>3.5918210844538896</v>
      </c>
      <c r="BT161">
        <v>3.704230605656325</v>
      </c>
      <c r="BU161">
        <v>0.30735437341302713</v>
      </c>
      <c r="BW161">
        <v>0.194104464311326</v>
      </c>
      <c r="BX161">
        <v>8.7805667429871267E-2</v>
      </c>
      <c r="BY161">
        <v>0.25638680714136985</v>
      </c>
    </row>
    <row r="162" spans="1:77" x14ac:dyDescent="0.25">
      <c r="A162" t="s">
        <v>652</v>
      </c>
      <c r="B162" t="s">
        <v>653</v>
      </c>
      <c r="C162">
        <v>161</v>
      </c>
      <c r="D162" t="s">
        <v>654</v>
      </c>
      <c r="E162" t="s">
        <v>619</v>
      </c>
      <c r="F162" s="15">
        <v>45206</v>
      </c>
      <c r="G162" s="16">
        <v>0.45555555555555555</v>
      </c>
      <c r="H162" t="s">
        <v>181</v>
      </c>
      <c r="I162" t="s">
        <v>655</v>
      </c>
      <c r="J162" t="s">
        <v>656</v>
      </c>
      <c r="K162" t="s">
        <v>657</v>
      </c>
      <c r="L162" t="s">
        <v>92</v>
      </c>
      <c r="M162" t="s">
        <v>122</v>
      </c>
      <c r="N162">
        <v>27.993289999999998</v>
      </c>
      <c r="O162">
        <v>85.544070000000005</v>
      </c>
      <c r="P162" s="11">
        <v>2258.2617120033501</v>
      </c>
      <c r="Q162">
        <v>15.6</v>
      </c>
      <c r="R162">
        <v>6.25</v>
      </c>
      <c r="S162">
        <v>16</v>
      </c>
      <c r="T162">
        <v>251.98943077937238</v>
      </c>
      <c r="AB162" s="18">
        <v>-18.655635459999999</v>
      </c>
      <c r="AC162">
        <v>-5.85</v>
      </c>
      <c r="AD162">
        <v>-11.1</v>
      </c>
      <c r="AE162">
        <v>-74.900000000000006</v>
      </c>
      <c r="AF162" s="24">
        <f t="shared" si="1"/>
        <v>13.899999999999991</v>
      </c>
      <c r="AH162">
        <v>2.2627100000000002</v>
      </c>
      <c r="AI162">
        <v>0.99939999999999996</v>
      </c>
      <c r="AJ162">
        <v>2.6973799999999999</v>
      </c>
      <c r="AK162">
        <v>0.44545000000000001</v>
      </c>
      <c r="AL162">
        <v>7.3325800000000001</v>
      </c>
      <c r="AM162">
        <v>2.6120000000000001E-2</v>
      </c>
      <c r="AN162">
        <v>3.1574142810665199E-4</v>
      </c>
      <c r="AO162">
        <v>2.8E-3</v>
      </c>
      <c r="AP162">
        <v>1.65499924350727E-3</v>
      </c>
      <c r="AQ162">
        <v>1.0960960476945999E-4</v>
      </c>
      <c r="AR162">
        <v>1.2E-4</v>
      </c>
      <c r="AS162">
        <v>1.39E-3</v>
      </c>
      <c r="AU162">
        <v>98.422476537280573</v>
      </c>
      <c r="AV162">
        <v>25.561213658905885</v>
      </c>
      <c r="AW162">
        <v>67.303258645640994</v>
      </c>
      <c r="AX162">
        <v>18.327504628677225</v>
      </c>
      <c r="AY162">
        <v>261.08062879421766</v>
      </c>
      <c r="AZ162">
        <v>298.10545537548506</v>
      </c>
      <c r="BA162">
        <v>11.702128188709025</v>
      </c>
      <c r="BB162">
        <v>20.389289797345022</v>
      </c>
      <c r="BC162">
        <v>29.635584985357148</v>
      </c>
      <c r="BD162">
        <v>2.1842787122162557</v>
      </c>
      <c r="BE162">
        <v>15.791615728203428</v>
      </c>
      <c r="BF162">
        <v>9.8722246371698628</v>
      </c>
      <c r="BG162">
        <v>5.1997962908312045</v>
      </c>
      <c r="BH162">
        <v>4.3349446436925003E-2</v>
      </c>
      <c r="BJ162">
        <v>0.17387164342698483</v>
      </c>
      <c r="BK162">
        <v>0.30294654683359179</v>
      </c>
      <c r="BL162">
        <v>0.44032912494462917</v>
      </c>
      <c r="BM162">
        <v>0.37979162039520947</v>
      </c>
      <c r="BN162">
        <v>0.23463374650769897</v>
      </c>
      <c r="BO162">
        <v>0.27231229211610003</v>
      </c>
      <c r="BP162">
        <v>3.2454278680869253E-2</v>
      </c>
      <c r="BQ162">
        <v>1.4623731230531594</v>
      </c>
      <c r="BR162">
        <v>6.4409134578705281E-4</v>
      </c>
      <c r="BS162">
        <v>3.8791677260210489</v>
      </c>
      <c r="BT162">
        <v>4.4292871010160573</v>
      </c>
      <c r="BU162">
        <v>0.3769811532622615</v>
      </c>
      <c r="BW162">
        <v>0.16044725030081786</v>
      </c>
      <c r="BX162">
        <v>6.3324742522326269E-2</v>
      </c>
      <c r="BY162">
        <v>0.20953982077332661</v>
      </c>
    </row>
    <row r="163" spans="1:77" x14ac:dyDescent="0.25">
      <c r="A163" t="s">
        <v>658</v>
      </c>
      <c r="B163" t="s">
        <v>659</v>
      </c>
      <c r="C163">
        <v>162</v>
      </c>
      <c r="D163" t="s">
        <v>660</v>
      </c>
      <c r="E163" t="s">
        <v>619</v>
      </c>
      <c r="F163" s="15">
        <v>45206</v>
      </c>
      <c r="G163" s="16">
        <v>0.5</v>
      </c>
      <c r="H163" t="s">
        <v>181</v>
      </c>
      <c r="I163" t="s">
        <v>661</v>
      </c>
      <c r="J163" t="s">
        <v>662</v>
      </c>
      <c r="K163" t="s">
        <v>663</v>
      </c>
      <c r="L163" t="s">
        <v>92</v>
      </c>
      <c r="M163" t="s">
        <v>122</v>
      </c>
      <c r="N163">
        <v>27.976320000000001</v>
      </c>
      <c r="O163">
        <v>85.560280000000006</v>
      </c>
      <c r="P163" s="11">
        <v>2205.1100160020101</v>
      </c>
      <c r="Q163">
        <v>15.3</v>
      </c>
      <c r="R163">
        <v>6.8</v>
      </c>
      <c r="S163">
        <v>16</v>
      </c>
      <c r="T163">
        <v>206.39826162423051</v>
      </c>
      <c r="AB163" s="18">
        <v>-20.316968769999995</v>
      </c>
      <c r="AC163">
        <v>-5.73</v>
      </c>
      <c r="AD163">
        <v>-10.87</v>
      </c>
      <c r="AE163">
        <v>-72.099999999999994</v>
      </c>
      <c r="AF163" s="24">
        <f t="shared" si="1"/>
        <v>14.86</v>
      </c>
      <c r="AH163">
        <v>2.3915899999999999</v>
      </c>
      <c r="AI163">
        <v>0.49225999999999998</v>
      </c>
      <c r="AJ163">
        <v>2.38192</v>
      </c>
      <c r="AK163">
        <v>0.41313</v>
      </c>
      <c r="AL163">
        <v>7.1884199999999998</v>
      </c>
      <c r="AM163">
        <v>2.895E-2</v>
      </c>
      <c r="AN163">
        <v>5.9571437116378895E-4</v>
      </c>
      <c r="AO163">
        <v>1.41E-3</v>
      </c>
      <c r="AP163">
        <v>1.5364221383494402E-3</v>
      </c>
      <c r="AQ163">
        <v>1.85240143278418E-4</v>
      </c>
      <c r="AR163">
        <v>1.6000000000000001E-4</v>
      </c>
      <c r="AS163">
        <v>5.2319999999999998E-2</v>
      </c>
      <c r="AU163">
        <v>104.02844848071331</v>
      </c>
      <c r="AV163">
        <v>12.590317226068652</v>
      </c>
      <c r="AW163">
        <v>59.432107390588349</v>
      </c>
      <c r="AX163">
        <v>16.997737091133512</v>
      </c>
      <c r="AY163">
        <v>255.94773103558776</v>
      </c>
      <c r="AZ163">
        <v>330.40401734763748</v>
      </c>
      <c r="BA163">
        <v>22.078591260631534</v>
      </c>
      <c r="BB163">
        <v>10.267463790805888</v>
      </c>
      <c r="BC163">
        <v>27.512259617681799</v>
      </c>
      <c r="BD163">
        <v>2.9123716162883411</v>
      </c>
      <c r="BE163">
        <v>26.687817789715893</v>
      </c>
      <c r="BF163">
        <v>10.958628448350003</v>
      </c>
      <c r="BG163">
        <v>5.4447554393353235</v>
      </c>
      <c r="BH163">
        <v>1.6316856385467022</v>
      </c>
      <c r="BJ163">
        <v>0.3714926532140419</v>
      </c>
      <c r="BK163">
        <v>0.17275954432051385</v>
      </c>
      <c r="BL163">
        <v>0.46291913286653252</v>
      </c>
      <c r="BM163">
        <v>0.21184369491266689</v>
      </c>
      <c r="BN163">
        <v>0.44904713902072013</v>
      </c>
      <c r="BO163">
        <v>0.28600259754250729</v>
      </c>
      <c r="BP163">
        <v>4.9003337491437218E-2</v>
      </c>
      <c r="BQ163">
        <v>1.7503745542293729</v>
      </c>
      <c r="BR163">
        <v>2.7454615193488754E-2</v>
      </c>
      <c r="BS163">
        <v>4.3065565444869209</v>
      </c>
      <c r="BT163">
        <v>5.5593522063119734</v>
      </c>
      <c r="BU163">
        <v>0.40644411286556342</v>
      </c>
      <c r="BW163">
        <v>0.25654345690509617</v>
      </c>
      <c r="BX163">
        <v>3.7470279806292306E-2</v>
      </c>
      <c r="BY163">
        <v>0.10984156303666845</v>
      </c>
    </row>
    <row r="164" spans="1:77" x14ac:dyDescent="0.25">
      <c r="A164" t="s">
        <v>664</v>
      </c>
      <c r="B164" t="s">
        <v>665</v>
      </c>
      <c r="C164">
        <v>163</v>
      </c>
      <c r="D164" t="s">
        <v>666</v>
      </c>
      <c r="E164" t="s">
        <v>619</v>
      </c>
      <c r="F164" s="15">
        <v>45206</v>
      </c>
      <c r="G164" s="16">
        <v>0.64236111111111105</v>
      </c>
      <c r="H164" t="s">
        <v>181</v>
      </c>
      <c r="I164" t="s">
        <v>667</v>
      </c>
      <c r="J164" t="s">
        <v>668</v>
      </c>
      <c r="K164" t="s">
        <v>669</v>
      </c>
      <c r="L164" t="s">
        <v>92</v>
      </c>
      <c r="M164" t="s">
        <v>122</v>
      </c>
      <c r="N164">
        <v>28.005379999999999</v>
      </c>
      <c r="O164">
        <v>85.543379999999999</v>
      </c>
      <c r="P164" s="11">
        <v>2077.2640000003298</v>
      </c>
      <c r="Q164">
        <v>16.600000000000001</v>
      </c>
      <c r="R164">
        <v>7.09</v>
      </c>
      <c r="S164">
        <v>40</v>
      </c>
      <c r="T164">
        <v>423.20397717209636</v>
      </c>
      <c r="AB164" s="18">
        <v>-16.833911919999998</v>
      </c>
      <c r="AC164">
        <v>-6.15</v>
      </c>
      <c r="AD164">
        <v>-11.66</v>
      </c>
      <c r="AE164">
        <v>-78.709999999999994</v>
      </c>
      <c r="AF164" s="24">
        <f t="shared" si="1"/>
        <v>14.570000000000007</v>
      </c>
      <c r="AH164">
        <v>4.3116199999999996</v>
      </c>
      <c r="AI164">
        <v>1.18119</v>
      </c>
      <c r="AJ164">
        <v>8.3969500000000004</v>
      </c>
      <c r="AK164">
        <v>0.67491000000000001</v>
      </c>
      <c r="AL164">
        <v>6.7753699999999997</v>
      </c>
      <c r="AM164">
        <v>1.4239999999999999E-2</v>
      </c>
      <c r="AN164">
        <v>3.5544282294410401E-3</v>
      </c>
      <c r="AO164">
        <v>1.1900000000000001E-3</v>
      </c>
      <c r="AP164">
        <v>8.0731427365414513E-3</v>
      </c>
      <c r="AQ164">
        <v>1.1565761876700901E-3</v>
      </c>
      <c r="AR164">
        <v>1.4999999999999999E-4</v>
      </c>
      <c r="AS164">
        <v>3.5515699999999999</v>
      </c>
      <c r="AU164">
        <v>187.54516411191429</v>
      </c>
      <c r="AV164">
        <v>30.21077642761961</v>
      </c>
      <c r="AW164">
        <v>209.51519536903038</v>
      </c>
      <c r="AX164">
        <v>27.768360419666735</v>
      </c>
      <c r="AY164">
        <v>241.2408538213669</v>
      </c>
      <c r="AZ164">
        <v>162.51997260899336</v>
      </c>
      <c r="BA164">
        <v>131.73556295069159</v>
      </c>
      <c r="BB164">
        <v>8.6654481638716359</v>
      </c>
      <c r="BC164">
        <v>144.56339397513568</v>
      </c>
      <c r="BD164">
        <v>2.7303483902703194</v>
      </c>
      <c r="BE164">
        <v>166.62961931567355</v>
      </c>
      <c r="BF164">
        <v>1.7149892413596355</v>
      </c>
      <c r="BG164">
        <v>110.84717762425046</v>
      </c>
      <c r="BH164">
        <v>110.76157804459692</v>
      </c>
      <c r="BJ164">
        <v>0.62876376445469107</v>
      </c>
      <c r="BK164">
        <v>4.1359521196582975E-2</v>
      </c>
      <c r="BL164">
        <v>0.68999002063076331</v>
      </c>
      <c r="BM164">
        <v>0.14419372482462547</v>
      </c>
      <c r="BN164">
        <v>0.79531042615873204</v>
      </c>
      <c r="BO164">
        <v>0.13253626005864075</v>
      </c>
      <c r="BP164">
        <v>1.3031744000530416E-2</v>
      </c>
      <c r="BQ164">
        <v>0.89513872147354712</v>
      </c>
      <c r="BR164">
        <v>0.52865653896609544</v>
      </c>
      <c r="BS164">
        <v>1.1514241408431327</v>
      </c>
      <c r="BT164">
        <v>0.77569539680755939</v>
      </c>
      <c r="BU164">
        <v>0.77741875449830322</v>
      </c>
      <c r="BW164">
        <v>0.88847729081534865</v>
      </c>
      <c r="BX164">
        <v>6.0013340011630077E-3</v>
      </c>
      <c r="BY164">
        <v>0.13705168485888841</v>
      </c>
    </row>
    <row r="165" spans="1:77" x14ac:dyDescent="0.25">
      <c r="A165" t="s">
        <v>670</v>
      </c>
      <c r="B165" t="s">
        <v>671</v>
      </c>
      <c r="C165">
        <v>164</v>
      </c>
      <c r="D165" t="s">
        <v>672</v>
      </c>
      <c r="E165" t="s">
        <v>619</v>
      </c>
      <c r="F165" s="15">
        <v>45206</v>
      </c>
      <c r="G165" s="16">
        <v>0.69374999999999998</v>
      </c>
      <c r="H165" t="s">
        <v>181</v>
      </c>
      <c r="J165" t="s">
        <v>673</v>
      </c>
      <c r="K165" t="s">
        <v>674</v>
      </c>
      <c r="L165" t="s">
        <v>92</v>
      </c>
      <c r="M165" t="s">
        <v>122</v>
      </c>
      <c r="N165">
        <v>28.008330000000001</v>
      </c>
      <c r="O165">
        <v>85.540859999999995</v>
      </c>
      <c r="P165" s="11">
        <v>2078.5936960049198</v>
      </c>
      <c r="Q165">
        <v>14.9</v>
      </c>
      <c r="R165">
        <v>6.86</v>
      </c>
      <c r="S165">
        <v>24</v>
      </c>
      <c r="T165">
        <v>336.69985735366362</v>
      </c>
      <c r="AF165" s="24"/>
      <c r="AH165">
        <v>2.7424300000000001</v>
      </c>
      <c r="AI165">
        <v>1.0554699999999999</v>
      </c>
      <c r="AJ165">
        <v>4.7288899999999998</v>
      </c>
      <c r="AK165">
        <v>0.78097000000000005</v>
      </c>
      <c r="AL165">
        <v>6.9868300000000003</v>
      </c>
      <c r="AM165">
        <v>1.9E-2</v>
      </c>
      <c r="AN165">
        <v>1.5796218962850401E-2</v>
      </c>
      <c r="AO165">
        <v>1.1199999999999999E-3</v>
      </c>
      <c r="AP165">
        <v>4.4731074089019697E-2</v>
      </c>
      <c r="AQ165">
        <v>2.1933721052792298E-4</v>
      </c>
      <c r="AR165">
        <v>3.0899999999999999E-3</v>
      </c>
      <c r="AS165">
        <v>0.68588000000000005</v>
      </c>
      <c r="AU165">
        <v>119.28914988228026</v>
      </c>
      <c r="AV165">
        <v>26.995291355378619</v>
      </c>
      <c r="AW165">
        <v>117.99216527770845</v>
      </c>
      <c r="AX165">
        <v>32.132071590207779</v>
      </c>
      <c r="AY165">
        <v>248.77000587491767</v>
      </c>
      <c r="AZ165">
        <v>216.84546907098834</v>
      </c>
      <c r="BA165">
        <v>585.44543967082086</v>
      </c>
      <c r="BB165">
        <v>8.1557159189380091</v>
      </c>
      <c r="BC165">
        <v>800.9861955236762</v>
      </c>
      <c r="BD165">
        <v>56.245176839568593</v>
      </c>
      <c r="BE165">
        <v>31.600232031108337</v>
      </c>
      <c r="BH165">
        <v>21.390300951192891</v>
      </c>
      <c r="BJ165">
        <v>4.9617314699913004</v>
      </c>
      <c r="BK165">
        <v>6.9120825944185116E-2</v>
      </c>
      <c r="BL165">
        <v>6.7884693330142802</v>
      </c>
      <c r="BM165">
        <v>0.22878884620722081</v>
      </c>
      <c r="BN165">
        <v>0.26781635845679647</v>
      </c>
      <c r="BO165">
        <v>0.27232377263847279</v>
      </c>
      <c r="BP165">
        <v>0.47668569101337321</v>
      </c>
      <c r="BQ165">
        <v>1.0109921247865838</v>
      </c>
      <c r="BR165">
        <v>0.18128577351596439</v>
      </c>
      <c r="BS165">
        <v>2.1083603753639757</v>
      </c>
      <c r="BT165">
        <v>1.8377954888836645</v>
      </c>
      <c r="BU165">
        <v>0.47951580602630695</v>
      </c>
      <c r="BW165">
        <v>0.26490449518915027</v>
      </c>
      <c r="BX165">
        <v>3.1645337256244389E-2</v>
      </c>
      <c r="BY165">
        <v>0.17840034407303224</v>
      </c>
    </row>
    <row r="166" spans="1:77" x14ac:dyDescent="0.25">
      <c r="A166" t="s">
        <v>675</v>
      </c>
      <c r="B166" t="s">
        <v>676</v>
      </c>
      <c r="C166">
        <v>165</v>
      </c>
      <c r="D166" t="s">
        <v>677</v>
      </c>
      <c r="E166" t="s">
        <v>619</v>
      </c>
      <c r="F166" s="15">
        <v>45207</v>
      </c>
      <c r="G166" s="16">
        <v>0.36388888888888887</v>
      </c>
      <c r="H166" t="s">
        <v>181</v>
      </c>
      <c r="I166" t="s">
        <v>678</v>
      </c>
      <c r="J166" t="s">
        <v>679</v>
      </c>
      <c r="K166" t="s">
        <v>680</v>
      </c>
      <c r="L166" t="s">
        <v>91</v>
      </c>
      <c r="M166" t="s">
        <v>92</v>
      </c>
      <c r="N166">
        <v>27.954260000000001</v>
      </c>
      <c r="O166">
        <v>85.552940000000007</v>
      </c>
      <c r="P166" s="11">
        <v>1542.7360000006499</v>
      </c>
      <c r="Q166">
        <v>19.600000000000001</v>
      </c>
      <c r="R166">
        <v>6.75</v>
      </c>
      <c r="S166">
        <v>15</v>
      </c>
      <c r="T166">
        <v>212.13234526464581</v>
      </c>
      <c r="AB166" s="18">
        <v>-17.405940649999998</v>
      </c>
      <c r="AC166">
        <v>-5.34</v>
      </c>
      <c r="AD166">
        <v>-10.15</v>
      </c>
      <c r="AE166">
        <v>-68.72</v>
      </c>
      <c r="AF166" s="24">
        <f t="shared" si="1"/>
        <v>12.480000000000004</v>
      </c>
      <c r="AH166">
        <v>2.6023900000000002</v>
      </c>
      <c r="AI166">
        <v>0.59345999999999999</v>
      </c>
      <c r="AJ166">
        <v>1.8484799999999999</v>
      </c>
      <c r="AK166">
        <v>0.37641000000000002</v>
      </c>
      <c r="AL166">
        <v>8.2848799999999994</v>
      </c>
      <c r="AM166">
        <v>2.2450000000000001E-2</v>
      </c>
      <c r="AN166">
        <v>1.3109013883995799E-2</v>
      </c>
      <c r="AO166">
        <v>1.7600000000000001E-3</v>
      </c>
      <c r="AP166">
        <v>1.46722725501387E-2</v>
      </c>
      <c r="AQ166">
        <v>1.8300896842944199E-4</v>
      </c>
      <c r="AR166">
        <v>3.6999999999999999E-4</v>
      </c>
      <c r="AS166">
        <v>2.2339999999999999E-2</v>
      </c>
      <c r="AU166">
        <v>113.19774461413685</v>
      </c>
      <c r="AV166">
        <v>15.178665057048514</v>
      </c>
      <c r="AW166">
        <v>46.122061979140668</v>
      </c>
      <c r="AX166">
        <v>15.486936844270728</v>
      </c>
      <c r="AY166">
        <v>294.98780509515581</v>
      </c>
      <c r="AZ166">
        <v>256.22004108650992</v>
      </c>
      <c r="BA166">
        <v>485.85122901980492</v>
      </c>
      <c r="BB166">
        <v>12.816125015474016</v>
      </c>
      <c r="BC166">
        <v>262.73207180837494</v>
      </c>
      <c r="BD166">
        <v>6.7348593626667892</v>
      </c>
      <c r="BE166">
        <v>26.36636917294943</v>
      </c>
      <c r="BF166">
        <v>8.3254802280320312</v>
      </c>
      <c r="BG166" t="s">
        <v>471</v>
      </c>
      <c r="BH166">
        <v>0.69670980820208961</v>
      </c>
      <c r="BJ166">
        <v>10.53403096417367</v>
      </c>
      <c r="BK166">
        <v>0.27787406862404124</v>
      </c>
      <c r="BL166">
        <v>5.6964511241322882</v>
      </c>
      <c r="BM166">
        <v>0.32909771171794688</v>
      </c>
      <c r="BN166">
        <v>0.57166501326141883</v>
      </c>
      <c r="BO166">
        <v>0.335781536638039</v>
      </c>
      <c r="BP166">
        <v>0.14602251230035468</v>
      </c>
      <c r="BQ166">
        <v>2.4543079766323559</v>
      </c>
      <c r="BR166">
        <v>1.5105781881937241E-2</v>
      </c>
      <c r="BS166">
        <v>6.3958069617218776</v>
      </c>
      <c r="BT166">
        <v>5.5552598928120114</v>
      </c>
      <c r="BU166">
        <v>0.38373703135837106</v>
      </c>
      <c r="BW166">
        <v>0.23292309632869337</v>
      </c>
      <c r="BX166">
        <v>3.7927103024331076E-2</v>
      </c>
      <c r="BY166">
        <v>0.11978244348483637</v>
      </c>
    </row>
    <row r="167" spans="1:77" x14ac:dyDescent="0.25">
      <c r="A167" t="s">
        <v>681</v>
      </c>
      <c r="B167" t="s">
        <v>682</v>
      </c>
      <c r="C167">
        <v>166</v>
      </c>
      <c r="D167" t="s">
        <v>683</v>
      </c>
      <c r="E167" t="s">
        <v>619</v>
      </c>
      <c r="F167" s="15">
        <v>45207</v>
      </c>
      <c r="G167" s="16">
        <v>0.42430555555555555</v>
      </c>
      <c r="H167" t="s">
        <v>181</v>
      </c>
      <c r="I167" t="s">
        <v>684</v>
      </c>
      <c r="J167" t="s">
        <v>685</v>
      </c>
      <c r="K167" t="s">
        <v>686</v>
      </c>
      <c r="L167" t="s">
        <v>91</v>
      </c>
      <c r="M167" t="s">
        <v>91</v>
      </c>
      <c r="N167">
        <v>27.93197</v>
      </c>
      <c r="O167">
        <v>85.560379999999995</v>
      </c>
      <c r="P167" s="11">
        <v>1335.3360000052401</v>
      </c>
      <c r="Q167">
        <v>20.8</v>
      </c>
      <c r="R167">
        <v>7.24</v>
      </c>
      <c r="S167">
        <v>16</v>
      </c>
      <c r="T167">
        <v>262.44202288666321</v>
      </c>
      <c r="AB167" s="18">
        <v>-17.469719819999995</v>
      </c>
      <c r="AC167">
        <v>-5.23</v>
      </c>
      <c r="AD167">
        <v>-9.93</v>
      </c>
      <c r="AE167">
        <v>-65.95</v>
      </c>
      <c r="AF167" s="24">
        <f t="shared" si="1"/>
        <v>13.489999999999995</v>
      </c>
      <c r="AH167">
        <v>2.9370400000000001</v>
      </c>
      <c r="AI167">
        <v>0.86468</v>
      </c>
      <c r="AJ167">
        <v>2.65632</v>
      </c>
      <c r="AK167">
        <v>0.35970000000000002</v>
      </c>
      <c r="AL167">
        <v>7.0070199999999998</v>
      </c>
      <c r="AM167">
        <v>3.0800000000000001E-2</v>
      </c>
      <c r="AN167">
        <v>2.60313020428771E-3</v>
      </c>
      <c r="AO167">
        <v>2.6700000000000001E-3</v>
      </c>
      <c r="AP167">
        <v>2.2390648281323798E-3</v>
      </c>
      <c r="AQ167">
        <v>2.7759137250844699E-4</v>
      </c>
      <c r="AR167">
        <v>3.5E-4</v>
      </c>
      <c r="AS167">
        <v>8.7550000000000003E-2</v>
      </c>
      <c r="AU167">
        <v>127.7542197139954</v>
      </c>
      <c r="AV167">
        <v>22.115539550312928</v>
      </c>
      <c r="AW167">
        <v>66.278756424971306</v>
      </c>
      <c r="AX167">
        <v>14.799423986833984</v>
      </c>
      <c r="AY167">
        <v>249.4888821633939</v>
      </c>
      <c r="AZ167">
        <v>351.5179182834969</v>
      </c>
      <c r="BA167">
        <v>96.478195861537387</v>
      </c>
      <c r="BB167">
        <v>19.442644199611149</v>
      </c>
      <c r="BC167">
        <v>40.094275729830422</v>
      </c>
      <c r="BD167">
        <v>6.3708129106307458</v>
      </c>
      <c r="BE167">
        <v>39.992994166322866</v>
      </c>
      <c r="BF167">
        <v>9.6972952099459402</v>
      </c>
      <c r="BG167">
        <v>5.7946970800554931</v>
      </c>
      <c r="BH167">
        <v>2.7303913924840169</v>
      </c>
      <c r="BJ167">
        <v>1.4556428192908593</v>
      </c>
      <c r="BK167">
        <v>0.29334654493133944</v>
      </c>
      <c r="BL167">
        <v>0.60493403757835784</v>
      </c>
      <c r="BM167">
        <v>0.33367463035230754</v>
      </c>
      <c r="BN167">
        <v>0.60340592255371639</v>
      </c>
      <c r="BO167">
        <v>0.22329061052295371</v>
      </c>
      <c r="BP167">
        <v>9.6121491323432048E-2</v>
      </c>
      <c r="BQ167">
        <v>1.9275289188416711</v>
      </c>
      <c r="BR167">
        <v>4.1195573661296239E-2</v>
      </c>
      <c r="BS167">
        <v>3.7642360180040435</v>
      </c>
      <c r="BT167">
        <v>5.303628752923589</v>
      </c>
      <c r="BU167">
        <v>0.51206377857882779</v>
      </c>
      <c r="BW167">
        <v>0.31304636555923998</v>
      </c>
      <c r="BX167">
        <v>2.5004379413084199E-2</v>
      </c>
      <c r="BY167">
        <v>0.1425117586490299</v>
      </c>
    </row>
    <row r="168" spans="1:77" x14ac:dyDescent="0.25">
      <c r="A168" t="s">
        <v>687</v>
      </c>
      <c r="B168" t="s">
        <v>688</v>
      </c>
      <c r="C168">
        <v>167</v>
      </c>
      <c r="D168" t="s">
        <v>689</v>
      </c>
      <c r="E168" t="s">
        <v>619</v>
      </c>
      <c r="F168" s="15">
        <v>45207</v>
      </c>
      <c r="G168" s="16">
        <v>0.4375</v>
      </c>
      <c r="H168" t="s">
        <v>181</v>
      </c>
      <c r="I168" t="s">
        <v>690</v>
      </c>
      <c r="J168" t="s">
        <v>691</v>
      </c>
      <c r="K168" t="s">
        <v>692</v>
      </c>
      <c r="L168" t="s">
        <v>91</v>
      </c>
      <c r="M168" t="s">
        <v>91</v>
      </c>
      <c r="N168">
        <v>27.930499999999999</v>
      </c>
      <c r="O168">
        <v>85.559759999999997</v>
      </c>
      <c r="P168" s="11">
        <v>1327.44160000238</v>
      </c>
      <c r="Q168">
        <v>21.8</v>
      </c>
      <c r="R168">
        <v>6.31</v>
      </c>
      <c r="S168">
        <v>18</v>
      </c>
      <c r="T168">
        <v>234.66926007545723</v>
      </c>
      <c r="AB168" s="18">
        <v>-17.329961109999999</v>
      </c>
      <c r="AC168">
        <v>-5.15</v>
      </c>
      <c r="AD168">
        <v>-9.76</v>
      </c>
      <c r="AE168">
        <v>-64.83</v>
      </c>
      <c r="AF168" s="24">
        <f t="shared" ref="AF168:AF231" si="2">AE168-8*AD168</f>
        <v>13.25</v>
      </c>
      <c r="AH168">
        <v>3.3129</v>
      </c>
      <c r="AI168">
        <v>0.77156000000000002</v>
      </c>
      <c r="AJ168">
        <v>2.74152</v>
      </c>
      <c r="AK168">
        <v>0.35261999999999999</v>
      </c>
      <c r="AL168">
        <v>7.7661899999999999</v>
      </c>
      <c r="AM168">
        <v>3.0849999999999999E-2</v>
      </c>
      <c r="AN168">
        <v>1.1720114819536601E-3</v>
      </c>
      <c r="AO168">
        <v>4.0499999999999998E-3</v>
      </c>
      <c r="AP168">
        <v>3.0566291175714E-3</v>
      </c>
      <c r="AQ168">
        <v>2.7925992393239599E-4</v>
      </c>
      <c r="AR168">
        <v>2.1700000000000001E-3</v>
      </c>
      <c r="AS168">
        <v>8.5370000000000001E-2</v>
      </c>
      <c r="AU168">
        <v>144.10323131128462</v>
      </c>
      <c r="AV168">
        <v>19.73385032085794</v>
      </c>
      <c r="AW168">
        <v>68.404611008533365</v>
      </c>
      <c r="AX168">
        <v>14.508125900020572</v>
      </c>
      <c r="AY168">
        <v>276.51955635470262</v>
      </c>
      <c r="AZ168">
        <v>352.08856425473635</v>
      </c>
      <c r="BA168">
        <v>43.437532675718018</v>
      </c>
      <c r="BB168">
        <v>29.491651314016906</v>
      </c>
      <c r="BC168">
        <v>54.734159147128665</v>
      </c>
      <c r="BD168">
        <v>39.499040045910625</v>
      </c>
      <c r="BE168">
        <v>40.233384805128367</v>
      </c>
      <c r="BF168">
        <v>16.105236333516956</v>
      </c>
      <c r="BG168">
        <v>5.8846820733835354</v>
      </c>
      <c r="BH168">
        <v>2.6624044908779045</v>
      </c>
      <c r="BJ168">
        <v>0.63500883983243839</v>
      </c>
      <c r="BK168">
        <v>0.43113542901863544</v>
      </c>
      <c r="BL168">
        <v>0.8001530648321451</v>
      </c>
      <c r="BM168">
        <v>0.28848713602649056</v>
      </c>
      <c r="BN168">
        <v>0.58816773039041648</v>
      </c>
      <c r="BO168">
        <v>0.21209280611522965</v>
      </c>
      <c r="BP168">
        <v>0.57743241959205327</v>
      </c>
      <c r="BQ168">
        <v>2.1066303745709183</v>
      </c>
      <c r="BR168">
        <v>3.8921418477853402E-2</v>
      </c>
      <c r="BS168">
        <v>4.0424110637835104</v>
      </c>
      <c r="BT168">
        <v>5.1471466479184258</v>
      </c>
      <c r="BU168">
        <v>0.52113215141441094</v>
      </c>
      <c r="BW168">
        <v>0.279198352729636</v>
      </c>
      <c r="BX168">
        <v>2.4854980629731519E-2</v>
      </c>
      <c r="BY168">
        <v>0.11812339500934106</v>
      </c>
    </row>
    <row r="169" spans="1:77" x14ac:dyDescent="0.25">
      <c r="A169" t="s">
        <v>693</v>
      </c>
      <c r="B169" t="s">
        <v>522</v>
      </c>
      <c r="C169">
        <v>168</v>
      </c>
      <c r="D169" t="s">
        <v>521</v>
      </c>
      <c r="E169" t="s">
        <v>619</v>
      </c>
      <c r="F169" s="15">
        <v>45207</v>
      </c>
      <c r="G169" s="16">
        <v>0.4909722222222222</v>
      </c>
      <c r="H169" t="s">
        <v>181</v>
      </c>
      <c r="I169" t="s">
        <v>694</v>
      </c>
      <c r="J169" t="s">
        <v>695</v>
      </c>
      <c r="K169" t="s">
        <v>696</v>
      </c>
      <c r="L169" t="s">
        <v>91</v>
      </c>
      <c r="M169" t="s">
        <v>91</v>
      </c>
      <c r="N169">
        <v>27.931360000000002</v>
      </c>
      <c r="O169">
        <v>85.560860000000005</v>
      </c>
      <c r="P169" s="11">
        <v>1379.8640000022699</v>
      </c>
      <c r="Q169">
        <v>22.3</v>
      </c>
      <c r="R169">
        <v>7.2</v>
      </c>
      <c r="S169">
        <v>18</v>
      </c>
      <c r="T169">
        <v>245.71045199601176</v>
      </c>
      <c r="AB169" s="18">
        <v>-17.33581332</v>
      </c>
      <c r="AC169">
        <v>-5.19</v>
      </c>
      <c r="AD169">
        <v>-9.85</v>
      </c>
      <c r="AE169">
        <v>-65.510000000000005</v>
      </c>
      <c r="AF169" s="24">
        <f t="shared" si="2"/>
        <v>13.289999999999992</v>
      </c>
      <c r="AH169">
        <v>3.03721</v>
      </c>
      <c r="AI169">
        <v>0.91337999999999997</v>
      </c>
      <c r="AJ169">
        <v>2.7147199999999998</v>
      </c>
      <c r="AK169">
        <v>0.36384</v>
      </c>
      <c r="AL169">
        <v>7.2464700000000004</v>
      </c>
      <c r="AM169">
        <v>3.4070000000000003E-2</v>
      </c>
      <c r="AN169">
        <v>-1.7497628207701E-4</v>
      </c>
      <c r="AO169">
        <v>3.3800000000000002E-3</v>
      </c>
      <c r="AP169">
        <v>1.39233713591917E-3</v>
      </c>
      <c r="AQ169">
        <v>2.80853857139136E-4</v>
      </c>
      <c r="AR169">
        <v>2.9999999999999997E-4</v>
      </c>
      <c r="AS169">
        <v>6.8269999999999997E-2</v>
      </c>
      <c r="AU169">
        <v>132.11137528176121</v>
      </c>
      <c r="AV169">
        <v>23.361118002573001</v>
      </c>
      <c r="AW169">
        <v>67.735914965816647</v>
      </c>
      <c r="AX169">
        <v>14.9697593087842</v>
      </c>
      <c r="AY169">
        <v>258.014633885813</v>
      </c>
      <c r="AZ169">
        <v>388.83816480255649</v>
      </c>
      <c r="BA169">
        <v>-6.485037123976138</v>
      </c>
      <c r="BB169">
        <v>24.612785541080779</v>
      </c>
      <c r="BC169">
        <v>24.932171831303968</v>
      </c>
      <c r="BD169">
        <v>5.4606967805406388</v>
      </c>
      <c r="BE169">
        <v>40.463025088479476</v>
      </c>
      <c r="BF169">
        <v>10.397012918841625</v>
      </c>
      <c r="BG169">
        <v>5.6297245922874124</v>
      </c>
      <c r="BH169">
        <v>2.1291127397473883</v>
      </c>
      <c r="BJ169">
        <v>-9.5740009229208056E-2</v>
      </c>
      <c r="BK169">
        <v>0.36336388979910844</v>
      </c>
      <c r="BL169">
        <v>0.3680790588550571</v>
      </c>
      <c r="BM169">
        <v>0.34488525052569724</v>
      </c>
      <c r="BN169">
        <v>0.5973644130871989</v>
      </c>
      <c r="BO169">
        <v>0.22100180260853911</v>
      </c>
      <c r="BP169">
        <v>8.0617450628612808E-2</v>
      </c>
      <c r="BQ169">
        <v>1.9503888793475668</v>
      </c>
      <c r="BR169">
        <v>3.1432553038101843E-2</v>
      </c>
      <c r="BS169">
        <v>3.8091259860595623</v>
      </c>
      <c r="BT169">
        <v>5.7405021397996334</v>
      </c>
      <c r="BU169">
        <v>0.51203055149278254</v>
      </c>
      <c r="BW169">
        <v>0.30627964474809038</v>
      </c>
      <c r="BX169">
        <v>2.4713920865118838E-2</v>
      </c>
      <c r="BY169">
        <v>0.14536355633505116</v>
      </c>
    </row>
    <row r="170" spans="1:77" x14ac:dyDescent="0.25">
      <c r="A170" t="s">
        <v>697</v>
      </c>
      <c r="B170" t="s">
        <v>353</v>
      </c>
      <c r="C170">
        <v>169</v>
      </c>
      <c r="D170" t="s">
        <v>698</v>
      </c>
      <c r="E170" t="s">
        <v>619</v>
      </c>
      <c r="F170" s="15">
        <v>45207</v>
      </c>
      <c r="G170" s="16">
        <v>0.52083333333333337</v>
      </c>
      <c r="H170" t="s">
        <v>181</v>
      </c>
      <c r="I170" t="s">
        <v>351</v>
      </c>
      <c r="J170" t="s">
        <v>699</v>
      </c>
      <c r="K170" t="s">
        <v>700</v>
      </c>
      <c r="L170" t="s">
        <v>91</v>
      </c>
      <c r="M170" t="s">
        <v>91</v>
      </c>
      <c r="N170">
        <v>27.925149999999999</v>
      </c>
      <c r="O170">
        <v>85.553640000000001</v>
      </c>
      <c r="P170" s="11">
        <v>1156.07552000124</v>
      </c>
      <c r="Q170">
        <v>24</v>
      </c>
      <c r="R170">
        <v>7.45</v>
      </c>
      <c r="S170">
        <v>32</v>
      </c>
      <c r="T170">
        <v>353.53964868689434</v>
      </c>
      <c r="AB170" s="18">
        <v>-15.483638450000003</v>
      </c>
      <c r="AC170">
        <v>-5.16</v>
      </c>
      <c r="AD170">
        <v>-9.81</v>
      </c>
      <c r="AE170">
        <v>-65.37</v>
      </c>
      <c r="AF170" s="24">
        <f t="shared" si="2"/>
        <v>13.11</v>
      </c>
      <c r="AH170">
        <v>4.16629</v>
      </c>
      <c r="AI170">
        <v>2.2478600000000002</v>
      </c>
      <c r="AJ170">
        <v>6.2589399999999999</v>
      </c>
      <c r="AK170">
        <v>0.76466999999999996</v>
      </c>
      <c r="AL170">
        <v>7.15672</v>
      </c>
      <c r="AM170">
        <v>3.8150000000000003E-2</v>
      </c>
      <c r="AN170">
        <v>1.19689931603663E-3</v>
      </c>
      <c r="AO170">
        <v>5.47E-3</v>
      </c>
      <c r="AP170">
        <v>4.51857068860511E-3</v>
      </c>
      <c r="AQ170">
        <v>2.0761599955367499E-4</v>
      </c>
      <c r="AR170">
        <v>1.5399999999999999E-3</v>
      </c>
      <c r="AS170">
        <v>0.44161</v>
      </c>
      <c r="AU170">
        <v>181.22365648824049</v>
      </c>
      <c r="AV170">
        <v>57.492525250458463</v>
      </c>
      <c r="AW170">
        <v>156.16897050751032</v>
      </c>
      <c r="AX170">
        <v>31.461427689775764</v>
      </c>
      <c r="AY170">
        <v>254.81903473322532</v>
      </c>
      <c r="AZ170">
        <v>435.40287605569506</v>
      </c>
      <c r="BA170">
        <v>44.35993499246392</v>
      </c>
      <c r="BB170">
        <v>39.831933996956174</v>
      </c>
      <c r="BC170">
        <v>80.912717138599874</v>
      </c>
      <c r="BD170">
        <v>28.031576806775284</v>
      </c>
      <c r="BE170">
        <v>29.91154005959876</v>
      </c>
      <c r="BF170">
        <v>16.114443145476105</v>
      </c>
      <c r="BG170">
        <v>20.182297679950473</v>
      </c>
      <c r="BH170">
        <v>13.772337439575862</v>
      </c>
      <c r="BJ170">
        <v>0.28405088954806557</v>
      </c>
      <c r="BK170">
        <v>0.25505664708880577</v>
      </c>
      <c r="BL170">
        <v>0.51811007574458401</v>
      </c>
      <c r="BM170">
        <v>0.36814307646148947</v>
      </c>
      <c r="BN170">
        <v>0.19153318333593217</v>
      </c>
      <c r="BO170">
        <v>0.20145761086555125</v>
      </c>
      <c r="BP170">
        <v>0.1794951757425283</v>
      </c>
      <c r="BQ170">
        <v>1.1604331891239896</v>
      </c>
      <c r="BR170">
        <v>8.8188693277667068E-2</v>
      </c>
      <c r="BS170">
        <v>1.6316879973347254</v>
      </c>
      <c r="BT170">
        <v>2.7880242447699053</v>
      </c>
      <c r="BU170">
        <v>0.71118571137343345</v>
      </c>
      <c r="BW170">
        <v>0.16505317594416657</v>
      </c>
      <c r="BX170">
        <v>3.3431912833892852E-2</v>
      </c>
      <c r="BY170">
        <v>0.22906753347539882</v>
      </c>
    </row>
    <row r="171" spans="1:77" x14ac:dyDescent="0.25">
      <c r="A171" t="s">
        <v>701</v>
      </c>
      <c r="B171" t="s">
        <v>702</v>
      </c>
      <c r="C171">
        <v>170</v>
      </c>
      <c r="D171" t="s">
        <v>703</v>
      </c>
      <c r="E171" t="s">
        <v>619</v>
      </c>
      <c r="F171" s="15">
        <v>45207</v>
      </c>
      <c r="G171" s="16">
        <v>0.56041666666666667</v>
      </c>
      <c r="H171" t="s">
        <v>181</v>
      </c>
      <c r="I171" t="s">
        <v>704</v>
      </c>
      <c r="J171" t="s">
        <v>705</v>
      </c>
      <c r="K171" t="s">
        <v>706</v>
      </c>
      <c r="L171" t="s">
        <v>91</v>
      </c>
      <c r="M171" t="s">
        <v>91</v>
      </c>
      <c r="N171">
        <v>27.931650000000001</v>
      </c>
      <c r="O171">
        <v>85.557490000000001</v>
      </c>
      <c r="P171" s="11">
        <v>1216.2301600001499</v>
      </c>
      <c r="Q171">
        <v>23.8</v>
      </c>
      <c r="R171">
        <v>7.26</v>
      </c>
      <c r="S171">
        <v>20</v>
      </c>
      <c r="T171">
        <v>310.45413220911382</v>
      </c>
      <c r="AB171" s="18">
        <v>-17.504237939999996</v>
      </c>
      <c r="AC171">
        <v>-5.1100000000000003</v>
      </c>
      <c r="AD171">
        <v>-9.69</v>
      </c>
      <c r="AE171">
        <v>-64.11</v>
      </c>
      <c r="AF171" s="24">
        <f t="shared" si="2"/>
        <v>13.409999999999997</v>
      </c>
      <c r="AH171">
        <v>4.4224800000000002</v>
      </c>
      <c r="AI171">
        <v>0.73834</v>
      </c>
      <c r="AJ171">
        <v>3.1575799999999998</v>
      </c>
      <c r="AK171">
        <v>0.44702999999999998</v>
      </c>
      <c r="AL171">
        <v>9.2191299999999998</v>
      </c>
      <c r="AM171">
        <v>2.954E-2</v>
      </c>
      <c r="AN171">
        <v>1.0880475900750398E-2</v>
      </c>
      <c r="AO171">
        <v>2.2300000000000002E-3</v>
      </c>
      <c r="AP171">
        <v>1.84426895265983E-3</v>
      </c>
      <c r="AQ171">
        <v>5.2920836298056995E-4</v>
      </c>
      <c r="AR171">
        <v>9.0000000000000006E-5</v>
      </c>
      <c r="AS171">
        <v>9.0639999999999998E-2</v>
      </c>
      <c r="AU171">
        <v>192.36730912781246</v>
      </c>
      <c r="AV171">
        <v>18.884197011123241</v>
      </c>
      <c r="AW171">
        <v>78.785867558261373</v>
      </c>
      <c r="AX171">
        <v>18.392511828841801</v>
      </c>
      <c r="AY171">
        <v>328.25230100941764</v>
      </c>
      <c r="AZ171">
        <v>337.13763980826297</v>
      </c>
      <c r="BA171">
        <v>403.25631168594191</v>
      </c>
      <c r="BB171">
        <v>16.238612945742648</v>
      </c>
      <c r="BC171">
        <v>33.024782033482495</v>
      </c>
      <c r="BD171">
        <v>1.638209034162192</v>
      </c>
      <c r="BE171">
        <v>76.24382120451952</v>
      </c>
      <c r="BF171">
        <v>16.897022162004177</v>
      </c>
      <c r="BG171">
        <v>6.4845820289038265</v>
      </c>
      <c r="BH171">
        <v>2.8267581475128649</v>
      </c>
      <c r="BJ171">
        <v>5.1183838445104106</v>
      </c>
      <c r="BK171">
        <v>0.20611073342226452</v>
      </c>
      <c r="BL171">
        <v>0.41917139528940256</v>
      </c>
      <c r="BM171">
        <v>0.23969015759277593</v>
      </c>
      <c r="BN171">
        <v>0.9677347418702722</v>
      </c>
      <c r="BO171">
        <v>0.23344937866224194</v>
      </c>
      <c r="BP171">
        <v>2.0793183916528589E-2</v>
      </c>
      <c r="BQ171">
        <v>2.4416474056791815</v>
      </c>
      <c r="BR171">
        <v>3.5879000068413353E-2</v>
      </c>
      <c r="BS171">
        <v>4.1663855610484744</v>
      </c>
      <c r="BT171">
        <v>4.2791638939426919</v>
      </c>
      <c r="BU171">
        <v>0.58603491441265909</v>
      </c>
      <c r="BW171">
        <v>0.39634500035482478</v>
      </c>
      <c r="BX171">
        <v>1.3115816917380877E-2</v>
      </c>
      <c r="BY171">
        <v>8.5602199613375701E-2</v>
      </c>
    </row>
    <row r="172" spans="1:77" x14ac:dyDescent="0.25">
      <c r="A172" t="s">
        <v>707</v>
      </c>
      <c r="B172" t="s">
        <v>708</v>
      </c>
      <c r="C172">
        <v>171</v>
      </c>
      <c r="D172" t="s">
        <v>709</v>
      </c>
      <c r="E172" t="s">
        <v>619</v>
      </c>
      <c r="F172" s="15">
        <v>45207</v>
      </c>
      <c r="G172" s="16">
        <v>0.59305555555555556</v>
      </c>
      <c r="H172" t="s">
        <v>181</v>
      </c>
      <c r="I172" t="s">
        <v>710</v>
      </c>
      <c r="J172" t="s">
        <v>711</v>
      </c>
      <c r="K172" t="s">
        <v>712</v>
      </c>
      <c r="L172" t="s">
        <v>91</v>
      </c>
      <c r="M172" t="s">
        <v>91</v>
      </c>
      <c r="N172">
        <v>27.93289</v>
      </c>
      <c r="O172">
        <v>85.563379999999995</v>
      </c>
      <c r="P172" s="11">
        <v>1441.3438720029601</v>
      </c>
      <c r="Q172">
        <v>21</v>
      </c>
      <c r="R172">
        <v>6.72</v>
      </c>
      <c r="S172">
        <v>30</v>
      </c>
      <c r="T172">
        <v>351.11750182885305</v>
      </c>
      <c r="AB172" s="18">
        <v>-17.638640389999999</v>
      </c>
      <c r="AC172">
        <v>-5.09</v>
      </c>
      <c r="AD172">
        <v>-9.66</v>
      </c>
      <c r="AE172">
        <v>-64.930000000000007</v>
      </c>
      <c r="AF172" s="24">
        <f t="shared" si="2"/>
        <v>12.349999999999994</v>
      </c>
      <c r="AH172">
        <v>4.4703900000000001</v>
      </c>
      <c r="AI172">
        <v>0.99073999999999995</v>
      </c>
      <c r="AJ172">
        <v>4.33345</v>
      </c>
      <c r="AK172">
        <v>0.37147000000000002</v>
      </c>
      <c r="AL172">
        <v>10.78037</v>
      </c>
      <c r="AM172">
        <v>3.9460000000000002E-2</v>
      </c>
      <c r="AN172">
        <v>1.53981351056282E-4</v>
      </c>
      <c r="AO172">
        <v>3.3500000000000001E-3</v>
      </c>
      <c r="AP172">
        <v>2.4316217427458498E-3</v>
      </c>
      <c r="AQ172">
        <v>8.935189666364169E-4</v>
      </c>
      <c r="AR172">
        <v>1.4999999999999999E-4</v>
      </c>
      <c r="AS172">
        <v>2.3230000000000001E-2</v>
      </c>
      <c r="AU172">
        <v>194.45127961050849</v>
      </c>
      <c r="AV172">
        <v>25.339720652816105</v>
      </c>
      <c r="AW172">
        <v>108.12540545935425</v>
      </c>
      <c r="AX172">
        <v>15.2836864842625</v>
      </c>
      <c r="AY172">
        <v>383.84112798419113</v>
      </c>
      <c r="AZ172">
        <v>450.3538005021685</v>
      </c>
      <c r="BA172">
        <v>5.7069150524097978</v>
      </c>
      <c r="BB172">
        <v>24.394328864680652</v>
      </c>
      <c r="BC172">
        <v>43.542335799907775</v>
      </c>
      <c r="BD172">
        <v>2.7303483902703194</v>
      </c>
      <c r="BE172">
        <v>128.73058156409982</v>
      </c>
      <c r="BF172">
        <v>16.961469845718256</v>
      </c>
      <c r="BG172">
        <v>5.1698012930551895</v>
      </c>
      <c r="BH172">
        <v>0.72446592858256675</v>
      </c>
      <c r="BJ172">
        <v>5.2780519325359675E-2</v>
      </c>
      <c r="BK172">
        <v>0.22561144405466113</v>
      </c>
      <c r="BL172">
        <v>0.40270217360041166</v>
      </c>
      <c r="BM172">
        <v>0.23435491913453804</v>
      </c>
      <c r="BN172">
        <v>1.1905673880917036</v>
      </c>
      <c r="BO172">
        <v>0.14135148367150249</v>
      </c>
      <c r="BP172">
        <v>2.5251682328226669E-2</v>
      </c>
      <c r="BQ172">
        <v>1.7983865936447772</v>
      </c>
      <c r="BR172">
        <v>6.7002377979974645E-3</v>
      </c>
      <c r="BS172">
        <v>3.5499624380921468</v>
      </c>
      <c r="BT172">
        <v>4.1651062355688673</v>
      </c>
      <c r="BU172">
        <v>0.50659313302798847</v>
      </c>
      <c r="BW172">
        <v>0.66201971939681181</v>
      </c>
      <c r="BX172">
        <v>7.7681619072159803E-3</v>
      </c>
      <c r="BY172">
        <v>0.10950183150330808</v>
      </c>
    </row>
    <row r="173" spans="1:77" x14ac:dyDescent="0.25">
      <c r="A173" t="s">
        <v>713</v>
      </c>
      <c r="B173" t="s">
        <v>714</v>
      </c>
      <c r="C173">
        <v>172</v>
      </c>
      <c r="D173" t="s">
        <v>715</v>
      </c>
      <c r="E173" t="s">
        <v>619</v>
      </c>
      <c r="F173" s="15">
        <v>45207</v>
      </c>
      <c r="G173" s="16">
        <v>0.63611111111111118</v>
      </c>
      <c r="H173" t="s">
        <v>181</v>
      </c>
      <c r="I173" t="s">
        <v>716</v>
      </c>
      <c r="J173" t="s">
        <v>717</v>
      </c>
      <c r="K173" t="s">
        <v>718</v>
      </c>
      <c r="L173" t="s">
        <v>91</v>
      </c>
      <c r="M173" t="s">
        <v>91</v>
      </c>
      <c r="N173">
        <v>27.93271</v>
      </c>
      <c r="O173">
        <v>85.574370000000002</v>
      </c>
      <c r="P173" s="11">
        <v>1792.9693919983299</v>
      </c>
      <c r="Q173">
        <v>19.100000000000001</v>
      </c>
      <c r="R173">
        <v>6.32</v>
      </c>
      <c r="S173">
        <v>21</v>
      </c>
      <c r="T173">
        <v>261.4178738452527</v>
      </c>
      <c r="AB173" s="18">
        <v>-19.850874959999999</v>
      </c>
      <c r="AC173">
        <v>-5.3</v>
      </c>
      <c r="AD173">
        <v>-10.029999999999999</v>
      </c>
      <c r="AE173">
        <v>-66.430000000000007</v>
      </c>
      <c r="AF173" s="24">
        <f t="shared" si="2"/>
        <v>13.809999999999988</v>
      </c>
      <c r="AH173">
        <v>4.03925</v>
      </c>
      <c r="AI173">
        <v>0.89305999999999996</v>
      </c>
      <c r="AJ173">
        <v>3.8811200000000001</v>
      </c>
      <c r="AK173">
        <v>0.33190999999999998</v>
      </c>
      <c r="AL173">
        <v>9.6493500000000001</v>
      </c>
      <c r="AM173">
        <v>3.7999999999999999E-2</v>
      </c>
      <c r="AN173">
        <v>9.907992512669711E-4</v>
      </c>
      <c r="AO173">
        <v>3.0200000000000001E-3</v>
      </c>
      <c r="AP173">
        <v>2.5737246789411202E-3</v>
      </c>
      <c r="AQ173">
        <v>3.4341218812796798E-4</v>
      </c>
      <c r="AR173">
        <v>1.4999999999999999E-4</v>
      </c>
      <c r="AU173">
        <v>175.69772014673134</v>
      </c>
      <c r="AV173">
        <v>22.841402311609453</v>
      </c>
      <c r="AW173">
        <v>96.8391636309197</v>
      </c>
      <c r="AX173">
        <v>13.656037852293766</v>
      </c>
      <c r="AY173">
        <v>343.57052571611683</v>
      </c>
      <c r="AZ173">
        <v>3.8803926044282124</v>
      </c>
      <c r="BA173">
        <v>36.721376466589653</v>
      </c>
      <c r="BB173">
        <v>21.991305424279275</v>
      </c>
      <c r="BC173">
        <v>46.086931308821207</v>
      </c>
      <c r="BD173">
        <v>2.7303483902703194</v>
      </c>
      <c r="BE173">
        <v>49.47589513441406</v>
      </c>
      <c r="BH173">
        <v>-3.1810385155153602E-2</v>
      </c>
      <c r="BJ173">
        <v>0.37919964495505942</v>
      </c>
      <c r="BK173">
        <v>0.22709103011354065</v>
      </c>
      <c r="BL173">
        <v>0.47591211634655367</v>
      </c>
      <c r="BM173">
        <v>0.23586947114355747</v>
      </c>
      <c r="BN173">
        <v>0.51090791451875928</v>
      </c>
      <c r="BO173">
        <v>0.14101771783511707</v>
      </c>
      <c r="BP173">
        <v>2.819467132818719E-2</v>
      </c>
      <c r="BQ173">
        <v>1.8143250474194819</v>
      </c>
      <c r="BR173">
        <v>-3.2848678119930486E-4</v>
      </c>
      <c r="BS173">
        <v>3.5478468920441859</v>
      </c>
      <c r="BT173">
        <v>4.007048862191169E-2</v>
      </c>
      <c r="BU173">
        <v>0.511387639497067</v>
      </c>
      <c r="BW173">
        <v>0.28159668260404858</v>
      </c>
      <c r="BX173">
        <v>2.0211862711796147E-2</v>
      </c>
      <c r="BY173">
        <v>0.13056587991013616</v>
      </c>
    </row>
    <row r="174" spans="1:77" x14ac:dyDescent="0.25">
      <c r="A174" t="s">
        <v>719</v>
      </c>
      <c r="B174" t="s">
        <v>720</v>
      </c>
      <c r="C174">
        <v>173</v>
      </c>
      <c r="D174" t="s">
        <v>721</v>
      </c>
      <c r="E174" t="s">
        <v>619</v>
      </c>
      <c r="F174" s="15">
        <v>45207</v>
      </c>
      <c r="G174" s="16">
        <v>0.68055555555555547</v>
      </c>
      <c r="H174" t="s">
        <v>181</v>
      </c>
      <c r="I174" t="s">
        <v>722</v>
      </c>
      <c r="J174" t="s">
        <v>723</v>
      </c>
      <c r="K174" t="s">
        <v>724</v>
      </c>
      <c r="L174" t="s">
        <v>91</v>
      </c>
      <c r="M174" t="s">
        <v>91</v>
      </c>
      <c r="N174">
        <v>27.929010000000002</v>
      </c>
      <c r="O174">
        <v>85.585570000000004</v>
      </c>
      <c r="P174" s="11">
        <v>2126.1226239930102</v>
      </c>
      <c r="Q174">
        <v>16.3</v>
      </c>
      <c r="R174">
        <v>6.65</v>
      </c>
      <c r="S174">
        <v>9</v>
      </c>
      <c r="T174">
        <v>119.40486626977888</v>
      </c>
      <c r="AB174" s="18">
        <v>-19.237781569999996</v>
      </c>
      <c r="AC174">
        <v>-5.57</v>
      </c>
      <c r="AD174">
        <v>-10.55</v>
      </c>
      <c r="AE174">
        <v>-69.81</v>
      </c>
      <c r="AF174" s="24">
        <f t="shared" si="2"/>
        <v>14.590000000000003</v>
      </c>
      <c r="AH174">
        <v>1.7236400000000001</v>
      </c>
      <c r="AI174">
        <v>0.40121000000000001</v>
      </c>
      <c r="AJ174">
        <v>1.46658</v>
      </c>
      <c r="AK174">
        <v>0.23993999999999999</v>
      </c>
      <c r="AL174">
        <v>5.4304199999999998</v>
      </c>
      <c r="AM174">
        <v>2.2460000000000001E-2</v>
      </c>
      <c r="AN174">
        <v>1.85410537444559E-3</v>
      </c>
      <c r="AO174">
        <v>8.4799999999999997E-3</v>
      </c>
      <c r="AP174">
        <v>1.1215520123002102E-3</v>
      </c>
      <c r="AQ174">
        <v>1.19361591205045E-4</v>
      </c>
      <c r="AR174">
        <v>1.7000000000000001E-4</v>
      </c>
      <c r="AS174">
        <v>3.9269999999999999E-2</v>
      </c>
      <c r="AU174">
        <v>74.974220054146699</v>
      </c>
      <c r="AV174">
        <v>10.261571474974616</v>
      </c>
      <c r="AW174">
        <v>36.593143370427661</v>
      </c>
      <c r="AX174">
        <v>9.8720427895494751</v>
      </c>
      <c r="AY174">
        <v>193.35315376261772</v>
      </c>
      <c r="AZ174">
        <v>256.3341702807578</v>
      </c>
      <c r="BA174">
        <v>68.717554415468669</v>
      </c>
      <c r="BB174">
        <v>61.750420529102072</v>
      </c>
      <c r="BC174">
        <v>20.083302216853973</v>
      </c>
      <c r="BD174">
        <v>3.0943948423063627</v>
      </c>
      <c r="BE174">
        <v>17.196598646455122</v>
      </c>
      <c r="BF174">
        <v>8.8870957575404095</v>
      </c>
      <c r="BG174">
        <v>5.4197596078553101</v>
      </c>
      <c r="BH174">
        <v>1.2246998284734134</v>
      </c>
      <c r="BJ174">
        <v>1.877880610579139</v>
      </c>
      <c r="BK174">
        <v>1.6874860927909512</v>
      </c>
      <c r="BL174">
        <v>0.54882692130471822</v>
      </c>
      <c r="BM174">
        <v>0.28042333972509698</v>
      </c>
      <c r="BN174">
        <v>0.46994046049491228</v>
      </c>
      <c r="BO174">
        <v>0.26977848526474102</v>
      </c>
      <c r="BP174">
        <v>8.4562149006501122E-2</v>
      </c>
      <c r="BQ174">
        <v>2.0488597903490375</v>
      </c>
      <c r="BR174">
        <v>3.3468013831879251E-2</v>
      </c>
      <c r="BS174">
        <v>5.2838629304219298</v>
      </c>
      <c r="BT174">
        <v>7.0049781645135027</v>
      </c>
      <c r="BU174">
        <v>0.38775793720020496</v>
      </c>
      <c r="BW174">
        <v>0.22936682280970266</v>
      </c>
      <c r="BX174">
        <v>5.8151034431808309E-2</v>
      </c>
      <c r="BY174">
        <v>0.12300462773572314</v>
      </c>
    </row>
    <row r="175" spans="1:77" x14ac:dyDescent="0.25">
      <c r="A175" t="s">
        <v>725</v>
      </c>
      <c r="B175" t="s">
        <v>726</v>
      </c>
      <c r="C175">
        <v>174</v>
      </c>
      <c r="D175" t="s">
        <v>727</v>
      </c>
      <c r="E175" t="s">
        <v>619</v>
      </c>
      <c r="F175" s="15">
        <v>45207</v>
      </c>
      <c r="G175" s="16">
        <v>0.72569444444444453</v>
      </c>
      <c r="H175" t="s">
        <v>181</v>
      </c>
      <c r="I175" t="s">
        <v>728</v>
      </c>
      <c r="J175" t="s">
        <v>729</v>
      </c>
      <c r="K175" t="s">
        <v>730</v>
      </c>
      <c r="L175" t="s">
        <v>91</v>
      </c>
      <c r="M175" t="s">
        <v>91</v>
      </c>
      <c r="N175">
        <v>27.924040000000002</v>
      </c>
      <c r="O175">
        <v>85.592659999999995</v>
      </c>
      <c r="P175" s="11">
        <v>2426.73996800329</v>
      </c>
      <c r="Q175">
        <v>15</v>
      </c>
      <c r="R175">
        <v>6.01</v>
      </c>
      <c r="S175">
        <v>11</v>
      </c>
      <c r="T175">
        <v>136.34212213914284</v>
      </c>
      <c r="AB175" s="18">
        <v>-20.503346780000001</v>
      </c>
      <c r="AC175">
        <v>-5.6</v>
      </c>
      <c r="AD175">
        <v>-10.63</v>
      </c>
      <c r="AE175">
        <v>-70.12</v>
      </c>
      <c r="AF175" s="24">
        <f t="shared" si="2"/>
        <v>14.920000000000002</v>
      </c>
      <c r="AH175">
        <v>1.8261099999999999</v>
      </c>
      <c r="AI175">
        <v>0.41415999999999997</v>
      </c>
      <c r="AJ175">
        <v>1.46933</v>
      </c>
      <c r="AK175">
        <v>0.25190000000000001</v>
      </c>
      <c r="AL175">
        <v>5.5530099999999996</v>
      </c>
      <c r="AM175">
        <v>2.3779999999999999E-2</v>
      </c>
      <c r="AN175">
        <v>8.2514444168598205E-4</v>
      </c>
      <c r="AO175">
        <v>8.5400000000000007E-3</v>
      </c>
      <c r="AP175">
        <v>1.1417891810916001E-3</v>
      </c>
      <c r="AQ175">
        <v>9.4939273511121405E-5</v>
      </c>
      <c r="AR175">
        <v>9.2000000000000003E-4</v>
      </c>
      <c r="AU175">
        <v>79.431420124317029</v>
      </c>
      <c r="AV175">
        <v>10.592787921725495</v>
      </c>
      <c r="AW175">
        <v>36.661759568840765</v>
      </c>
      <c r="AX175">
        <v>10.364122608516766</v>
      </c>
      <c r="AY175">
        <v>197.71803955777892</v>
      </c>
      <c r="AZ175">
        <v>271.39922392147906</v>
      </c>
      <c r="BA175">
        <v>30.581815280662159</v>
      </c>
      <c r="BB175">
        <v>62.187333881902326</v>
      </c>
      <c r="BC175">
        <v>20.445683249916737</v>
      </c>
      <c r="BD175">
        <v>16.746136793657964</v>
      </c>
      <c r="BE175">
        <v>13.678039693289355</v>
      </c>
      <c r="BF175">
        <v>12.615854600997682</v>
      </c>
      <c r="BG175">
        <v>20.517241821782637</v>
      </c>
      <c r="BH175">
        <v>-5.2705442070793709E-2</v>
      </c>
      <c r="BJ175">
        <v>0.83416114339078207</v>
      </c>
      <c r="BK175">
        <v>1.6962452051743864</v>
      </c>
      <c r="BL175">
        <v>0.55768417802002468</v>
      </c>
      <c r="BM175">
        <v>0.28893288391778182</v>
      </c>
      <c r="BN175">
        <v>0.37308737644208634</v>
      </c>
      <c r="BO175">
        <v>0.28269572247496133</v>
      </c>
      <c r="BP175">
        <v>0.45677395167608625</v>
      </c>
      <c r="BQ175">
        <v>2.166601414074699</v>
      </c>
      <c r="BR175">
        <v>-1.4376135431205174E-3</v>
      </c>
      <c r="BS175">
        <v>5.393031918899541</v>
      </c>
      <c r="BT175">
        <v>7.4027877306833973</v>
      </c>
      <c r="BU175">
        <v>0.4017408846556203</v>
      </c>
      <c r="BW175">
        <v>0.17219935979845308</v>
      </c>
      <c r="BX175">
        <v>7.3109891652867076E-2</v>
      </c>
      <c r="BY175">
        <v>0.11937769913320014</v>
      </c>
    </row>
    <row r="176" spans="1:77" x14ac:dyDescent="0.25">
      <c r="A176" t="s">
        <v>731</v>
      </c>
      <c r="B176" t="s">
        <v>732</v>
      </c>
      <c r="C176">
        <v>175</v>
      </c>
      <c r="D176" t="s">
        <v>733</v>
      </c>
      <c r="E176" t="s">
        <v>619</v>
      </c>
      <c r="F176" s="15">
        <v>45207</v>
      </c>
      <c r="G176" s="16">
        <v>0.7416666666666667</v>
      </c>
      <c r="H176" t="s">
        <v>181</v>
      </c>
      <c r="I176" t="s">
        <v>734</v>
      </c>
      <c r="J176" t="s">
        <v>735</v>
      </c>
      <c r="K176" t="s">
        <v>736</v>
      </c>
      <c r="L176" t="s">
        <v>91</v>
      </c>
      <c r="M176" t="s">
        <v>91</v>
      </c>
      <c r="N176">
        <v>27.93</v>
      </c>
      <c r="O176">
        <v>85.595830000000007</v>
      </c>
      <c r="P176" s="11">
        <v>2487.7720000037898</v>
      </c>
      <c r="Q176">
        <v>14.6</v>
      </c>
      <c r="R176">
        <v>6</v>
      </c>
      <c r="S176">
        <v>5</v>
      </c>
      <c r="T176">
        <v>93.052469388736128</v>
      </c>
      <c r="AB176" s="18">
        <v>-17.251402630000001</v>
      </c>
      <c r="AC176">
        <v>-5.78</v>
      </c>
      <c r="AD176">
        <v>-10.95</v>
      </c>
      <c r="AE176">
        <v>-72.52</v>
      </c>
      <c r="AF176" s="24">
        <f t="shared" si="2"/>
        <v>15.079999999999998</v>
      </c>
      <c r="AH176">
        <v>0.49997000000000003</v>
      </c>
      <c r="AI176">
        <v>0.26007999999999998</v>
      </c>
      <c r="AJ176">
        <v>0.57089000000000001</v>
      </c>
      <c r="AK176">
        <v>0.11622</v>
      </c>
      <c r="AL176">
        <v>2.9328699999999999</v>
      </c>
      <c r="AM176">
        <v>5.0299999999999997E-3</v>
      </c>
      <c r="AN176">
        <v>4.8364163021857006E-3</v>
      </c>
      <c r="AO176">
        <v>6.77E-3</v>
      </c>
      <c r="AP176">
        <v>1.8204677731309999E-3</v>
      </c>
      <c r="AQ176">
        <v>2.34785581687677E-4</v>
      </c>
      <c r="AR176">
        <v>1.65E-3</v>
      </c>
      <c r="AS176">
        <v>6.0519999999999997E-2</v>
      </c>
      <c r="AU176">
        <v>21.747499942256926</v>
      </c>
      <c r="AV176">
        <v>6.6519516193798705</v>
      </c>
      <c r="AW176">
        <v>14.244473277109636</v>
      </c>
      <c r="AX176">
        <v>4.7817321538778028</v>
      </c>
      <c r="AY176">
        <v>104.42648341670969</v>
      </c>
      <c r="AZ176">
        <v>57.406984706687965</v>
      </c>
      <c r="BA176">
        <v>179.24908961589256</v>
      </c>
      <c r="BB176">
        <v>49.298389974294928</v>
      </c>
      <c r="BC176">
        <v>32.598581307744645</v>
      </c>
      <c r="BD176">
        <v>30.033832292973518</v>
      </c>
      <c r="BE176">
        <v>33.825901410124914</v>
      </c>
      <c r="BF176">
        <v>2.1937434632356307</v>
      </c>
      <c r="BG176">
        <v>12.863518222602924</v>
      </c>
      <c r="BH176">
        <v>1.8874161858724465</v>
      </c>
      <c r="BJ176">
        <v>12.583763971388082</v>
      </c>
      <c r="BK176">
        <v>3.4608784063301026</v>
      </c>
      <c r="BL176">
        <v>2.2885073160359961</v>
      </c>
      <c r="BM176">
        <v>0.46698473786807698</v>
      </c>
      <c r="BN176">
        <v>2.3746684592740919</v>
      </c>
      <c r="BO176">
        <v>0.33569034536095321</v>
      </c>
      <c r="BP176">
        <v>2.108455097545574</v>
      </c>
      <c r="BQ176">
        <v>1.526732475057845</v>
      </c>
      <c r="BR176">
        <v>0.13250164812379953</v>
      </c>
      <c r="BS176">
        <v>7.3310175381857992</v>
      </c>
      <c r="BT176">
        <v>4.0301233741607669</v>
      </c>
      <c r="BU176">
        <v>0.20825655744313826</v>
      </c>
      <c r="BW176">
        <v>1.5553926428296616</v>
      </c>
      <c r="BX176">
        <v>2.9563144167997716E-2</v>
      </c>
      <c r="BY176">
        <v>0.24363613471313814</v>
      </c>
    </row>
    <row r="177" spans="1:77" x14ac:dyDescent="0.25">
      <c r="A177" t="s">
        <v>737</v>
      </c>
      <c r="B177" t="s">
        <v>738</v>
      </c>
      <c r="C177">
        <v>176</v>
      </c>
      <c r="D177" t="s">
        <v>739</v>
      </c>
      <c r="E177" t="s">
        <v>619</v>
      </c>
      <c r="F177" s="15">
        <v>45208</v>
      </c>
      <c r="G177" s="16">
        <v>0.39999999999999997</v>
      </c>
      <c r="H177" t="s">
        <v>181</v>
      </c>
      <c r="I177" t="s">
        <v>740</v>
      </c>
      <c r="J177" t="s">
        <v>741</v>
      </c>
      <c r="K177" t="s">
        <v>742</v>
      </c>
      <c r="L177" t="s">
        <v>91</v>
      </c>
      <c r="M177" t="s">
        <v>92</v>
      </c>
      <c r="N177">
        <v>27.953720000000001</v>
      </c>
      <c r="O177">
        <v>85.587000000000003</v>
      </c>
      <c r="P177" s="11">
        <v>2546.7072000042999</v>
      </c>
      <c r="Q177">
        <v>12.8</v>
      </c>
      <c r="R177">
        <v>6.8</v>
      </c>
      <c r="S177">
        <v>10</v>
      </c>
      <c r="T177">
        <v>171.98622261965693</v>
      </c>
      <c r="AB177" s="18">
        <v>-17.762330319999997</v>
      </c>
      <c r="AC177">
        <v>-6.07</v>
      </c>
      <c r="AD177">
        <v>-11.53</v>
      </c>
      <c r="AE177">
        <v>-77.260000000000005</v>
      </c>
      <c r="AF177" s="24">
        <f t="shared" si="2"/>
        <v>14.97999999999999</v>
      </c>
      <c r="AH177">
        <v>1.57037</v>
      </c>
      <c r="AI177">
        <v>0.38888</v>
      </c>
      <c r="AJ177">
        <v>1.45703</v>
      </c>
      <c r="AK177">
        <v>0.27487</v>
      </c>
      <c r="AL177">
        <v>5.51037</v>
      </c>
      <c r="AM177">
        <v>1.286E-2</v>
      </c>
      <c r="AN177">
        <v>3.75625011364E-4</v>
      </c>
      <c r="AO177">
        <v>8.0000000000000004E-4</v>
      </c>
      <c r="AP177">
        <v>9.0621245875259103E-4</v>
      </c>
      <c r="AQ177">
        <v>2.0194654650825E-4</v>
      </c>
      <c r="AR177">
        <v>4.0000000000000003E-5</v>
      </c>
      <c r="AS177">
        <v>0.17254</v>
      </c>
      <c r="AU177">
        <v>68.307341409128554</v>
      </c>
      <c r="AV177">
        <v>9.9462124951724231</v>
      </c>
      <c r="AW177">
        <v>36.354858026847644</v>
      </c>
      <c r="AX177">
        <v>11.309195638757458</v>
      </c>
      <c r="AY177">
        <v>196.1998184116359</v>
      </c>
      <c r="AZ177">
        <v>146.77014380278473</v>
      </c>
      <c r="BA177">
        <v>13.921556193069639</v>
      </c>
      <c r="BB177">
        <v>5.8255113706700072</v>
      </c>
      <c r="BC177">
        <v>16.227280128079347</v>
      </c>
      <c r="BD177">
        <v>0.72809290407208527</v>
      </c>
      <c r="BE177">
        <v>29.094733685095807</v>
      </c>
      <c r="BF177">
        <v>1.4664053184624841</v>
      </c>
      <c r="BG177">
        <v>13.573399836635268</v>
      </c>
      <c r="BH177">
        <v>5.3809449555590207</v>
      </c>
      <c r="BJ177">
        <v>0.38293523750770064</v>
      </c>
      <c r="BK177">
        <v>0.1602402453715521</v>
      </c>
      <c r="BL177">
        <v>0.44635795623505631</v>
      </c>
      <c r="BM177">
        <v>0.27358688865810615</v>
      </c>
      <c r="BN177">
        <v>0.80029837177770524</v>
      </c>
      <c r="BO177">
        <v>0.31107797561486139</v>
      </c>
      <c r="BP177">
        <v>2.0027389559172451E-2</v>
      </c>
      <c r="BQ177">
        <v>1.8789054645374867</v>
      </c>
      <c r="BR177">
        <v>0.1480117169371217</v>
      </c>
      <c r="BS177">
        <v>5.3967978163123229</v>
      </c>
      <c r="BT177">
        <v>4.0371535406463881</v>
      </c>
      <c r="BU177">
        <v>0.34815190942642327</v>
      </c>
      <c r="BW177">
        <v>0.42593860461984845</v>
      </c>
      <c r="BX177">
        <v>3.4370481298210485E-2</v>
      </c>
      <c r="BY177">
        <v>0.13116972912103497</v>
      </c>
    </row>
    <row r="178" spans="1:77" x14ac:dyDescent="0.25">
      <c r="A178" t="s">
        <v>743</v>
      </c>
      <c r="B178" t="s">
        <v>744</v>
      </c>
      <c r="C178">
        <v>177</v>
      </c>
      <c r="D178" t="s">
        <v>745</v>
      </c>
      <c r="E178" t="s">
        <v>619</v>
      </c>
      <c r="F178" s="15">
        <v>45208</v>
      </c>
      <c r="G178" s="16">
        <v>0.41319444444444442</v>
      </c>
      <c r="H178" t="s">
        <v>181</v>
      </c>
      <c r="I178" t="s">
        <v>746</v>
      </c>
      <c r="J178" t="s">
        <v>747</v>
      </c>
      <c r="K178" t="s">
        <v>748</v>
      </c>
      <c r="L178" t="s">
        <v>91</v>
      </c>
      <c r="M178" t="s">
        <v>92</v>
      </c>
      <c r="N178">
        <v>27.950780000000002</v>
      </c>
      <c r="O178">
        <v>85.588430000000002</v>
      </c>
      <c r="P178" s="11">
        <v>2446.2640000062502</v>
      </c>
      <c r="Q178">
        <v>14.4</v>
      </c>
      <c r="R178">
        <v>6.28</v>
      </c>
      <c r="S178">
        <v>11</v>
      </c>
      <c r="T178">
        <v>191.99323581611631</v>
      </c>
      <c r="AB178" s="18">
        <v>-19.95353661</v>
      </c>
      <c r="AC178">
        <v>-5.74</v>
      </c>
      <c r="AD178">
        <v>-10.87</v>
      </c>
      <c r="AE178">
        <v>-72.27</v>
      </c>
      <c r="AF178" s="24">
        <f t="shared" si="2"/>
        <v>14.689999999999998</v>
      </c>
      <c r="AH178">
        <v>2.0304500000000001</v>
      </c>
      <c r="AI178">
        <v>0.46484999999999999</v>
      </c>
      <c r="AJ178">
        <v>1.8321499999999999</v>
      </c>
      <c r="AK178">
        <v>0.27211999999999997</v>
      </c>
      <c r="AL178">
        <v>6.6048099999999996</v>
      </c>
      <c r="AM178">
        <v>1.8960000000000001E-2</v>
      </c>
      <c r="AN178">
        <v>4.0284371443401201E-4</v>
      </c>
      <c r="AO178">
        <v>1.74E-3</v>
      </c>
      <c r="AP178">
        <v>1.1470623190246801E-3</v>
      </c>
      <c r="AQ178">
        <v>2.7857396172629398E-4</v>
      </c>
      <c r="AR178">
        <v>1.2E-4</v>
      </c>
      <c r="AS178">
        <v>8.8209999999999997E-2</v>
      </c>
      <c r="AU178">
        <v>88.319721698813083</v>
      </c>
      <c r="AV178">
        <v>11.889263727578948</v>
      </c>
      <c r="AW178">
        <v>45.71460651729128</v>
      </c>
      <c r="AX178">
        <v>11.196050195433036</v>
      </c>
      <c r="AY178">
        <v>235.16796923679479</v>
      </c>
      <c r="AZ178">
        <v>216.38895229399679</v>
      </c>
      <c r="BA178">
        <v>14.930346057502947</v>
      </c>
      <c r="BB178">
        <v>12.670487231207265</v>
      </c>
      <c r="BC178">
        <v>20.540107780905721</v>
      </c>
      <c r="BD178">
        <v>2.1842787122162557</v>
      </c>
      <c r="BE178">
        <v>40.134557228971907</v>
      </c>
      <c r="BF178">
        <v>2.396293326337013</v>
      </c>
      <c r="BG178">
        <v>12.248620768194623</v>
      </c>
      <c r="BH178">
        <v>2.7509745828785284</v>
      </c>
      <c r="BJ178">
        <v>0.32659902807772462</v>
      </c>
      <c r="BK178">
        <v>0.27716496315930722</v>
      </c>
      <c r="BL178">
        <v>0.44931170463288461</v>
      </c>
      <c r="BM178">
        <v>0.2600758189416309</v>
      </c>
      <c r="BN178">
        <v>0.87793727840118774</v>
      </c>
      <c r="BO178">
        <v>0.24491187933988223</v>
      </c>
      <c r="BP178">
        <v>4.778076152509516E-2</v>
      </c>
      <c r="BQ178">
        <v>1.9319803543623781</v>
      </c>
      <c r="BR178">
        <v>6.0177146703384365E-2</v>
      </c>
      <c r="BS178">
        <v>5.144263226849473</v>
      </c>
      <c r="BT178">
        <v>4.7334751139583569</v>
      </c>
      <c r="BU178">
        <v>0.37556016657133434</v>
      </c>
      <c r="BW178">
        <v>0.45442350198790615</v>
      </c>
      <c r="BX178">
        <v>2.4916183684172567E-2</v>
      </c>
      <c r="BY178">
        <v>0.11891979578553213</v>
      </c>
    </row>
    <row r="179" spans="1:77" x14ac:dyDescent="0.25">
      <c r="A179" t="s">
        <v>749</v>
      </c>
      <c r="B179" t="s">
        <v>750</v>
      </c>
      <c r="C179">
        <v>178</v>
      </c>
      <c r="D179" t="s">
        <v>751</v>
      </c>
      <c r="E179" t="s">
        <v>619</v>
      </c>
      <c r="F179" s="15">
        <v>45208</v>
      </c>
      <c r="G179" s="16">
        <v>0.4548611111111111</v>
      </c>
      <c r="H179" t="s">
        <v>181</v>
      </c>
      <c r="I179" t="s">
        <v>752</v>
      </c>
      <c r="J179" t="s">
        <v>753</v>
      </c>
      <c r="K179" t="s">
        <v>754</v>
      </c>
      <c r="L179" t="s">
        <v>91</v>
      </c>
      <c r="M179" t="s">
        <v>92</v>
      </c>
      <c r="N179">
        <v>27.948599999999999</v>
      </c>
      <c r="O179">
        <v>85.56617</v>
      </c>
      <c r="P179" s="11">
        <v>2003.26800000085</v>
      </c>
      <c r="Q179">
        <v>17</v>
      </c>
      <c r="R179">
        <v>6.51</v>
      </c>
      <c r="S179">
        <v>15</v>
      </c>
      <c r="T179">
        <v>291.40398839378372</v>
      </c>
      <c r="AB179" s="18">
        <v>-18.707611019999995</v>
      </c>
      <c r="AC179">
        <v>-5.39</v>
      </c>
      <c r="AD179">
        <v>-10.210000000000001</v>
      </c>
      <c r="AE179">
        <v>-67.19</v>
      </c>
      <c r="AF179" s="24">
        <f t="shared" si="2"/>
        <v>14.490000000000009</v>
      </c>
      <c r="AH179">
        <v>2.98211</v>
      </c>
      <c r="AI179">
        <v>0.59218999999999999</v>
      </c>
      <c r="AJ179">
        <v>2.6852</v>
      </c>
      <c r="AK179">
        <v>0.39728999999999998</v>
      </c>
      <c r="AL179">
        <v>8.8354400000000002</v>
      </c>
      <c r="AM179">
        <v>3.4680000000000002E-2</v>
      </c>
      <c r="AN179">
        <v>1.9753176007857501E-4</v>
      </c>
      <c r="AO179">
        <v>1.72E-3</v>
      </c>
      <c r="AP179">
        <v>1.5248777071066001E-3</v>
      </c>
      <c r="AQ179">
        <v>1.43616780126558E-4</v>
      </c>
      <c r="AR179">
        <v>1.3999999999999999E-4</v>
      </c>
      <c r="AS179">
        <v>-1.8020000000000001E-2</v>
      </c>
      <c r="AU179">
        <v>129.71465698502669</v>
      </c>
      <c r="AV179">
        <v>15.146182826363294</v>
      </c>
      <c r="AW179">
        <v>66.99935126503317</v>
      </c>
      <c r="AX179">
        <v>16.34601933758486</v>
      </c>
      <c r="AY179">
        <v>314.59080308344164</v>
      </c>
      <c r="AZ179">
        <v>395.80004565167775</v>
      </c>
      <c r="BA179">
        <v>7.3209967777810965</v>
      </c>
      <c r="BB179">
        <v>12.524849446940514</v>
      </c>
      <c r="BC179">
        <v>27.305536880769992</v>
      </c>
      <c r="BD179">
        <v>2.5483251642522986</v>
      </c>
      <c r="BE179">
        <v>20.691079113464632</v>
      </c>
      <c r="BF179">
        <v>1.5032325662990991</v>
      </c>
      <c r="BG179" t="s">
        <v>471</v>
      </c>
      <c r="BH179">
        <v>-0.56198347107438029</v>
      </c>
      <c r="BJ179">
        <v>0.10926966663932328</v>
      </c>
      <c r="BK179">
        <v>0.186939861512916</v>
      </c>
      <c r="BL179">
        <v>0.40754927271990915</v>
      </c>
      <c r="BM179">
        <v>0.2260646191400969</v>
      </c>
      <c r="BN179">
        <v>0.30882506655349162</v>
      </c>
      <c r="BO179">
        <v>0.24397280016822812</v>
      </c>
      <c r="BP179">
        <v>3.8035072222889786E-2</v>
      </c>
      <c r="BQ179">
        <v>1.9360584025941834</v>
      </c>
      <c r="BR179">
        <v>-8.3878942178307082E-3</v>
      </c>
      <c r="BS179">
        <v>4.6954305846783022</v>
      </c>
      <c r="BT179">
        <v>5.9075205681617549</v>
      </c>
      <c r="BU179">
        <v>0.41232819177686308</v>
      </c>
      <c r="BW179">
        <v>0.15951226788390657</v>
      </c>
      <c r="BX179">
        <v>4.833000707774851E-2</v>
      </c>
      <c r="BY179">
        <v>9.8659024879235363E-2</v>
      </c>
    </row>
    <row r="180" spans="1:77" x14ac:dyDescent="0.25">
      <c r="A180" t="s">
        <v>755</v>
      </c>
      <c r="B180" t="s">
        <v>756</v>
      </c>
      <c r="C180">
        <v>179</v>
      </c>
      <c r="D180" t="s">
        <v>757</v>
      </c>
      <c r="E180" t="s">
        <v>619</v>
      </c>
      <c r="F180" s="15">
        <v>45208</v>
      </c>
      <c r="G180" s="16">
        <v>0.4777777777777778</v>
      </c>
      <c r="H180" t="s">
        <v>181</v>
      </c>
      <c r="I180" t="s">
        <v>758</v>
      </c>
      <c r="J180" t="s">
        <v>759</v>
      </c>
      <c r="K180" t="s">
        <v>760</v>
      </c>
      <c r="L180" t="s">
        <v>91</v>
      </c>
      <c r="M180" t="s">
        <v>92</v>
      </c>
      <c r="N180">
        <v>27.951540000000001</v>
      </c>
      <c r="O180">
        <v>85.556629999999998</v>
      </c>
      <c r="P180" s="11">
        <v>1704.46438400277</v>
      </c>
      <c r="Q180">
        <v>18.899999999999999</v>
      </c>
      <c r="R180">
        <v>6.53</v>
      </c>
      <c r="S180">
        <v>24</v>
      </c>
      <c r="T180">
        <v>351.36464372173742</v>
      </c>
      <c r="AB180" s="18">
        <v>-14.489357890000001</v>
      </c>
      <c r="AC180">
        <v>-5.27</v>
      </c>
      <c r="AD180">
        <v>-10</v>
      </c>
      <c r="AE180">
        <v>-66.459999999999994</v>
      </c>
      <c r="AF180" s="24">
        <f t="shared" si="2"/>
        <v>13.540000000000006</v>
      </c>
      <c r="AH180">
        <v>4.1302300000000001</v>
      </c>
      <c r="AI180">
        <v>1.0158199999999999</v>
      </c>
      <c r="AJ180">
        <v>4.1737000000000002</v>
      </c>
      <c r="AK180">
        <v>0.62473000000000001</v>
      </c>
      <c r="AL180">
        <v>10.27134</v>
      </c>
      <c r="AM180">
        <v>5.9020000000000003E-2</v>
      </c>
      <c r="AN180">
        <v>2.2164154486766199E-4</v>
      </c>
      <c r="AO180">
        <v>3.31E-3</v>
      </c>
      <c r="AP180">
        <v>2.1716497356261198E-3</v>
      </c>
      <c r="AQ180">
        <v>4.4944510279949502E-4</v>
      </c>
      <c r="AR180">
        <v>8.0000000000000007E-5</v>
      </c>
      <c r="AS180">
        <v>0.18365999999999999</v>
      </c>
      <c r="AU180">
        <v>179.65513268097649</v>
      </c>
      <c r="AV180">
        <v>25.981180767450244</v>
      </c>
      <c r="AW180">
        <v>104.13942811517541</v>
      </c>
      <c r="AX180">
        <v>25.703764657477887</v>
      </c>
      <c r="AY180">
        <v>365.71682896868492</v>
      </c>
      <c r="AZ180">
        <v>673.59050445103867</v>
      </c>
      <c r="BA180">
        <v>8.214562737420648</v>
      </c>
      <c r="BB180">
        <v>24.103053296147152</v>
      </c>
      <c r="BC180">
        <v>38.887093484217388</v>
      </c>
      <c r="BD180">
        <v>1.4561858081441705</v>
      </c>
      <c r="BE180">
        <v>64.75221190022981</v>
      </c>
      <c r="BF180">
        <v>15.810618350824035</v>
      </c>
      <c r="BG180">
        <v>7.1094778159041319</v>
      </c>
      <c r="BH180">
        <v>5.7277405270544213</v>
      </c>
      <c r="BJ180">
        <v>7.8880428729986518E-2</v>
      </c>
      <c r="BK180">
        <v>0.23144983348179926</v>
      </c>
      <c r="BL180">
        <v>0.37341374144295575</v>
      </c>
      <c r="BM180">
        <v>0.24948457311207584</v>
      </c>
      <c r="BN180">
        <v>0.62178382455313275</v>
      </c>
      <c r="BO180">
        <v>0.24682068187517042</v>
      </c>
      <c r="BP180">
        <v>1.3983040184680755E-2</v>
      </c>
      <c r="BQ180">
        <v>1.7251403808582735</v>
      </c>
      <c r="BR180">
        <v>5.5000691195650646E-2</v>
      </c>
      <c r="BS180">
        <v>3.511799858975718</v>
      </c>
      <c r="BT180">
        <v>6.4681602025513882</v>
      </c>
      <c r="BU180">
        <v>0.49124108723025089</v>
      </c>
      <c r="BW180">
        <v>0.36042505957908744</v>
      </c>
      <c r="BX180">
        <v>1.5443487884874107E-2</v>
      </c>
      <c r="BY180">
        <v>0.11962958733724653</v>
      </c>
    </row>
    <row r="181" spans="1:77" x14ac:dyDescent="0.25">
      <c r="A181" t="s">
        <v>761</v>
      </c>
      <c r="B181" t="s">
        <v>762</v>
      </c>
      <c r="C181">
        <v>180</v>
      </c>
      <c r="D181" t="s">
        <v>763</v>
      </c>
      <c r="E181" t="s">
        <v>619</v>
      </c>
      <c r="F181" s="15">
        <v>45208</v>
      </c>
      <c r="G181" s="16">
        <v>0.61041666666666672</v>
      </c>
      <c r="H181" t="s">
        <v>181</v>
      </c>
      <c r="I181" t="s">
        <v>764</v>
      </c>
      <c r="J181" t="s">
        <v>765</v>
      </c>
      <c r="K181" t="s">
        <v>766</v>
      </c>
      <c r="L181" t="s">
        <v>81</v>
      </c>
      <c r="M181" t="s">
        <v>81</v>
      </c>
      <c r="N181">
        <v>27.855229999999999</v>
      </c>
      <c r="O181">
        <v>85.564920000000001</v>
      </c>
      <c r="P181" s="11">
        <v>1442.04860800137</v>
      </c>
      <c r="Q181">
        <v>21.8</v>
      </c>
      <c r="R181">
        <v>6.61</v>
      </c>
      <c r="S181">
        <v>40</v>
      </c>
      <c r="T181">
        <v>477.73472014017909</v>
      </c>
      <c r="AB181" s="18">
        <v>-15.321859559999998</v>
      </c>
      <c r="AC181">
        <v>-4.74</v>
      </c>
      <c r="AD181">
        <v>-8.98</v>
      </c>
      <c r="AE181">
        <v>-59.69</v>
      </c>
      <c r="AF181" s="24">
        <f t="shared" si="2"/>
        <v>12.150000000000006</v>
      </c>
      <c r="AH181">
        <v>7.5989800000000001</v>
      </c>
      <c r="AI181">
        <v>1.30694</v>
      </c>
      <c r="AJ181">
        <v>6.6367000000000003</v>
      </c>
      <c r="AK181">
        <v>1.01128</v>
      </c>
      <c r="AL181">
        <v>17.0259</v>
      </c>
      <c r="AM181">
        <v>6.7960000000000007E-2</v>
      </c>
      <c r="AN181">
        <v>7.0428364321479496E-3</v>
      </c>
      <c r="AO181">
        <v>1.3860000000000001E-2</v>
      </c>
      <c r="AP181">
        <v>7.6814578188223502E-3</v>
      </c>
      <c r="AQ181">
        <v>1.9609988602356499E-3</v>
      </c>
      <c r="AR181">
        <v>6.3899999999999998E-3</v>
      </c>
      <c r="AS181">
        <v>4.5069999999999999E-2</v>
      </c>
      <c r="AU181">
        <v>330.53746647041129</v>
      </c>
      <c r="AV181">
        <v>33.427028796648443</v>
      </c>
      <c r="AW181">
        <v>165.59459054843057</v>
      </c>
      <c r="AX181">
        <v>41.607899609133923</v>
      </c>
      <c r="AY181">
        <v>606.21673105339062</v>
      </c>
      <c r="AZ181">
        <v>775.62200410865103</v>
      </c>
      <c r="BA181">
        <v>261.02426670872813</v>
      </c>
      <c r="BB181">
        <v>100.92698449685787</v>
      </c>
      <c r="BC181">
        <v>137.54960728484824</v>
      </c>
      <c r="BD181">
        <v>116.31284142551563</v>
      </c>
      <c r="BE181">
        <v>282.52396776194354</v>
      </c>
      <c r="BF181">
        <v>35.660504934759537</v>
      </c>
      <c r="BG181" t="s">
        <v>471</v>
      </c>
      <c r="BH181">
        <v>1.4055824107282084</v>
      </c>
      <c r="BJ181">
        <v>1.5762849851812506</v>
      </c>
      <c r="BK181">
        <v>0.6094823759797896</v>
      </c>
      <c r="BL181">
        <v>0.83064070407915791</v>
      </c>
      <c r="BM181">
        <v>0.2018606325601694</v>
      </c>
      <c r="BN181">
        <v>1.7061183389279571</v>
      </c>
      <c r="BO181">
        <v>0.25126364014267172</v>
      </c>
      <c r="BP181">
        <v>0.70239517510989125</v>
      </c>
      <c r="BQ181">
        <v>1.996064396643082</v>
      </c>
      <c r="BR181">
        <v>8.4880937600260876E-3</v>
      </c>
      <c r="BS181">
        <v>3.660848636695615</v>
      </c>
      <c r="BT181">
        <v>4.6838607561990919</v>
      </c>
      <c r="BU181">
        <v>0.54524636081233502</v>
      </c>
      <c r="BW181">
        <v>0.85474113049521494</v>
      </c>
      <c r="BX181">
        <v>3.5395227099550234E-3</v>
      </c>
      <c r="BY181">
        <v>8.3079941184833167E-2</v>
      </c>
    </row>
    <row r="182" spans="1:77" x14ac:dyDescent="0.25">
      <c r="A182" t="s">
        <v>767</v>
      </c>
      <c r="B182" t="s">
        <v>768</v>
      </c>
      <c r="C182">
        <v>181</v>
      </c>
      <c r="D182" t="s">
        <v>769</v>
      </c>
      <c r="E182" t="s">
        <v>619</v>
      </c>
      <c r="F182" s="15">
        <v>45208</v>
      </c>
      <c r="G182" s="16">
        <v>0.63124999999999998</v>
      </c>
      <c r="H182" t="s">
        <v>181</v>
      </c>
      <c r="I182" t="s">
        <v>770</v>
      </c>
      <c r="J182" t="s">
        <v>771</v>
      </c>
      <c r="K182" t="s">
        <v>772</v>
      </c>
      <c r="L182" t="s">
        <v>81</v>
      </c>
      <c r="M182" t="s">
        <v>81</v>
      </c>
      <c r="N182">
        <v>27.84357</v>
      </c>
      <c r="O182">
        <v>85.567899999999995</v>
      </c>
      <c r="P182" s="11">
        <v>1176.0628800044201</v>
      </c>
      <c r="Q182">
        <v>23.8</v>
      </c>
      <c r="R182">
        <v>7.76</v>
      </c>
      <c r="S182">
        <v>46</v>
      </c>
      <c r="T182">
        <v>800.17376929502655</v>
      </c>
      <c r="AB182" s="18">
        <v>-15.114850029999998</v>
      </c>
      <c r="AC182">
        <v>-4.1500000000000004</v>
      </c>
      <c r="AD182">
        <v>-7.89</v>
      </c>
      <c r="AE182">
        <v>-52.23</v>
      </c>
      <c r="AF182" s="24">
        <f t="shared" si="2"/>
        <v>10.89</v>
      </c>
      <c r="AH182">
        <v>11.5282</v>
      </c>
      <c r="AI182">
        <v>1.67377</v>
      </c>
      <c r="AJ182">
        <v>5.7451600000000003</v>
      </c>
      <c r="AK182">
        <v>1.22218</v>
      </c>
      <c r="AL182">
        <v>26.046589999999998</v>
      </c>
      <c r="AM182">
        <v>2.5999999999999999E-2</v>
      </c>
      <c r="AN182">
        <v>6.5464277809453896E-3</v>
      </c>
      <c r="AO182">
        <v>4.6899999999999997E-3</v>
      </c>
      <c r="AP182">
        <v>1.0175514774998201E-2</v>
      </c>
      <c r="AQ182">
        <v>5.95318963797357E-3</v>
      </c>
      <c r="AR182">
        <v>8.7000000000000001E-4</v>
      </c>
      <c r="AS182">
        <v>-8.8699999999999994E-3</v>
      </c>
      <c r="AU182">
        <v>501.44914461732958</v>
      </c>
      <c r="AV182">
        <v>42.809278152758552</v>
      </c>
      <c r="AW182">
        <v>143.3494685363541</v>
      </c>
      <c r="AX182">
        <v>50.285126517177538</v>
      </c>
      <c r="AY182">
        <v>927.40346442114253</v>
      </c>
      <c r="AZ182">
        <v>296.73590504451039</v>
      </c>
      <c r="BA182">
        <v>242.62618158828485</v>
      </c>
      <c r="BB182">
        <v>34.152060410552913</v>
      </c>
      <c r="BC182">
        <v>182.20995209952909</v>
      </c>
      <c r="BD182">
        <v>15.836020663567854</v>
      </c>
      <c r="BE182">
        <v>857.68471948906074</v>
      </c>
      <c r="BF182">
        <v>2.1200889675624008</v>
      </c>
      <c r="BG182" t="s">
        <v>471</v>
      </c>
      <c r="BH182">
        <v>-0.27662560424138471</v>
      </c>
      <c r="BJ182">
        <v>1.6925502693911538</v>
      </c>
      <c r="BK182">
        <v>0.23824336957267331</v>
      </c>
      <c r="BL182">
        <v>1.2710891359413712</v>
      </c>
      <c r="BM182">
        <v>0.29863576467953151</v>
      </c>
      <c r="BN182">
        <v>5.9831733472492639</v>
      </c>
      <c r="BO182">
        <v>0.35078697556820726</v>
      </c>
      <c r="BP182">
        <v>0.11047142919509162</v>
      </c>
      <c r="BQ182">
        <v>3.4980886203296926</v>
      </c>
      <c r="BR182">
        <v>-1.9297288442421477E-3</v>
      </c>
      <c r="BS182">
        <v>6.4695284460433742</v>
      </c>
      <c r="BT182">
        <v>2.0700174759926422</v>
      </c>
      <c r="BU182">
        <v>0.54070225511861669</v>
      </c>
      <c r="BW182">
        <v>1.7104121697995613</v>
      </c>
      <c r="BX182">
        <v>1.1659295977614235E-3</v>
      </c>
      <c r="BY182">
        <v>6.7785562717904646E-2</v>
      </c>
    </row>
    <row r="183" spans="1:77" x14ac:dyDescent="0.25">
      <c r="A183" t="s">
        <v>773</v>
      </c>
      <c r="B183" t="s">
        <v>774</v>
      </c>
      <c r="C183">
        <v>182</v>
      </c>
      <c r="D183" t="s">
        <v>775</v>
      </c>
      <c r="E183" t="s">
        <v>619</v>
      </c>
      <c r="F183" s="15">
        <v>45208</v>
      </c>
      <c r="G183" s="16">
        <v>0.6430555555555556</v>
      </c>
      <c r="H183" t="s">
        <v>181</v>
      </c>
      <c r="I183" t="s">
        <v>776</v>
      </c>
      <c r="J183" t="s">
        <v>777</v>
      </c>
      <c r="K183" t="s">
        <v>778</v>
      </c>
      <c r="L183" t="s">
        <v>81</v>
      </c>
      <c r="M183" t="s">
        <v>81</v>
      </c>
      <c r="N183">
        <v>27.841390000000001</v>
      </c>
      <c r="O183">
        <v>85.574479999999994</v>
      </c>
      <c r="P183">
        <v>1103</v>
      </c>
      <c r="Q183">
        <v>22.9</v>
      </c>
      <c r="R183">
        <v>6.22</v>
      </c>
      <c r="S183">
        <v>48</v>
      </c>
      <c r="T183">
        <v>777.70204022361384</v>
      </c>
      <c r="AB183" s="18">
        <v>-16.608353859999994</v>
      </c>
      <c r="AC183">
        <v>-4.25</v>
      </c>
      <c r="AD183">
        <v>-8.09</v>
      </c>
      <c r="AE183">
        <v>-53.66</v>
      </c>
      <c r="AF183" s="24">
        <f t="shared" si="2"/>
        <v>11.060000000000002</v>
      </c>
      <c r="AH183">
        <v>11.4755</v>
      </c>
      <c r="AI183">
        <v>2.6294599999999999</v>
      </c>
      <c r="AJ183">
        <v>6.6697899999999999</v>
      </c>
      <c r="AK183">
        <v>1.3990800000000001</v>
      </c>
      <c r="AL183">
        <v>23.61666</v>
      </c>
      <c r="AM183">
        <v>3.372E-2</v>
      </c>
      <c r="AN183">
        <v>3.6368803154519197E-3</v>
      </c>
      <c r="AO183">
        <v>1.5640000000000001E-2</v>
      </c>
      <c r="AP183">
        <v>6.0833263635906602E-3</v>
      </c>
      <c r="AQ183">
        <v>4.3657495103978997E-3</v>
      </c>
      <c r="AR183">
        <v>4.0000000000000002E-4</v>
      </c>
      <c r="AS183">
        <v>1.712E-2</v>
      </c>
      <c r="AU183">
        <v>499.15682058397368</v>
      </c>
      <c r="AV183">
        <v>67.252540391781736</v>
      </c>
      <c r="AW183">
        <v>166.42023055042665</v>
      </c>
      <c r="AX183">
        <v>57.563464307755609</v>
      </c>
      <c r="AY183">
        <v>840.88444214986384</v>
      </c>
      <c r="AZ183">
        <v>384.8436430038804</v>
      </c>
      <c r="BA183">
        <v>134.79143333713913</v>
      </c>
      <c r="BB183">
        <v>113.88874729659864</v>
      </c>
      <c r="BC183">
        <v>108.93233706850498</v>
      </c>
      <c r="BD183">
        <v>7.2809290407208529</v>
      </c>
      <c r="BE183">
        <v>628.97990352944817</v>
      </c>
      <c r="BF183">
        <v>13.849567403524285</v>
      </c>
      <c r="BG183" t="s">
        <v>471</v>
      </c>
      <c r="BH183">
        <v>0.53391548417277412</v>
      </c>
      <c r="BJ183">
        <v>0.80994619999818018</v>
      </c>
      <c r="BK183">
        <v>0.68434436678712229</v>
      </c>
      <c r="BL183">
        <v>0.65456186851933018</v>
      </c>
      <c r="BM183">
        <v>0.40411277024041664</v>
      </c>
      <c r="BN183">
        <v>3.779467805381163</v>
      </c>
      <c r="BO183">
        <v>0.34589222787017726</v>
      </c>
      <c r="BP183">
        <v>4.3750264115363507E-2</v>
      </c>
      <c r="BQ183">
        <v>2.999375850718613</v>
      </c>
      <c r="BR183">
        <v>3.2082366573275086E-3</v>
      </c>
      <c r="BS183">
        <v>5.0527777744849907</v>
      </c>
      <c r="BT183">
        <v>2.3124811312364439</v>
      </c>
      <c r="BU183">
        <v>0.59360929464671097</v>
      </c>
      <c r="BW183">
        <v>1.2600847621266436</v>
      </c>
      <c r="BX183">
        <v>1.5898759155715714E-3</v>
      </c>
      <c r="BY183">
        <v>0.10217628566751867</v>
      </c>
    </row>
    <row r="184" spans="1:77" x14ac:dyDescent="0.25">
      <c r="A184" t="s">
        <v>779</v>
      </c>
      <c r="B184" t="s">
        <v>780</v>
      </c>
      <c r="C184">
        <v>183</v>
      </c>
      <c r="D184" t="s">
        <v>781</v>
      </c>
      <c r="E184" t="s">
        <v>619</v>
      </c>
      <c r="F184" s="15">
        <v>45208</v>
      </c>
      <c r="G184" s="16">
        <v>0.65486111111111112</v>
      </c>
      <c r="H184" t="s">
        <v>181</v>
      </c>
      <c r="I184" t="s">
        <v>782</v>
      </c>
      <c r="J184" t="s">
        <v>783</v>
      </c>
      <c r="K184" t="s">
        <v>784</v>
      </c>
      <c r="L184" t="s">
        <v>81</v>
      </c>
      <c r="M184" t="s">
        <v>81</v>
      </c>
      <c r="N184">
        <v>27.838439999999999</v>
      </c>
      <c r="O184">
        <v>85.576509999999999</v>
      </c>
      <c r="P184">
        <v>1045</v>
      </c>
      <c r="Q184">
        <v>22.8</v>
      </c>
      <c r="R184">
        <v>7.55</v>
      </c>
      <c r="S184">
        <v>40</v>
      </c>
      <c r="T184">
        <v>693.26439812591661</v>
      </c>
      <c r="AB184" s="18">
        <v>-14.494317389999999</v>
      </c>
      <c r="AC184">
        <v>-4.21</v>
      </c>
      <c r="AD184">
        <v>-7.99</v>
      </c>
      <c r="AE184">
        <v>-53.25</v>
      </c>
      <c r="AF184" s="24">
        <f t="shared" si="2"/>
        <v>10.670000000000002</v>
      </c>
      <c r="AH184">
        <v>10.791740000000001</v>
      </c>
      <c r="AI184">
        <v>1.4898800000000001</v>
      </c>
      <c r="AJ184">
        <v>4.26614</v>
      </c>
      <c r="AK184">
        <v>1.2255199999999999</v>
      </c>
      <c r="AL184">
        <v>15.65034</v>
      </c>
      <c r="AM184">
        <v>2.266E-2</v>
      </c>
      <c r="AN184">
        <v>5.5140103811655303E-3</v>
      </c>
      <c r="AO184">
        <v>8.3999999999999995E-3</v>
      </c>
      <c r="AP184">
        <v>5.7437113654642599E-3</v>
      </c>
      <c r="AQ184">
        <v>3.4757029490861202E-4</v>
      </c>
      <c r="AR184">
        <v>2.7999999999999998E-4</v>
      </c>
      <c r="AS184">
        <v>0.11656</v>
      </c>
      <c r="AU184">
        <v>469.41489494740034</v>
      </c>
      <c r="AV184">
        <v>38.106004608896036</v>
      </c>
      <c r="AW184">
        <v>106.44593043565047</v>
      </c>
      <c r="AX184">
        <v>50.422546801069736</v>
      </c>
      <c r="AY184">
        <v>557.23914475441063</v>
      </c>
      <c r="AZ184">
        <v>258.61675416571558</v>
      </c>
      <c r="BA184">
        <v>204.36233756590127</v>
      </c>
      <c r="BB184">
        <v>61.167869392035065</v>
      </c>
      <c r="BC184">
        <v>102.85095112300581</v>
      </c>
      <c r="BD184">
        <v>5.0966503285045972</v>
      </c>
      <c r="BE184">
        <v>50.074959646824958</v>
      </c>
      <c r="BF184">
        <v>4.7440303759212208</v>
      </c>
      <c r="BG184">
        <v>5.4097612752633051</v>
      </c>
      <c r="BH184">
        <v>3.6351161702791206</v>
      </c>
      <c r="BJ184">
        <v>1.9198698976044368</v>
      </c>
      <c r="BK184">
        <v>0.57463793253244888</v>
      </c>
      <c r="BL184">
        <v>0.96622717939585379</v>
      </c>
      <c r="BM184">
        <v>0.3579846073301241</v>
      </c>
      <c r="BN184">
        <v>0.47042624778498854</v>
      </c>
      <c r="BO184">
        <v>0.47369163475490095</v>
      </c>
      <c r="BP184">
        <v>4.7880180178289336E-2</v>
      </c>
      <c r="BQ184">
        <v>4.4098904770358951</v>
      </c>
      <c r="BR184">
        <v>3.4149883940153537E-2</v>
      </c>
      <c r="BS184">
        <v>5.2349501993528742</v>
      </c>
      <c r="BT184">
        <v>2.4295598066293067</v>
      </c>
      <c r="BU184">
        <v>0.84239396920739185</v>
      </c>
      <c r="BW184">
        <v>0.10667526784048052</v>
      </c>
      <c r="BX184">
        <v>1.9970061025569009E-2</v>
      </c>
      <c r="BY184">
        <v>6.2414062553301564E-2</v>
      </c>
    </row>
    <row r="185" spans="1:77" x14ac:dyDescent="0.25">
      <c r="A185" t="s">
        <v>785</v>
      </c>
      <c r="B185" t="s">
        <v>450</v>
      </c>
      <c r="C185">
        <v>184</v>
      </c>
      <c r="D185" t="s">
        <v>786</v>
      </c>
      <c r="E185" t="s">
        <v>619</v>
      </c>
      <c r="F185" s="15">
        <v>45208</v>
      </c>
      <c r="G185" s="16">
        <v>0.66805555555555562</v>
      </c>
      <c r="H185" t="s">
        <v>181</v>
      </c>
      <c r="I185" t="s">
        <v>448</v>
      </c>
      <c r="J185" t="s">
        <v>787</v>
      </c>
      <c r="K185" t="s">
        <v>788</v>
      </c>
      <c r="L185" t="s">
        <v>81</v>
      </c>
      <c r="M185" t="s">
        <v>81</v>
      </c>
      <c r="N185">
        <v>27.83558</v>
      </c>
      <c r="O185">
        <v>85.572370000000006</v>
      </c>
      <c r="P185" s="11">
        <v>894.07228800328301</v>
      </c>
      <c r="Q185">
        <v>24.2</v>
      </c>
      <c r="R185">
        <v>6.12</v>
      </c>
      <c r="S185">
        <v>75</v>
      </c>
      <c r="T185">
        <v>857.90053666611777</v>
      </c>
      <c r="AB185" s="18">
        <v>-14.229380900000001</v>
      </c>
      <c r="AC185">
        <v>-4.1500000000000004</v>
      </c>
      <c r="AD185">
        <v>-7.89</v>
      </c>
      <c r="AE185">
        <v>-52.99</v>
      </c>
      <c r="AF185" s="24">
        <f t="shared" si="2"/>
        <v>10.129999999999995</v>
      </c>
      <c r="AH185">
        <v>9.3104899999999997</v>
      </c>
      <c r="AI185">
        <v>3.5090499999999998</v>
      </c>
      <c r="AJ185">
        <v>13.60383</v>
      </c>
      <c r="AK185">
        <v>2.9601099999999998</v>
      </c>
      <c r="AL185">
        <v>12.496980000000001</v>
      </c>
      <c r="AM185">
        <v>8.9300000000000004E-2</v>
      </c>
      <c r="AN185">
        <v>5.02245078589914E-2</v>
      </c>
      <c r="AO185">
        <v>3.7330000000000002E-2</v>
      </c>
      <c r="AP185">
        <v>5.1433004151527399E-2</v>
      </c>
      <c r="AQ185">
        <v>1.6442989498999E-3</v>
      </c>
      <c r="AR185">
        <v>2.2499999999999998E-3</v>
      </c>
      <c r="AS185">
        <v>1.4693099999999999</v>
      </c>
      <c r="AU185">
        <v>404.98406051839839</v>
      </c>
      <c r="AV185">
        <v>89.749426445651082</v>
      </c>
      <c r="AW185">
        <v>339.43385398472975</v>
      </c>
      <c r="AX185">
        <v>121.79016663238016</v>
      </c>
      <c r="AY185">
        <v>444.96199106300406</v>
      </c>
      <c r="AZ185">
        <v>1019.1737046336452</v>
      </c>
      <c r="BA185">
        <v>1861.4396998996758</v>
      </c>
      <c r="BB185">
        <v>271.8329243338892</v>
      </c>
      <c r="BC185">
        <v>920.99568719719582</v>
      </c>
      <c r="BD185">
        <v>40.955225854054795</v>
      </c>
      <c r="BE185">
        <v>236.89654947412478</v>
      </c>
      <c r="BF185">
        <v>133.69463867582868</v>
      </c>
      <c r="BG185">
        <v>43.928337585961998</v>
      </c>
      <c r="BH185">
        <v>45.822859815998754</v>
      </c>
      <c r="BJ185">
        <v>5.4839541726542604</v>
      </c>
      <c r="BK185">
        <v>0.80084211148284068</v>
      </c>
      <c r="BL185">
        <v>2.7133289045430011</v>
      </c>
      <c r="BM185">
        <v>0.26440917837761896</v>
      </c>
      <c r="BN185">
        <v>0.69791668300941523</v>
      </c>
      <c r="BO185">
        <v>0.35880382938426403</v>
      </c>
      <c r="BP185">
        <v>0.12065745762618382</v>
      </c>
      <c r="BQ185">
        <v>1.19311628985781</v>
      </c>
      <c r="BR185">
        <v>0.13499790689133856</v>
      </c>
      <c r="BS185">
        <v>1.3108945552703231</v>
      </c>
      <c r="BT185">
        <v>3.002569403933101</v>
      </c>
      <c r="BU185">
        <v>0.91015427980916008</v>
      </c>
      <c r="BW185">
        <v>0.58495277362493281</v>
      </c>
      <c r="BX185">
        <v>4.2212518595980053E-3</v>
      </c>
      <c r="BY185">
        <v>0.16343965965526408</v>
      </c>
    </row>
    <row r="186" spans="1:77" x14ac:dyDescent="0.25">
      <c r="A186" t="s">
        <v>789</v>
      </c>
      <c r="B186" t="s">
        <v>790</v>
      </c>
      <c r="C186">
        <v>185</v>
      </c>
      <c r="D186" t="s">
        <v>791</v>
      </c>
      <c r="E186" t="s">
        <v>619</v>
      </c>
      <c r="F186" s="15">
        <v>45208</v>
      </c>
      <c r="G186" s="16">
        <v>0.68402777777777779</v>
      </c>
      <c r="H186" t="s">
        <v>181</v>
      </c>
      <c r="I186" t="s">
        <v>792</v>
      </c>
      <c r="J186" t="s">
        <v>793</v>
      </c>
      <c r="K186" t="s">
        <v>794</v>
      </c>
      <c r="L186" t="s">
        <v>81</v>
      </c>
      <c r="M186" t="s">
        <v>81</v>
      </c>
      <c r="N186">
        <v>27.837679999999999</v>
      </c>
      <c r="O186">
        <v>85.567620000000005</v>
      </c>
      <c r="P186" s="11">
        <v>866.51174400404295</v>
      </c>
      <c r="Q186">
        <v>23.7</v>
      </c>
      <c r="R186">
        <v>6.89</v>
      </c>
      <c r="S186">
        <v>141</v>
      </c>
      <c r="T186">
        <v>2284.3623749745175</v>
      </c>
      <c r="AB186" s="18">
        <v>-12.930091089999998</v>
      </c>
      <c r="AC186">
        <v>-4.32</v>
      </c>
      <c r="AD186">
        <v>-8.1999999999999993</v>
      </c>
      <c r="AE186">
        <v>-55.51</v>
      </c>
      <c r="AF186" s="24">
        <f t="shared" si="2"/>
        <v>10.089999999999996</v>
      </c>
      <c r="AH186">
        <v>10.697340000000001</v>
      </c>
      <c r="AI186">
        <v>3.9476200000000001</v>
      </c>
      <c r="AJ186">
        <v>41.117170000000002</v>
      </c>
      <c r="AK186">
        <v>4.1272799999999998</v>
      </c>
      <c r="AL186">
        <v>16.569739999999999</v>
      </c>
      <c r="AM186">
        <v>4.5859999999999998E-2</v>
      </c>
      <c r="AN186">
        <v>9.8394163683017608E-3</v>
      </c>
      <c r="AO186">
        <v>1.5429999999999999E-2</v>
      </c>
      <c r="AP186">
        <v>2.9971095236173199E-2</v>
      </c>
      <c r="AQ186">
        <v>3.0370948108087502E-3</v>
      </c>
      <c r="AR186">
        <v>3.5E-4</v>
      </c>
      <c r="AS186">
        <v>4.9432700000000001</v>
      </c>
      <c r="AU186">
        <v>465.3087205878407</v>
      </c>
      <c r="AV186">
        <v>100.96653818708231</v>
      </c>
      <c r="AW186">
        <v>1025.9286890563401</v>
      </c>
      <c r="AX186">
        <v>169.81197284509358</v>
      </c>
      <c r="AY186">
        <v>589.97489807907994</v>
      </c>
      <c r="AZ186">
        <v>523.39648482081714</v>
      </c>
      <c r="BA186">
        <v>364.67216967504191</v>
      </c>
      <c r="BB186">
        <v>112.35955056179775</v>
      </c>
      <c r="BC186">
        <v>536.6835927329787</v>
      </c>
      <c r="BD186">
        <v>6.3708129106307458</v>
      </c>
      <c r="BE186">
        <v>437.55868186266395</v>
      </c>
      <c r="BF186">
        <v>74.669767205694001</v>
      </c>
      <c r="BG186">
        <v>133.73836009364555</v>
      </c>
      <c r="BH186">
        <v>154.16404179011383</v>
      </c>
      <c r="BJ186">
        <v>0.35545567013090468</v>
      </c>
      <c r="BK186">
        <v>0.10951984456653341</v>
      </c>
      <c r="BL186">
        <v>0.52311978255196845</v>
      </c>
      <c r="BM186">
        <v>9.8414772161164912E-2</v>
      </c>
      <c r="BN186">
        <v>0.42650009355439217</v>
      </c>
      <c r="BO186">
        <v>0.16552024975662627</v>
      </c>
      <c r="BP186">
        <v>6.2098009136392178E-3</v>
      </c>
      <c r="BQ186">
        <v>0.45354879491267225</v>
      </c>
      <c r="BR186">
        <v>0.15026779486195627</v>
      </c>
      <c r="BS186">
        <v>0.5750642363084173</v>
      </c>
      <c r="BT186">
        <v>0.51016848481178811</v>
      </c>
      <c r="BU186">
        <v>0.78869240386812345</v>
      </c>
      <c r="BW186">
        <v>0.94036209188145203</v>
      </c>
      <c r="BX186">
        <v>2.2854077440380188E-3</v>
      </c>
      <c r="BY186">
        <v>0.16399860490290596</v>
      </c>
    </row>
    <row r="187" spans="1:77" x14ac:dyDescent="0.25">
      <c r="A187" t="s">
        <v>795</v>
      </c>
      <c r="B187" t="s">
        <v>436</v>
      </c>
      <c r="C187">
        <v>186</v>
      </c>
      <c r="D187" t="s">
        <v>796</v>
      </c>
      <c r="E187" t="s">
        <v>619</v>
      </c>
      <c r="F187" s="15">
        <v>45208</v>
      </c>
      <c r="G187" s="16">
        <v>0.7090277777777777</v>
      </c>
      <c r="H187" t="s">
        <v>181</v>
      </c>
      <c r="I187" t="s">
        <v>434</v>
      </c>
      <c r="J187" t="s">
        <v>797</v>
      </c>
      <c r="K187" t="s">
        <v>798</v>
      </c>
      <c r="L187" t="s">
        <v>81</v>
      </c>
      <c r="M187" t="s">
        <v>81</v>
      </c>
      <c r="N187">
        <v>27.846679999999999</v>
      </c>
      <c r="O187">
        <v>85.575310000000002</v>
      </c>
      <c r="P187">
        <v>1243</v>
      </c>
      <c r="Q187">
        <v>22.5</v>
      </c>
      <c r="R187">
        <v>7.2</v>
      </c>
      <c r="S187">
        <v>37</v>
      </c>
      <c r="T187">
        <v>666.4639766690824</v>
      </c>
      <c r="AB187" s="18">
        <v>-17.124599999999997</v>
      </c>
      <c r="AC187">
        <v>-4.37</v>
      </c>
      <c r="AD187">
        <v>-8.3000000000000007</v>
      </c>
      <c r="AE187">
        <v>-55.08</v>
      </c>
      <c r="AF187" s="24">
        <f t="shared" si="2"/>
        <v>11.320000000000007</v>
      </c>
      <c r="AH187">
        <v>10.14119</v>
      </c>
      <c r="AI187">
        <v>1.4108700000000001</v>
      </c>
      <c r="AJ187">
        <v>4.5827900000000001</v>
      </c>
      <c r="AK187">
        <v>0.78669999999999995</v>
      </c>
      <c r="AL187">
        <v>20.202089999999998</v>
      </c>
      <c r="AM187">
        <v>2.1819999999999999E-2</v>
      </c>
      <c r="AN187">
        <v>3.0145264941533599E-2</v>
      </c>
      <c r="AO187">
        <v>6.3899999999999998E-3</v>
      </c>
      <c r="AP187">
        <v>4.6476856368453001E-2</v>
      </c>
      <c r="AQ187">
        <v>1.6508470458739199E-3</v>
      </c>
      <c r="AR187">
        <v>6.11E-3</v>
      </c>
      <c r="AS187">
        <v>4.4929999999999998E-2</v>
      </c>
      <c r="AU187">
        <v>441.11752493032878</v>
      </c>
      <c r="AV187">
        <v>36.08520063532174</v>
      </c>
      <c r="AW187">
        <v>114.34677379110732</v>
      </c>
      <c r="AX187">
        <v>32.367825550298292</v>
      </c>
      <c r="AY187">
        <v>719.30675971586754</v>
      </c>
      <c r="AZ187">
        <v>249.02990184889293</v>
      </c>
      <c r="BA187">
        <v>1117.2552070337279</v>
      </c>
      <c r="BB187">
        <v>46.531272073226681</v>
      </c>
      <c r="BC187">
        <v>832.24740564872423</v>
      </c>
      <c r="BD187">
        <v>111.21619109701103</v>
      </c>
      <c r="BE187">
        <v>237.83994321768046</v>
      </c>
      <c r="BF187">
        <v>2.2581911469497067</v>
      </c>
      <c r="BG187" t="s">
        <v>471</v>
      </c>
      <c r="BH187">
        <v>1.401216279432403</v>
      </c>
      <c r="BJ187">
        <v>9.7707628295203914</v>
      </c>
      <c r="BK187">
        <v>0.40693121922470354</v>
      </c>
      <c r="BL187">
        <v>7.2782762298926142</v>
      </c>
      <c r="BM187">
        <v>0.31557690207546601</v>
      </c>
      <c r="BN187">
        <v>2.0799882264468148</v>
      </c>
      <c r="BO187">
        <v>0.28306723904103287</v>
      </c>
      <c r="BP187">
        <v>0.9726220286738011</v>
      </c>
      <c r="BQ187">
        <v>3.8577172779371778</v>
      </c>
      <c r="BR187">
        <v>1.2254095441225073E-2</v>
      </c>
      <c r="BS187">
        <v>6.2905732786997755</v>
      </c>
      <c r="BT187">
        <v>2.1778480808197478</v>
      </c>
      <c r="BU187">
        <v>0.61325369040682176</v>
      </c>
      <c r="BW187">
        <v>0.53917591067198134</v>
      </c>
      <c r="BX187">
        <v>4.2045082355437694E-3</v>
      </c>
      <c r="BY187">
        <v>6.1870837290469556E-2</v>
      </c>
    </row>
    <row r="188" spans="1:77" x14ac:dyDescent="0.25">
      <c r="A188" t="s">
        <v>799</v>
      </c>
      <c r="B188" t="s">
        <v>800</v>
      </c>
      <c r="C188">
        <v>187</v>
      </c>
      <c r="D188" t="s">
        <v>801</v>
      </c>
      <c r="E188" t="s">
        <v>619</v>
      </c>
      <c r="F188" s="15">
        <v>45209</v>
      </c>
      <c r="G188" s="16">
        <v>0.44861111111111113</v>
      </c>
      <c r="H188" t="s">
        <v>181</v>
      </c>
      <c r="I188" t="s">
        <v>802</v>
      </c>
      <c r="J188" t="s">
        <v>803</v>
      </c>
      <c r="K188" t="s">
        <v>804</v>
      </c>
      <c r="L188" t="s">
        <v>111</v>
      </c>
      <c r="M188" t="s">
        <v>111</v>
      </c>
      <c r="N188">
        <v>27.865120000000001</v>
      </c>
      <c r="O188">
        <v>85.566199999999995</v>
      </c>
      <c r="P188" s="11">
        <v>1531.0560000011101</v>
      </c>
      <c r="Q188">
        <v>20.6</v>
      </c>
      <c r="R188">
        <v>5.37</v>
      </c>
      <c r="S188">
        <v>91</v>
      </c>
      <c r="T188">
        <v>200.64882363982989</v>
      </c>
      <c r="AB188" s="18">
        <v>-13.736199999999998</v>
      </c>
      <c r="AC188">
        <v>-4.7</v>
      </c>
      <c r="AD188">
        <v>-8.91</v>
      </c>
      <c r="AE188">
        <v>-58.96</v>
      </c>
      <c r="AF188" s="24">
        <f t="shared" si="2"/>
        <v>12.32</v>
      </c>
      <c r="AH188">
        <v>11.30383</v>
      </c>
      <c r="AI188">
        <v>2.1756799999999998</v>
      </c>
      <c r="AJ188">
        <v>13.63289</v>
      </c>
      <c r="AK188">
        <v>3.5072700000000001</v>
      </c>
      <c r="AL188">
        <v>9.0390200000000007</v>
      </c>
      <c r="AM188">
        <v>0.1087</v>
      </c>
      <c r="AN188">
        <v>3.40663783876307E-3</v>
      </c>
      <c r="AO188">
        <v>8.5599999999999996E-2</v>
      </c>
      <c r="AP188">
        <v>7.7139625274281207E-3</v>
      </c>
      <c r="AQ188">
        <v>2.9344703570328404E-4</v>
      </c>
      <c r="AR188">
        <v>7.8399999999999997E-3</v>
      </c>
      <c r="AS188">
        <v>0.18134</v>
      </c>
      <c r="AU188">
        <v>491.68958591971932</v>
      </c>
      <c r="AV188">
        <v>55.646409178915704</v>
      </c>
      <c r="AW188">
        <v>340.1589400668696</v>
      </c>
      <c r="AX188">
        <v>144.30240691215801</v>
      </c>
      <c r="AY188">
        <v>321.83938331167332</v>
      </c>
      <c r="AZ188">
        <v>1240.5843414745493</v>
      </c>
      <c r="BA188">
        <v>126.25809961259326</v>
      </c>
      <c r="BB188">
        <v>623.32971666169067</v>
      </c>
      <c r="BC188">
        <v>138.1316595474639</v>
      </c>
      <c r="BD188">
        <v>142.70620919812873</v>
      </c>
      <c r="BE188">
        <v>42.277342703253716</v>
      </c>
      <c r="BF188">
        <v>362.85218833916559</v>
      </c>
      <c r="BG188">
        <v>11.173800014554102</v>
      </c>
      <c r="BH188">
        <v>5.6553874941525031</v>
      </c>
      <c r="BJ188">
        <v>0.37117383887594724</v>
      </c>
      <c r="BK188">
        <v>1.8324660717109313</v>
      </c>
      <c r="BL188">
        <v>0.40607975648180672</v>
      </c>
      <c r="BM188">
        <v>0.16358943606767043</v>
      </c>
      <c r="BN188">
        <v>0.12428702504465322</v>
      </c>
      <c r="BO188">
        <v>0.42422053315367969</v>
      </c>
      <c r="BP188">
        <v>0.41952802760402258</v>
      </c>
      <c r="BQ188">
        <v>1.4454701258860381</v>
      </c>
      <c r="BR188">
        <v>1.6625720591205827E-2</v>
      </c>
      <c r="BS188">
        <v>0.94614412676734305</v>
      </c>
      <c r="BT188">
        <v>3.6470725750458626</v>
      </c>
      <c r="BU188">
        <v>1.5277483472044842</v>
      </c>
      <c r="BW188">
        <v>8.5983807495480596E-2</v>
      </c>
      <c r="BX188">
        <v>2.3653331455078391E-2</v>
      </c>
      <c r="BY188">
        <v>8.6945809109514202E-2</v>
      </c>
    </row>
    <row r="189" spans="1:77" x14ac:dyDescent="0.25">
      <c r="A189" t="s">
        <v>805</v>
      </c>
      <c r="B189" t="s">
        <v>806</v>
      </c>
      <c r="C189">
        <v>188</v>
      </c>
      <c r="D189" t="s">
        <v>807</v>
      </c>
      <c r="E189" t="s">
        <v>619</v>
      </c>
      <c r="F189" s="15">
        <v>45209</v>
      </c>
      <c r="G189" s="16">
        <v>0.46458333333333335</v>
      </c>
      <c r="H189" t="s">
        <v>181</v>
      </c>
      <c r="I189" t="s">
        <v>808</v>
      </c>
      <c r="J189" t="s">
        <v>809</v>
      </c>
      <c r="K189" t="s">
        <v>810</v>
      </c>
      <c r="L189" t="s">
        <v>111</v>
      </c>
      <c r="M189" t="s">
        <v>111</v>
      </c>
      <c r="N189">
        <v>27.866379999999999</v>
      </c>
      <c r="O189">
        <v>85.562569999999994</v>
      </c>
      <c r="P189" s="11">
        <v>1449.4158720043399</v>
      </c>
      <c r="Q189">
        <v>21.3</v>
      </c>
      <c r="R189">
        <v>6.84</v>
      </c>
      <c r="S189">
        <v>30</v>
      </c>
      <c r="T189">
        <v>206.25989564561169</v>
      </c>
      <c r="AB189" s="18">
        <v>-16.385200000000001</v>
      </c>
      <c r="AC189">
        <v>-4.5199999999999996</v>
      </c>
      <c r="AD189">
        <v>-8.6</v>
      </c>
      <c r="AE189">
        <v>-56.81</v>
      </c>
      <c r="AF189" s="24">
        <f t="shared" si="2"/>
        <v>11.989999999999995</v>
      </c>
      <c r="AH189">
        <v>5.2500400000000003</v>
      </c>
      <c r="AI189">
        <v>1.2863500000000001</v>
      </c>
      <c r="AJ189">
        <v>2.8449499999999999</v>
      </c>
      <c r="AK189">
        <v>0.81103000000000003</v>
      </c>
      <c r="AL189">
        <v>8.9052600000000002</v>
      </c>
      <c r="AM189">
        <v>3.8879999999999998E-2</v>
      </c>
      <c r="AN189">
        <v>2.21955080212815E-2</v>
      </c>
      <c r="AO189">
        <v>1.6299999999999999E-2</v>
      </c>
      <c r="AP189">
        <v>2.05064994451091E-2</v>
      </c>
      <c r="AQ189">
        <v>3.9233531067977201E-4</v>
      </c>
      <c r="AR189">
        <v>5.13E-3</v>
      </c>
      <c r="AS189">
        <v>6.4999999999999997E-3</v>
      </c>
      <c r="AU189">
        <v>228.36419104515579</v>
      </c>
      <c r="AV189">
        <v>32.900407434594349</v>
      </c>
      <c r="AW189">
        <v>70.985328609212033</v>
      </c>
      <c r="AX189">
        <v>33.368854145237613</v>
      </c>
      <c r="AY189">
        <v>317.07678339356607</v>
      </c>
      <c r="AZ189">
        <v>443.73430723579088</v>
      </c>
      <c r="BA189">
        <v>822.61831029288214</v>
      </c>
      <c r="BB189">
        <v>118.69479417740138</v>
      </c>
      <c r="BC189">
        <v>367.20385791224101</v>
      </c>
      <c r="BD189">
        <v>93.377914947244946</v>
      </c>
      <c r="BE189">
        <v>56.524320801004471</v>
      </c>
      <c r="BF189">
        <v>121.89150574419358</v>
      </c>
      <c r="BG189" t="s">
        <v>471</v>
      </c>
      <c r="BH189">
        <v>0.20271323873382191</v>
      </c>
      <c r="BJ189">
        <v>11.588568038073827</v>
      </c>
      <c r="BK189">
        <v>1.6721031867139642</v>
      </c>
      <c r="BL189">
        <v>5.1729542583900585</v>
      </c>
      <c r="BM189">
        <v>0.46348179376216536</v>
      </c>
      <c r="BN189">
        <v>0.79628173748665432</v>
      </c>
      <c r="BO189">
        <v>0.47008099841221573</v>
      </c>
      <c r="BP189">
        <v>1.315453725111402</v>
      </c>
      <c r="BQ189">
        <v>3.2170618284004129</v>
      </c>
      <c r="BR189">
        <v>2.8557061396418618E-3</v>
      </c>
      <c r="BS189">
        <v>4.4667932036933307</v>
      </c>
      <c r="BT189">
        <v>6.2510706920670058</v>
      </c>
      <c r="BU189">
        <v>0.72021731960647117</v>
      </c>
      <c r="BW189">
        <v>0.24751831949794434</v>
      </c>
      <c r="BX189">
        <v>1.7691499620500161E-2</v>
      </c>
      <c r="BY189">
        <v>0.11581656000725789</v>
      </c>
    </row>
    <row r="190" spans="1:77" x14ac:dyDescent="0.25">
      <c r="A190" t="s">
        <v>811</v>
      </c>
      <c r="B190" t="s">
        <v>812</v>
      </c>
      <c r="C190">
        <v>189</v>
      </c>
      <c r="D190" t="s">
        <v>813</v>
      </c>
      <c r="E190" t="s">
        <v>619</v>
      </c>
      <c r="F190" s="15">
        <v>45209</v>
      </c>
      <c r="G190" s="16">
        <v>0.48888888888888887</v>
      </c>
      <c r="H190" t="s">
        <v>181</v>
      </c>
      <c r="I190" t="s">
        <v>814</v>
      </c>
      <c r="J190" t="s">
        <v>815</v>
      </c>
      <c r="K190" t="s">
        <v>816</v>
      </c>
      <c r="L190" t="s">
        <v>111</v>
      </c>
      <c r="M190" t="s">
        <v>111</v>
      </c>
      <c r="N190">
        <v>27.867049999999999</v>
      </c>
      <c r="O190">
        <v>85.557090000000002</v>
      </c>
      <c r="P190" s="11">
        <v>1257.7160000034401</v>
      </c>
      <c r="Q190">
        <v>22.2</v>
      </c>
      <c r="R190">
        <v>5.91</v>
      </c>
      <c r="S190">
        <v>87</v>
      </c>
      <c r="T190">
        <v>489.30312517021684</v>
      </c>
      <c r="AB190" s="18">
        <v>-17.979800000000001</v>
      </c>
      <c r="AC190">
        <v>-4.47</v>
      </c>
      <c r="AD190">
        <v>-8.49</v>
      </c>
      <c r="AE190">
        <v>-56.62</v>
      </c>
      <c r="AF190" s="24">
        <f t="shared" si="2"/>
        <v>11.300000000000004</v>
      </c>
      <c r="AH190">
        <v>10.80223</v>
      </c>
      <c r="AI190">
        <v>3.6919300000000002</v>
      </c>
      <c r="AJ190">
        <v>9.3847500000000004</v>
      </c>
      <c r="AK190">
        <v>3.4380700000000002</v>
      </c>
      <c r="AL190">
        <v>17.414069999999999</v>
      </c>
      <c r="AM190">
        <v>6.5210000000000004E-2</v>
      </c>
      <c r="AN190">
        <v>4.3940164088354699E-4</v>
      </c>
      <c r="AO190">
        <v>6.25E-2</v>
      </c>
      <c r="AP190">
        <v>4.5716985197226901E-3</v>
      </c>
      <c r="AQ190">
        <v>1.0967073388431501E-3</v>
      </c>
      <c r="AR190">
        <v>1.41E-3</v>
      </c>
      <c r="AS190">
        <v>7.9259999999999997E-2</v>
      </c>
      <c r="AU190">
        <v>469.87118487358441</v>
      </c>
      <c r="AV190">
        <v>94.426867664322998</v>
      </c>
      <c r="AW190">
        <v>234.1621338390139</v>
      </c>
      <c r="AX190">
        <v>141.45525612013989</v>
      </c>
      <c r="AY190">
        <v>620.03774189528406</v>
      </c>
      <c r="AZ190">
        <v>744.2364756904816</v>
      </c>
      <c r="BA190">
        <v>16.285269749940763</v>
      </c>
      <c r="BB190">
        <v>455.11807583359428</v>
      </c>
      <c r="BC190">
        <v>81.864061594103148</v>
      </c>
      <c r="BD190">
        <v>25.665274868541005</v>
      </c>
      <c r="BE190">
        <v>158.00422688995104</v>
      </c>
      <c r="BF190">
        <v>226.43485554038449</v>
      </c>
      <c r="BG190">
        <v>9.8040284494494365</v>
      </c>
      <c r="BH190">
        <v>2.471854046468112</v>
      </c>
      <c r="BJ190">
        <v>6.9546982182596875E-2</v>
      </c>
      <c r="BK190">
        <v>1.9436023594937311</v>
      </c>
      <c r="BL190">
        <v>0.34960418344318883</v>
      </c>
      <c r="BM190">
        <v>0.40325421585558885</v>
      </c>
      <c r="BN190">
        <v>0.67476420845472262</v>
      </c>
      <c r="BO190">
        <v>0.60409107912123039</v>
      </c>
      <c r="BP190">
        <v>0.10960471895163819</v>
      </c>
      <c r="BQ190">
        <v>2.0066061799582853</v>
      </c>
      <c r="BR190">
        <v>1.0556164679330723E-2</v>
      </c>
      <c r="BS190">
        <v>2.6478992641976822</v>
      </c>
      <c r="BT190">
        <v>3.1782955830174617</v>
      </c>
      <c r="BU190">
        <v>0.75781061881381284</v>
      </c>
      <c r="BW190">
        <v>0.33627136963604393</v>
      </c>
      <c r="BX190">
        <v>6.3289446091622202E-3</v>
      </c>
      <c r="BY190">
        <v>0.14965571204166217</v>
      </c>
    </row>
    <row r="191" spans="1:77" x14ac:dyDescent="0.25">
      <c r="A191" t="s">
        <v>817</v>
      </c>
      <c r="B191" t="s">
        <v>818</v>
      </c>
      <c r="C191">
        <v>190</v>
      </c>
      <c r="D191" t="s">
        <v>819</v>
      </c>
      <c r="E191" t="s">
        <v>619</v>
      </c>
      <c r="F191" s="15">
        <v>45209</v>
      </c>
      <c r="G191" s="16">
        <v>0.51736111111111105</v>
      </c>
      <c r="H191" t="s">
        <v>181</v>
      </c>
      <c r="I191" t="s">
        <v>820</v>
      </c>
      <c r="J191" t="s">
        <v>821</v>
      </c>
      <c r="K191" t="s">
        <v>822</v>
      </c>
      <c r="L191" t="s">
        <v>111</v>
      </c>
      <c r="M191" t="s">
        <v>111</v>
      </c>
      <c r="N191">
        <v>27.868829999999999</v>
      </c>
      <c r="O191">
        <v>85.553030000000007</v>
      </c>
      <c r="P191" s="11">
        <v>1130.54003200131</v>
      </c>
      <c r="Q191">
        <v>23.1</v>
      </c>
      <c r="R191">
        <v>6.9</v>
      </c>
      <c r="S191">
        <v>78</v>
      </c>
      <c r="T191">
        <v>961.19971658725865</v>
      </c>
      <c r="AB191" s="18">
        <v>-14.8424</v>
      </c>
      <c r="AC191">
        <v>-4.54</v>
      </c>
      <c r="AD191">
        <v>-8.61</v>
      </c>
      <c r="AE191">
        <v>-58</v>
      </c>
      <c r="AF191" s="24">
        <f t="shared" si="2"/>
        <v>10.879999999999995</v>
      </c>
      <c r="AH191">
        <v>10.61192</v>
      </c>
      <c r="AI191">
        <v>3.6878700000000002</v>
      </c>
      <c r="AJ191">
        <v>13.11228</v>
      </c>
      <c r="AK191">
        <v>4.1531599999999997</v>
      </c>
      <c r="AL191">
        <v>11.69459</v>
      </c>
      <c r="AM191">
        <v>6.7320000000000005E-2</v>
      </c>
      <c r="AN191">
        <v>6.0116079095910106E-4</v>
      </c>
      <c r="AO191">
        <v>4.0230000000000002E-2</v>
      </c>
      <c r="AP191">
        <v>1.33190567384964E-2</v>
      </c>
      <c r="AQ191">
        <v>1.20683555204982E-3</v>
      </c>
      <c r="AR191">
        <v>5.9800000000000001E-3</v>
      </c>
      <c r="AS191">
        <v>1.4868699999999999</v>
      </c>
      <c r="AU191">
        <v>461.59315476375599</v>
      </c>
      <c r="AV191">
        <v>94.323026832368683</v>
      </c>
      <c r="AW191">
        <v>327.16902041020006</v>
      </c>
      <c r="AX191">
        <v>170.87677432627029</v>
      </c>
      <c r="AY191">
        <v>416.39244449983084</v>
      </c>
      <c r="AZ191">
        <v>768.31773567678613</v>
      </c>
      <c r="BA191">
        <v>22.280448530348881</v>
      </c>
      <c r="BB191">
        <v>292.95040305256799</v>
      </c>
      <c r="BC191">
        <v>238.50043403163042</v>
      </c>
      <c r="BD191">
        <v>108.84988915877676</v>
      </c>
      <c r="BE191">
        <v>173.87055929258321</v>
      </c>
      <c r="BF191">
        <v>197.98580658659938</v>
      </c>
      <c r="BG191">
        <v>40.13896953359216</v>
      </c>
      <c r="BH191">
        <v>46.370497427101199</v>
      </c>
      <c r="BJ191">
        <v>6.810072818757093E-2</v>
      </c>
      <c r="BK191">
        <v>0.89540997092350239</v>
      </c>
      <c r="BL191">
        <v>0.72898232764398607</v>
      </c>
      <c r="BM191">
        <v>0.28830060595012252</v>
      </c>
      <c r="BN191">
        <v>0.53143955706621204</v>
      </c>
      <c r="BO191">
        <v>0.52228898112671951</v>
      </c>
      <c r="BP191">
        <v>0.332702310941</v>
      </c>
      <c r="BQ191">
        <v>1.4108706080576234</v>
      </c>
      <c r="BR191">
        <v>0.14173254353044337</v>
      </c>
      <c r="BS191">
        <v>1.272713547198826</v>
      </c>
      <c r="BT191">
        <v>2.3483816857521527</v>
      </c>
      <c r="BU191">
        <v>1.1085531470635115</v>
      </c>
      <c r="BW191">
        <v>0.37667490840840218</v>
      </c>
      <c r="BX191">
        <v>5.7514049766023674E-3</v>
      </c>
      <c r="BY191">
        <v>0.15070297504140431</v>
      </c>
    </row>
    <row r="192" spans="1:77" x14ac:dyDescent="0.25">
      <c r="A192" t="s">
        <v>823</v>
      </c>
      <c r="B192" t="s">
        <v>824</v>
      </c>
      <c r="C192">
        <v>191</v>
      </c>
      <c r="D192" t="s">
        <v>825</v>
      </c>
      <c r="E192" t="s">
        <v>619</v>
      </c>
      <c r="F192" s="15">
        <v>45209</v>
      </c>
      <c r="G192" s="16">
        <v>0.54097222222222219</v>
      </c>
      <c r="H192" t="s">
        <v>181</v>
      </c>
      <c r="I192" t="s">
        <v>826</v>
      </c>
      <c r="J192" t="s">
        <v>827</v>
      </c>
      <c r="K192" t="s">
        <v>828</v>
      </c>
      <c r="L192" t="s">
        <v>111</v>
      </c>
      <c r="M192" t="s">
        <v>111</v>
      </c>
      <c r="N192">
        <v>27.867650000000001</v>
      </c>
      <c r="O192">
        <v>85.550190000000001</v>
      </c>
      <c r="P192" s="11">
        <v>1076.05224000359</v>
      </c>
      <c r="Q192">
        <v>21.8</v>
      </c>
      <c r="R192">
        <v>6.37</v>
      </c>
      <c r="S192">
        <v>76</v>
      </c>
      <c r="T192">
        <v>1148.672473286482</v>
      </c>
      <c r="AB192" s="18">
        <v>-15.6892</v>
      </c>
      <c r="AC192">
        <v>-4.37</v>
      </c>
      <c r="AD192">
        <v>-8.3000000000000007</v>
      </c>
      <c r="AE192">
        <v>-55.62</v>
      </c>
      <c r="AF192" s="24">
        <f t="shared" si="2"/>
        <v>10.780000000000008</v>
      </c>
      <c r="AH192">
        <v>9.7274700000000003</v>
      </c>
      <c r="AI192">
        <v>2.5032899999999998</v>
      </c>
      <c r="AJ192">
        <v>16.911799999999999</v>
      </c>
      <c r="AK192">
        <v>2.8609100000000001</v>
      </c>
      <c r="AL192">
        <v>16.47991</v>
      </c>
      <c r="AM192">
        <v>5.3280000000000001E-2</v>
      </c>
      <c r="AN192">
        <v>1.30578260898447E-3</v>
      </c>
      <c r="AO192">
        <v>1.6389999999999998E-2</v>
      </c>
      <c r="AP192">
        <v>9.5943830584951702E-3</v>
      </c>
      <c r="AQ192">
        <v>4.9126438614226203E-3</v>
      </c>
      <c r="AR192">
        <v>3.1E-4</v>
      </c>
      <c r="AS192">
        <v>0.49531999999999998</v>
      </c>
      <c r="AU192">
        <v>423.12169382824163</v>
      </c>
      <c r="AV192">
        <v>64.025545867723153</v>
      </c>
      <c r="AW192">
        <v>421.97215429911665</v>
      </c>
      <c r="AX192">
        <v>117.7087019131866</v>
      </c>
      <c r="AY192">
        <v>586.77645048156523</v>
      </c>
      <c r="AZ192">
        <v>608.08034695275046</v>
      </c>
      <c r="BA192">
        <v>48.395408763913352</v>
      </c>
      <c r="BB192">
        <v>119.35016420660175</v>
      </c>
      <c r="BC192">
        <v>171.80379726914083</v>
      </c>
      <c r="BD192">
        <v>5.6427200065586609</v>
      </c>
      <c r="BE192">
        <v>707.77177084319555</v>
      </c>
      <c r="BF192">
        <v>109.43468916345857</v>
      </c>
      <c r="BG192">
        <v>10.068984263137567</v>
      </c>
      <c r="BH192">
        <v>15.447372524559489</v>
      </c>
      <c r="BJ192">
        <v>0.11468863115931596</v>
      </c>
      <c r="BK192">
        <v>0.2828389574777484</v>
      </c>
      <c r="BL192">
        <v>0.40714486849138631</v>
      </c>
      <c r="BM192">
        <v>0.15172931487402933</v>
      </c>
      <c r="BN192">
        <v>1.6772949675288022</v>
      </c>
      <c r="BO192">
        <v>0.27894897972283811</v>
      </c>
      <c r="BP192">
        <v>1.3372256792467866E-2</v>
      </c>
      <c r="BQ192">
        <v>1.0027242070772047</v>
      </c>
      <c r="BR192">
        <v>3.6607563715234055E-2</v>
      </c>
      <c r="BS192">
        <v>1.3905572784919509</v>
      </c>
      <c r="BT192">
        <v>1.4410437768405691</v>
      </c>
      <c r="BU192">
        <v>0.72109522030236084</v>
      </c>
      <c r="BW192">
        <v>1.6727380826058573</v>
      </c>
      <c r="BX192">
        <v>1.4128848326469164E-3</v>
      </c>
      <c r="BY192">
        <v>0.11789338063421086</v>
      </c>
    </row>
    <row r="193" spans="1:77" x14ac:dyDescent="0.25">
      <c r="A193" t="s">
        <v>829</v>
      </c>
      <c r="B193" t="s">
        <v>830</v>
      </c>
      <c r="C193" s="20">
        <v>192</v>
      </c>
      <c r="D193" t="s">
        <v>831</v>
      </c>
      <c r="E193" t="s">
        <v>619</v>
      </c>
      <c r="F193" s="15">
        <v>45209</v>
      </c>
      <c r="G193" s="16">
        <v>0.5805555555555556</v>
      </c>
      <c r="H193" t="s">
        <v>181</v>
      </c>
      <c r="I193" t="s">
        <v>832</v>
      </c>
      <c r="J193" t="s">
        <v>833</v>
      </c>
      <c r="K193" t="s">
        <v>834</v>
      </c>
      <c r="L193" t="s">
        <v>111</v>
      </c>
      <c r="M193" t="s">
        <v>111</v>
      </c>
      <c r="N193">
        <v>27.869240000000001</v>
      </c>
      <c r="O193">
        <v>85.541780000000003</v>
      </c>
      <c r="P193" s="25">
        <v>950.85715200496895</v>
      </c>
      <c r="Q193">
        <v>24.3</v>
      </c>
      <c r="R193">
        <v>6.6</v>
      </c>
      <c r="S193">
        <v>87</v>
      </c>
      <c r="T193">
        <v>1441.7186379575392</v>
      </c>
      <c r="AB193" s="18">
        <v>-16.884800000000002</v>
      </c>
      <c r="AC193">
        <v>-3.84</v>
      </c>
      <c r="AD193">
        <v>-7.3</v>
      </c>
      <c r="AE193">
        <v>-49.51</v>
      </c>
      <c r="AF193" s="24">
        <f t="shared" si="2"/>
        <v>8.89</v>
      </c>
      <c r="AH193">
        <v>7.2397600000000004</v>
      </c>
      <c r="AI193">
        <v>2.1217299999999999</v>
      </c>
      <c r="AJ193">
        <v>23.52637</v>
      </c>
      <c r="AK193">
        <v>3.23231</v>
      </c>
      <c r="AL193">
        <v>12.391030000000001</v>
      </c>
      <c r="AM193">
        <v>9.5280000000000004E-2</v>
      </c>
      <c r="AN193">
        <v>6.39268395132853E-4</v>
      </c>
      <c r="AO193">
        <v>1.154E-2</v>
      </c>
      <c r="AP193">
        <v>1.31933869824151E-2</v>
      </c>
      <c r="AQ193">
        <v>1.9989109738009899E-3</v>
      </c>
      <c r="AR193">
        <v>2.5000000000000001E-4</v>
      </c>
      <c r="AS193">
        <v>0.78722000000000003</v>
      </c>
      <c r="AU193">
        <v>314.91225509921395</v>
      </c>
      <c r="AV193">
        <v>54.266553788783654</v>
      </c>
      <c r="AW193">
        <v>587.01457158540836</v>
      </c>
      <c r="AX193">
        <v>132.98950833161902</v>
      </c>
      <c r="AY193">
        <v>441.18958181267914</v>
      </c>
      <c r="AZ193">
        <v>1087.4229627938826</v>
      </c>
      <c r="BA193">
        <v>23.692806964526856</v>
      </c>
      <c r="BB193">
        <v>84.033001521914855</v>
      </c>
      <c r="BC193">
        <v>236.25010264867223</v>
      </c>
      <c r="BD193">
        <v>4.5505806504505335</v>
      </c>
      <c r="BE193">
        <v>287.98602129390434</v>
      </c>
      <c r="BF193">
        <v>66.724288484944296</v>
      </c>
      <c r="BG193">
        <v>25.961333918129277</v>
      </c>
      <c r="BH193">
        <v>24.550756276313738</v>
      </c>
      <c r="BJ193">
        <v>4.0361531231733049E-2</v>
      </c>
      <c r="BK193">
        <v>0.14315317811440118</v>
      </c>
      <c r="BL193">
        <v>0.4024603716575692</v>
      </c>
      <c r="BM193">
        <v>9.2444985892293274E-2</v>
      </c>
      <c r="BN193">
        <v>0.49059433144242398</v>
      </c>
      <c r="BO193">
        <v>0.22655231193399697</v>
      </c>
      <c r="BP193">
        <v>7.7520744300440952E-3</v>
      </c>
      <c r="BQ193">
        <v>0.53646411919332637</v>
      </c>
      <c r="BR193">
        <v>4.1823078105211395E-2</v>
      </c>
      <c r="BS193">
        <v>0.75158199330744846</v>
      </c>
      <c r="BT193">
        <v>1.8524633210670933</v>
      </c>
      <c r="BU193">
        <v>0.71377989889371374</v>
      </c>
      <c r="BW193">
        <v>0.91449607511518904</v>
      </c>
      <c r="BX193">
        <v>3.472390762256649E-3</v>
      </c>
      <c r="BY193">
        <v>0.13644166190549178</v>
      </c>
    </row>
    <row r="194" spans="1:77" s="8" customFormat="1" x14ac:dyDescent="0.25">
      <c r="A194" s="8" t="s">
        <v>835</v>
      </c>
      <c r="B194" s="8" t="s">
        <v>836</v>
      </c>
      <c r="C194">
        <v>193</v>
      </c>
      <c r="D194" s="8" t="s">
        <v>837</v>
      </c>
      <c r="E194" s="8" t="s">
        <v>838</v>
      </c>
      <c r="F194" s="9">
        <v>45540</v>
      </c>
      <c r="G194" s="10">
        <v>0.66653935185185187</v>
      </c>
      <c r="H194" s="8" t="s">
        <v>181</v>
      </c>
      <c r="K194" s="8" t="s">
        <v>839</v>
      </c>
      <c r="L194" s="8" t="s">
        <v>81</v>
      </c>
      <c r="M194" s="8" t="s">
        <v>81</v>
      </c>
      <c r="N194" s="8">
        <v>27.83614572275464</v>
      </c>
      <c r="O194" s="8">
        <v>85.572596751130689</v>
      </c>
      <c r="P194" s="11">
        <v>920.255773219768</v>
      </c>
      <c r="Q194" s="8">
        <v>26.5</v>
      </c>
      <c r="R194" s="8">
        <v>8.6</v>
      </c>
      <c r="S194" s="8">
        <v>49</v>
      </c>
      <c r="T194" s="8">
        <v>314</v>
      </c>
      <c r="V194" s="12"/>
      <c r="AB194" s="13"/>
      <c r="AC194" s="8">
        <v>-4.9787167857142869</v>
      </c>
      <c r="AD194" s="8">
        <v>-9.4602105714285774</v>
      </c>
      <c r="AE194" s="8">
        <v>-66.242289014285717</v>
      </c>
      <c r="AF194" s="26">
        <f t="shared" si="2"/>
        <v>9.4393955571429018</v>
      </c>
      <c r="AG194" s="14"/>
      <c r="AH194" s="8">
        <v>6.3004300000000004</v>
      </c>
      <c r="AI194" s="8">
        <v>1.10497</v>
      </c>
      <c r="AJ194" s="8">
        <v>6.9558549999999997</v>
      </c>
      <c r="AK194" s="8">
        <v>1.4257333333333333</v>
      </c>
      <c r="AL194" s="8">
        <v>9.35623</v>
      </c>
      <c r="AM194" s="8">
        <v>8.0850000000000005E-2</v>
      </c>
      <c r="AN194" s="8">
        <v>2.358E-2</v>
      </c>
      <c r="AO194" s="8">
        <v>2.0638E-2</v>
      </c>
      <c r="AP194" s="8">
        <v>1.4880000000000001E-2</v>
      </c>
      <c r="AQ194" s="8">
        <v>3.3399999999999999E-4</v>
      </c>
      <c r="AR194" s="8">
        <v>5.4333333333333328E-4</v>
      </c>
      <c r="AS194" s="8">
        <v>0.60412999999999994</v>
      </c>
      <c r="AT194" s="14"/>
      <c r="AU194" s="8">
        <f t="shared" ref="AU194:AU257" si="3">1000*AH194/22.989769</f>
        <v>274.05364534110805</v>
      </c>
      <c r="AV194" s="8">
        <f t="shared" ref="AV194:AV257" si="4">1000*AI194/39.0983</f>
        <v>28.261331055314425</v>
      </c>
      <c r="AW194" s="8">
        <f t="shared" ref="AW194:AW257" si="5">1000*AJ194/40.078</f>
        <v>173.5579370228055</v>
      </c>
      <c r="AX194" s="8">
        <f t="shared" ref="AX194:AX257" si="6">1000*AK194/24.305</f>
        <v>58.660083659055068</v>
      </c>
      <c r="AY194" s="8">
        <f t="shared" ref="AY194:AY257" si="7">1000*AL194/28.0855</f>
        <v>333.13382350323121</v>
      </c>
      <c r="AZ194" s="8">
        <f t="shared" ref="AZ194:AZ257" si="8">1000000*AM194/87.62</f>
        <v>922.73453549417934</v>
      </c>
      <c r="BA194" s="8">
        <f t="shared" ref="BA194:BA201" si="9">1000000*AN194/26.9815</f>
        <v>873.93213868761927</v>
      </c>
      <c r="BB194" s="8">
        <f t="shared" ref="BB194:BB257" si="10">1000000*AO194/137.327</f>
        <v>150.28362958485951</v>
      </c>
      <c r="BC194" s="8">
        <f t="shared" ref="BC194:BC257" si="11">1000000*AP194/55.845</f>
        <v>266.45178619392965</v>
      </c>
      <c r="BD194" s="8">
        <f t="shared" ref="BD194:BD257" si="12">1000000*AR194/54.938</f>
        <v>9.8899365345176964</v>
      </c>
      <c r="BE194" s="8">
        <f t="shared" ref="BE194:BE257" si="13">1000000*AQ194/6.941</f>
        <v>48.11986745425731</v>
      </c>
      <c r="BF194" s="8">
        <v>93.016427080394905</v>
      </c>
      <c r="BH194" s="8">
        <f t="shared" ref="BH194" si="14">1000*AS194/32.065</f>
        <v>18.840792140963668</v>
      </c>
      <c r="BI194" s="14"/>
    </row>
    <row r="195" spans="1:77" x14ac:dyDescent="0.25">
      <c r="A195" t="s">
        <v>840</v>
      </c>
      <c r="B195" t="s">
        <v>841</v>
      </c>
      <c r="C195">
        <v>194</v>
      </c>
      <c r="D195" t="s">
        <v>842</v>
      </c>
      <c r="E195" t="s">
        <v>838</v>
      </c>
      <c r="F195" s="15">
        <v>45540</v>
      </c>
      <c r="G195" s="16">
        <v>0.70076388888888885</v>
      </c>
      <c r="H195" t="s">
        <v>181</v>
      </c>
      <c r="I195" t="s">
        <v>843</v>
      </c>
      <c r="K195" t="s">
        <v>844</v>
      </c>
      <c r="L195" t="s">
        <v>81</v>
      </c>
      <c r="M195" t="s">
        <v>81</v>
      </c>
      <c r="N195">
        <v>27.8376610282833</v>
      </c>
      <c r="O195">
        <v>85.567606044217726</v>
      </c>
      <c r="P195" s="11">
        <v>864.83273620818704</v>
      </c>
      <c r="Q195">
        <v>24.2</v>
      </c>
      <c r="R195">
        <v>7.1</v>
      </c>
      <c r="S195">
        <v>168</v>
      </c>
      <c r="T195">
        <v>1373</v>
      </c>
      <c r="AC195">
        <v>-4.5199999999999996</v>
      </c>
      <c r="AD195">
        <v>-8.6</v>
      </c>
      <c r="AE195">
        <v>-57.42</v>
      </c>
      <c r="AF195" s="24">
        <f t="shared" si="2"/>
        <v>11.379999999999995</v>
      </c>
      <c r="AH195">
        <v>8.5485299999999995</v>
      </c>
      <c r="AI195">
        <v>3.2097000000000002</v>
      </c>
      <c r="AJ195">
        <v>32.883936666666663</v>
      </c>
      <c r="AK195">
        <v>3.5181</v>
      </c>
      <c r="AL195">
        <v>16.173649999999999</v>
      </c>
      <c r="AM195">
        <v>3.7407499999999996E-2</v>
      </c>
      <c r="AN195">
        <v>7.28E-3</v>
      </c>
      <c r="AO195">
        <v>1.2706E-2</v>
      </c>
      <c r="AP195">
        <v>6.4999999999999997E-4</v>
      </c>
      <c r="AQ195">
        <v>3.6979999999999999E-3</v>
      </c>
      <c r="AR195">
        <v>3.2666666666666667E-4</v>
      </c>
      <c r="AS195">
        <v>3.7298499999999999</v>
      </c>
      <c r="AU195">
        <f t="shared" si="3"/>
        <v>371.84062180007112</v>
      </c>
      <c r="AV195">
        <f t="shared" si="4"/>
        <v>82.093083330988819</v>
      </c>
      <c r="AW195">
        <f t="shared" si="5"/>
        <v>820.49844469950244</v>
      </c>
      <c r="AX195">
        <f t="shared" si="6"/>
        <v>144.74799423986835</v>
      </c>
      <c r="AY195">
        <f t="shared" si="7"/>
        <v>575.87189118940375</v>
      </c>
      <c r="AZ195">
        <f t="shared" si="8"/>
        <v>426.92878338278922</v>
      </c>
      <c r="BA195">
        <f t="shared" si="9"/>
        <v>269.81450252951095</v>
      </c>
      <c r="BB195">
        <f t="shared" si="10"/>
        <v>92.523684344666378</v>
      </c>
      <c r="BC195">
        <f t="shared" si="11"/>
        <v>11.639358939923001</v>
      </c>
      <c r="BD195">
        <f t="shared" si="12"/>
        <v>5.946096812164015</v>
      </c>
      <c r="BE195">
        <f t="shared" si="13"/>
        <v>532.77625702348371</v>
      </c>
      <c r="BF195">
        <v>99.841407334273597</v>
      </c>
      <c r="BH195">
        <f>1000*AS195/32.065</f>
        <v>116.32153438328396</v>
      </c>
    </row>
    <row r="196" spans="1:77" ht="15" customHeight="1" x14ac:dyDescent="0.25">
      <c r="A196" t="s">
        <v>845</v>
      </c>
      <c r="B196" t="s">
        <v>187</v>
      </c>
      <c r="C196">
        <v>195</v>
      </c>
      <c r="D196" t="s">
        <v>846</v>
      </c>
      <c r="E196" t="s">
        <v>838</v>
      </c>
      <c r="F196" s="15">
        <v>45540</v>
      </c>
      <c r="G196" s="16">
        <v>0.72280092592592593</v>
      </c>
      <c r="H196" t="s">
        <v>181</v>
      </c>
      <c r="I196" t="s">
        <v>185</v>
      </c>
      <c r="K196" t="s">
        <v>847</v>
      </c>
      <c r="L196" t="s">
        <v>81</v>
      </c>
      <c r="M196" t="s">
        <v>81</v>
      </c>
      <c r="N196">
        <v>27.83637112660929</v>
      </c>
      <c r="O196">
        <v>85.57024252763722</v>
      </c>
      <c r="P196" s="11">
        <v>874.47729600244202</v>
      </c>
      <c r="Q196">
        <v>24.5</v>
      </c>
      <c r="R196">
        <v>7.21</v>
      </c>
      <c r="S196">
        <v>66</v>
      </c>
      <c r="T196">
        <v>478</v>
      </c>
      <c r="AC196">
        <v>-4.59</v>
      </c>
      <c r="AD196">
        <v>-8.6999999999999993</v>
      </c>
      <c r="AE196">
        <v>-58.08</v>
      </c>
      <c r="AF196" s="24">
        <f t="shared" si="2"/>
        <v>11.519999999999996</v>
      </c>
      <c r="AH196">
        <v>8.7556599999999989</v>
      </c>
      <c r="AI196">
        <v>3.0874899999999998</v>
      </c>
      <c r="AJ196">
        <v>9.3498800000000006</v>
      </c>
      <c r="AK196">
        <v>2.8637299999999999</v>
      </c>
      <c r="AL196">
        <v>14.90368</v>
      </c>
      <c r="AM196">
        <v>3.7812499999999999E-2</v>
      </c>
      <c r="AN196">
        <v>2.3700000000000001E-3</v>
      </c>
      <c r="AO196">
        <v>1.5764E-2</v>
      </c>
      <c r="AP196">
        <v>2.4099999999999998E-3</v>
      </c>
      <c r="AQ196">
        <v>2.4109999999999999E-3</v>
      </c>
      <c r="AR196">
        <v>5.1000000000000004E-4</v>
      </c>
      <c r="AS196">
        <v>4.8724299999999996</v>
      </c>
      <c r="AU196">
        <f t="shared" si="3"/>
        <v>380.85028170574481</v>
      </c>
      <c r="AV196">
        <f t="shared" si="4"/>
        <v>78.967371982925073</v>
      </c>
      <c r="AW196">
        <f t="shared" si="5"/>
        <v>233.29208044313589</v>
      </c>
      <c r="AX196">
        <f t="shared" si="6"/>
        <v>117.82472742234108</v>
      </c>
      <c r="AY196">
        <f t="shared" si="7"/>
        <v>530.6538961385769</v>
      </c>
      <c r="AZ196">
        <f t="shared" si="8"/>
        <v>431.55101574982876</v>
      </c>
      <c r="BA196">
        <f t="shared" si="9"/>
        <v>87.837963048755626</v>
      </c>
      <c r="BB196">
        <f t="shared" si="10"/>
        <v>114.79170155905248</v>
      </c>
      <c r="BC196">
        <f t="shared" si="11"/>
        <v>43.155161608022205</v>
      </c>
      <c r="BD196">
        <f t="shared" si="12"/>
        <v>9.2831919618479013</v>
      </c>
      <c r="BE196">
        <f t="shared" si="13"/>
        <v>347.35628871920471</v>
      </c>
      <c r="BF196">
        <v>85.562436107193207</v>
      </c>
      <c r="BH196">
        <f t="shared" ref="BH196:BH259" si="15">1000*AS196/32.065</f>
        <v>151.95477935443628</v>
      </c>
    </row>
    <row r="197" spans="1:77" x14ac:dyDescent="0.25">
      <c r="A197" t="s">
        <v>848</v>
      </c>
      <c r="B197" t="s">
        <v>849</v>
      </c>
      <c r="C197">
        <v>196</v>
      </c>
      <c r="E197" t="s">
        <v>838</v>
      </c>
      <c r="F197" s="15">
        <v>45540</v>
      </c>
      <c r="G197" s="16">
        <v>0.91700231481481487</v>
      </c>
      <c r="H197" t="s">
        <v>850</v>
      </c>
      <c r="K197" t="s">
        <v>851</v>
      </c>
      <c r="L197" t="s">
        <v>852</v>
      </c>
      <c r="M197" t="s">
        <v>852</v>
      </c>
      <c r="N197">
        <v>27.832762605928519</v>
      </c>
      <c r="O197">
        <v>85.57235269494376</v>
      </c>
      <c r="P197" s="11">
        <v>826.33093474910402</v>
      </c>
      <c r="R197">
        <v>7.5</v>
      </c>
      <c r="T197">
        <v>166</v>
      </c>
      <c r="AF197" s="24"/>
      <c r="AH197">
        <v>0.70148999999999995</v>
      </c>
      <c r="AI197">
        <v>1.2850950000000001</v>
      </c>
      <c r="AJ197">
        <v>4.7311049999999994</v>
      </c>
      <c r="AK197">
        <v>0.33261000000000002</v>
      </c>
      <c r="AL197">
        <v>0.83719800000000011</v>
      </c>
      <c r="AM197">
        <v>1.746E-2</v>
      </c>
      <c r="AN197">
        <v>9.8210000000000006E-2</v>
      </c>
      <c r="AO197">
        <v>4.96E-3</v>
      </c>
      <c r="AP197">
        <v>0.12431</v>
      </c>
      <c r="AQ197">
        <v>4.9789999999999999E-3</v>
      </c>
      <c r="AR197">
        <v>4.3400000000000001E-3</v>
      </c>
      <c r="AS197">
        <v>0.49797000000000002</v>
      </c>
      <c r="AU197">
        <f t="shared" si="3"/>
        <v>30.513138257283053</v>
      </c>
      <c r="AV197">
        <f t="shared" si="4"/>
        <v>32.868308852303038</v>
      </c>
      <c r="AW197">
        <f t="shared" si="5"/>
        <v>118.04743250661208</v>
      </c>
      <c r="AX197">
        <f t="shared" si="6"/>
        <v>13.684838510594529</v>
      </c>
      <c r="AY197">
        <f t="shared" si="7"/>
        <v>29.808904950953341</v>
      </c>
      <c r="AZ197">
        <f t="shared" si="8"/>
        <v>199.26957315681349</v>
      </c>
      <c r="BA197">
        <f t="shared" si="9"/>
        <v>3639.9014139317678</v>
      </c>
      <c r="BB197">
        <f t="shared" si="10"/>
        <v>36.118170498154043</v>
      </c>
      <c r="BC197">
        <f t="shared" si="11"/>
        <v>2225.9826304951202</v>
      </c>
      <c r="BD197">
        <f t="shared" si="12"/>
        <v>78.998143361607632</v>
      </c>
      <c r="BE197">
        <f t="shared" si="13"/>
        <v>717.33179657109929</v>
      </c>
      <c r="BH197">
        <f t="shared" si="15"/>
        <v>15.530017152658663</v>
      </c>
    </row>
    <row r="198" spans="1:77" x14ac:dyDescent="0.25">
      <c r="A198" t="s">
        <v>853</v>
      </c>
      <c r="B198" t="s">
        <v>854</v>
      </c>
      <c r="C198">
        <v>197</v>
      </c>
      <c r="E198" t="s">
        <v>838</v>
      </c>
      <c r="F198" s="15">
        <v>45540</v>
      </c>
      <c r="G198" s="16">
        <v>0.92708333333333337</v>
      </c>
      <c r="H198" t="s">
        <v>850</v>
      </c>
      <c r="K198" t="s">
        <v>855</v>
      </c>
      <c r="L198" t="s">
        <v>852</v>
      </c>
      <c r="M198" t="s">
        <v>852</v>
      </c>
      <c r="N198">
        <v>27.832690609857469</v>
      </c>
      <c r="O198">
        <v>85.572782335446064</v>
      </c>
      <c r="P198" s="11">
        <v>828.26036991643196</v>
      </c>
      <c r="R198">
        <v>6.15</v>
      </c>
      <c r="T198">
        <v>19</v>
      </c>
      <c r="AC198">
        <v>-8.2899999999999991</v>
      </c>
      <c r="AD198">
        <v>-15.74</v>
      </c>
      <c r="AE198">
        <v>-114</v>
      </c>
      <c r="AF198" s="24">
        <f t="shared" si="2"/>
        <v>11.920000000000002</v>
      </c>
      <c r="AH198">
        <v>1.8665000000000001E-2</v>
      </c>
      <c r="AI198">
        <v>1.2279999999999999E-2</v>
      </c>
      <c r="AJ198">
        <v>0.15795749999999997</v>
      </c>
      <c r="AK198">
        <v>3.8399999999999997E-3</v>
      </c>
      <c r="AL198">
        <v>-5.8639999999999998E-2</v>
      </c>
      <c r="AM198">
        <v>1.1999999999999999E-4</v>
      </c>
      <c r="AN198">
        <v>6.7499999999999999E-3</v>
      </c>
      <c r="AO198">
        <v>9.8799999999999995E-4</v>
      </c>
      <c r="AP198">
        <v>1.41E-3</v>
      </c>
      <c r="AQ198">
        <v>1.47E-4</v>
      </c>
      <c r="AR198">
        <v>1.8666666666666669E-4</v>
      </c>
      <c r="AS198">
        <v>8.7069999999999995E-2</v>
      </c>
      <c r="AU198">
        <f t="shared" si="3"/>
        <v>0.81188288581760015</v>
      </c>
      <c r="AV198">
        <f t="shared" si="4"/>
        <v>0.31408015182245774</v>
      </c>
      <c r="AW198">
        <f t="shared" si="5"/>
        <v>3.9412520584859516</v>
      </c>
      <c r="AX198">
        <f t="shared" si="6"/>
        <v>0.15799218267846121</v>
      </c>
      <c r="AY198">
        <f t="shared" si="7"/>
        <v>-2.0879101315625501</v>
      </c>
      <c r="AZ198">
        <f t="shared" si="8"/>
        <v>1.3695503309746631</v>
      </c>
      <c r="BA198">
        <f t="shared" si="9"/>
        <v>250.1714137464559</v>
      </c>
      <c r="BB198">
        <f t="shared" si="10"/>
        <v>7.1945065427774582</v>
      </c>
      <c r="BC198">
        <f t="shared" si="11"/>
        <v>25.248455546602202</v>
      </c>
      <c r="BD198">
        <f t="shared" si="12"/>
        <v>3.3977696069508658</v>
      </c>
      <c r="BE198">
        <f t="shared" si="13"/>
        <v>21.178504538250973</v>
      </c>
      <c r="BH198">
        <f t="shared" si="15"/>
        <v>2.7154217994698269</v>
      </c>
    </row>
    <row r="199" spans="1:77" x14ac:dyDescent="0.25">
      <c r="A199" t="s">
        <v>856</v>
      </c>
      <c r="B199" t="s">
        <v>857</v>
      </c>
      <c r="C199">
        <v>198</v>
      </c>
      <c r="E199" t="s">
        <v>838</v>
      </c>
      <c r="F199" s="15">
        <v>45540</v>
      </c>
      <c r="G199" s="16">
        <v>0.92708333333333337</v>
      </c>
      <c r="H199" t="s">
        <v>850</v>
      </c>
      <c r="K199" t="s">
        <v>858</v>
      </c>
      <c r="L199" t="s">
        <v>852</v>
      </c>
      <c r="M199" t="s">
        <v>852</v>
      </c>
      <c r="N199">
        <v>27.832690609857469</v>
      </c>
      <c r="O199">
        <v>85.572782335446064</v>
      </c>
      <c r="P199" s="11">
        <v>828.26036991643196</v>
      </c>
      <c r="R199">
        <v>5.98</v>
      </c>
      <c r="T199">
        <v>15.8</v>
      </c>
      <c r="AC199">
        <v>-8.41</v>
      </c>
      <c r="AD199">
        <v>-15.94</v>
      </c>
      <c r="AE199">
        <v>-114.96</v>
      </c>
      <c r="AF199" s="24">
        <f t="shared" si="2"/>
        <v>12.560000000000002</v>
      </c>
      <c r="AH199">
        <v>1.0924999999999999E-2</v>
      </c>
      <c r="AI199">
        <v>9.8099999999999993E-3</v>
      </c>
      <c r="AJ199">
        <v>0.16339000000000001</v>
      </c>
      <c r="AK199">
        <v>3.2766666666666669E-3</v>
      </c>
      <c r="AL199">
        <v>1.7000000000000001E-2</v>
      </c>
      <c r="AM199">
        <v>1.075E-4</v>
      </c>
      <c r="AN199">
        <v>3.8400000000000001E-3</v>
      </c>
      <c r="AO199">
        <v>7.3800000000000005E-4</v>
      </c>
      <c r="AP199">
        <v>-1.6999999999999999E-3</v>
      </c>
      <c r="AQ199">
        <v>9.1000000000000003E-5</v>
      </c>
      <c r="AR199">
        <v>2.1666666666666666E-4</v>
      </c>
      <c r="AS199">
        <v>7.1249999999999994E-2</v>
      </c>
      <c r="AU199">
        <f t="shared" si="3"/>
        <v>0.47521138642149902</v>
      </c>
      <c r="AV199">
        <f t="shared" si="4"/>
        <v>0.25090604962364088</v>
      </c>
      <c r="AW199">
        <f t="shared" si="5"/>
        <v>4.0768002395329113</v>
      </c>
      <c r="AX199">
        <f t="shared" si="6"/>
        <v>0.13481451004594391</v>
      </c>
      <c r="AY199">
        <f t="shared" si="7"/>
        <v>0.6052945470082427</v>
      </c>
      <c r="AZ199">
        <f t="shared" si="8"/>
        <v>1.2268888381648024</v>
      </c>
      <c r="BA199">
        <f t="shared" si="9"/>
        <v>142.31973759798379</v>
      </c>
      <c r="BB199">
        <f t="shared" si="10"/>
        <v>5.3740342394430813</v>
      </c>
      <c r="BC199">
        <f t="shared" si="11"/>
        <v>-30.441400304414003</v>
      </c>
      <c r="BD199">
        <f t="shared" si="12"/>
        <v>3.9438397223536832</v>
      </c>
      <c r="BE199">
        <f t="shared" si="13"/>
        <v>13.110502809393459</v>
      </c>
      <c r="BH199">
        <f t="shared" si="15"/>
        <v>2.2220489630438176</v>
      </c>
    </row>
    <row r="200" spans="1:77" x14ac:dyDescent="0.25">
      <c r="A200" t="s">
        <v>859</v>
      </c>
      <c r="B200" t="s">
        <v>860</v>
      </c>
      <c r="C200">
        <v>199</v>
      </c>
      <c r="E200" t="s">
        <v>838</v>
      </c>
      <c r="F200" s="15">
        <v>45540</v>
      </c>
      <c r="G200" s="16">
        <v>0.92709490740740741</v>
      </c>
      <c r="H200" t="s">
        <v>850</v>
      </c>
      <c r="K200" t="s">
        <v>861</v>
      </c>
      <c r="L200" t="s">
        <v>852</v>
      </c>
      <c r="M200" t="s">
        <v>852</v>
      </c>
      <c r="N200">
        <v>27.832765184002909</v>
      </c>
      <c r="O200">
        <v>85.572379210097651</v>
      </c>
      <c r="P200" s="11">
        <v>826.26620208972497</v>
      </c>
      <c r="R200">
        <v>5.92</v>
      </c>
      <c r="T200">
        <v>10</v>
      </c>
      <c r="AF200" s="24"/>
      <c r="AH200">
        <v>6.4099999999999999E-3</v>
      </c>
      <c r="AI200">
        <v>0.38800999999999997</v>
      </c>
      <c r="AJ200">
        <v>0.27436000000000005</v>
      </c>
      <c r="AK200">
        <v>5.5944999999999995E-2</v>
      </c>
      <c r="AL200">
        <v>1.0302E-2</v>
      </c>
      <c r="AM200">
        <v>7.7999999999999999E-4</v>
      </c>
      <c r="AN200">
        <v>5.0699999999999999E-3</v>
      </c>
      <c r="AO200">
        <v>-1.6950000000000001E-3</v>
      </c>
      <c r="AP200">
        <v>4.9399999999999999E-3</v>
      </c>
      <c r="AQ200">
        <v>1.54E-4</v>
      </c>
      <c r="AR200">
        <v>9.5999999999999992E-4</v>
      </c>
      <c r="AS200">
        <v>6.3689999999999997E-2</v>
      </c>
      <c r="AU200">
        <f t="shared" si="3"/>
        <v>0.2788196784404402</v>
      </c>
      <c r="AV200">
        <f t="shared" si="4"/>
        <v>9.9239608883250678</v>
      </c>
      <c r="AW200">
        <f t="shared" si="5"/>
        <v>6.8456509805878554</v>
      </c>
      <c r="AX200">
        <f t="shared" si="6"/>
        <v>2.3017897551944042</v>
      </c>
      <c r="AY200">
        <f t="shared" si="7"/>
        <v>0.36680849548699507</v>
      </c>
      <c r="AZ200">
        <f t="shared" si="8"/>
        <v>8.9020771513353107</v>
      </c>
      <c r="BA200">
        <f t="shared" si="9"/>
        <v>187.90652854733798</v>
      </c>
      <c r="BB200">
        <f t="shared" si="10"/>
        <v>-12.342802216607076</v>
      </c>
      <c r="BC200">
        <f t="shared" si="11"/>
        <v>88.459127943414813</v>
      </c>
      <c r="BD200">
        <f t="shared" si="12"/>
        <v>17.474243692890163</v>
      </c>
      <c r="BE200">
        <f t="shared" si="13"/>
        <v>22.187004754358163</v>
      </c>
      <c r="BH200">
        <f t="shared" si="15"/>
        <v>1.9862778730703259</v>
      </c>
    </row>
    <row r="201" spans="1:77" x14ac:dyDescent="0.25">
      <c r="A201" t="s">
        <v>862</v>
      </c>
      <c r="B201" t="s">
        <v>863</v>
      </c>
      <c r="C201">
        <v>200</v>
      </c>
      <c r="E201" t="s">
        <v>838</v>
      </c>
      <c r="F201" s="15">
        <v>45541</v>
      </c>
      <c r="G201" s="16">
        <v>0.80131944444444447</v>
      </c>
      <c r="H201" t="s">
        <v>850</v>
      </c>
      <c r="K201" t="s">
        <v>864</v>
      </c>
      <c r="L201" t="s">
        <v>852</v>
      </c>
      <c r="M201" t="s">
        <v>852</v>
      </c>
      <c r="N201">
        <v>27.832767620601871</v>
      </c>
      <c r="O201">
        <v>85.572399584827849</v>
      </c>
      <c r="P201" s="11">
        <v>826.20927954108095</v>
      </c>
      <c r="R201">
        <v>5.78</v>
      </c>
      <c r="T201">
        <v>10</v>
      </c>
      <c r="AC201">
        <v>-7.53</v>
      </c>
      <c r="AD201">
        <v>-14.29</v>
      </c>
      <c r="AE201">
        <v>-100.12</v>
      </c>
      <c r="AF201" s="24">
        <f t="shared" si="2"/>
        <v>14.199999999999989</v>
      </c>
      <c r="AH201">
        <v>0.1032</v>
      </c>
      <c r="AI201">
        <v>0.20738999999999999</v>
      </c>
      <c r="AJ201">
        <v>0.15031</v>
      </c>
      <c r="AK201">
        <v>1.5823333333333332E-2</v>
      </c>
      <c r="AL201">
        <v>-4.496E-2</v>
      </c>
      <c r="AM201">
        <v>3.8749999999999999E-4</v>
      </c>
      <c r="AN201">
        <v>2.7799999999999999E-3</v>
      </c>
      <c r="AO201">
        <v>4.7200000000000003E-4</v>
      </c>
      <c r="AP201">
        <v>2.0400000000000001E-3</v>
      </c>
      <c r="AQ201">
        <v>1.85E-4</v>
      </c>
      <c r="AR201">
        <v>7.7999999999999999E-4</v>
      </c>
      <c r="AS201">
        <v>8.6370000000000002E-2</v>
      </c>
      <c r="AU201">
        <f t="shared" si="3"/>
        <v>4.4889533252813463</v>
      </c>
      <c r="AV201">
        <f t="shared" si="4"/>
        <v>5.3043226943370936</v>
      </c>
      <c r="AW201">
        <f t="shared" si="5"/>
        <v>3.7504366485353557</v>
      </c>
      <c r="AX201">
        <f t="shared" si="6"/>
        <v>0.65103202358911061</v>
      </c>
      <c r="AY201">
        <f t="shared" si="7"/>
        <v>-1.6008260490288584</v>
      </c>
      <c r="AZ201">
        <f t="shared" si="8"/>
        <v>4.4225062771056836</v>
      </c>
      <c r="BA201">
        <f t="shared" si="9"/>
        <v>103.03356003187369</v>
      </c>
      <c r="BB201">
        <f t="shared" si="10"/>
        <v>3.4370517086953045</v>
      </c>
      <c r="BC201">
        <f t="shared" si="11"/>
        <v>36.529680365296805</v>
      </c>
      <c r="BD201">
        <f t="shared" si="12"/>
        <v>14.19782300047326</v>
      </c>
      <c r="BE201">
        <f t="shared" si="13"/>
        <v>26.653219997118573</v>
      </c>
      <c r="BF201">
        <v>10.560396050775738</v>
      </c>
      <c r="BH201">
        <f t="shared" si="15"/>
        <v>2.6935911429908002</v>
      </c>
    </row>
    <row r="202" spans="1:77" x14ac:dyDescent="0.25">
      <c r="A202" t="s">
        <v>865</v>
      </c>
      <c r="B202" t="s">
        <v>866</v>
      </c>
      <c r="C202">
        <v>201</v>
      </c>
      <c r="E202" t="s">
        <v>838</v>
      </c>
      <c r="F202" s="15">
        <v>45541</v>
      </c>
      <c r="G202" s="16">
        <v>0.34572916666666664</v>
      </c>
      <c r="H202" t="s">
        <v>181</v>
      </c>
      <c r="K202" t="s">
        <v>867</v>
      </c>
      <c r="L202" t="s">
        <v>852</v>
      </c>
      <c r="M202" t="s">
        <v>852</v>
      </c>
      <c r="N202">
        <v>27.832767620601871</v>
      </c>
      <c r="O202">
        <v>85.572399584827849</v>
      </c>
      <c r="P202" s="11">
        <v>826.20927954108095</v>
      </c>
      <c r="R202">
        <v>6.29</v>
      </c>
      <c r="S202">
        <v>100</v>
      </c>
      <c r="T202">
        <v>6.9</v>
      </c>
      <c r="AF202" s="24"/>
      <c r="AU202">
        <f t="shared" si="3"/>
        <v>0</v>
      </c>
      <c r="AV202">
        <f t="shared" si="4"/>
        <v>0</v>
      </c>
      <c r="AW202">
        <f t="shared" si="5"/>
        <v>0</v>
      </c>
      <c r="AX202">
        <f t="shared" si="6"/>
        <v>0</v>
      </c>
      <c r="AY202">
        <f t="shared" si="7"/>
        <v>0</v>
      </c>
      <c r="AZ202">
        <f t="shared" si="8"/>
        <v>0</v>
      </c>
      <c r="BA202" t="s">
        <v>471</v>
      </c>
      <c r="BB202">
        <f t="shared" si="10"/>
        <v>0</v>
      </c>
      <c r="BC202">
        <f t="shared" si="11"/>
        <v>0</v>
      </c>
      <c r="BD202">
        <f t="shared" si="12"/>
        <v>0</v>
      </c>
      <c r="BE202">
        <f t="shared" si="13"/>
        <v>0</v>
      </c>
      <c r="BH202">
        <f t="shared" si="15"/>
        <v>0</v>
      </c>
    </row>
    <row r="203" spans="1:77" x14ac:dyDescent="0.25">
      <c r="A203" t="s">
        <v>868</v>
      </c>
      <c r="B203" t="s">
        <v>869</v>
      </c>
      <c r="C203">
        <v>202</v>
      </c>
      <c r="D203" t="s">
        <v>870</v>
      </c>
      <c r="E203" t="s">
        <v>838</v>
      </c>
      <c r="F203" s="15">
        <v>45541</v>
      </c>
      <c r="G203" s="16">
        <v>0.54424768518518518</v>
      </c>
      <c r="H203" t="s">
        <v>181</v>
      </c>
      <c r="I203" t="s">
        <v>871</v>
      </c>
      <c r="K203" t="s">
        <v>872</v>
      </c>
      <c r="L203" t="s">
        <v>91</v>
      </c>
      <c r="M203" t="s">
        <v>91</v>
      </c>
      <c r="N203">
        <v>27.93070925</v>
      </c>
      <c r="O203">
        <v>85.559688449999996</v>
      </c>
      <c r="P203" s="11">
        <v>1324.7842000037101</v>
      </c>
      <c r="Q203">
        <v>22.2</v>
      </c>
      <c r="R203">
        <v>6.45</v>
      </c>
      <c r="S203">
        <v>18</v>
      </c>
      <c r="T203">
        <v>97.2</v>
      </c>
      <c r="AC203">
        <v>-5.13</v>
      </c>
      <c r="AD203">
        <v>-9.7100000000000009</v>
      </c>
      <c r="AE203">
        <v>-65.64</v>
      </c>
      <c r="AF203" s="24">
        <f t="shared" si="2"/>
        <v>12.040000000000006</v>
      </c>
      <c r="AH203">
        <v>3.0811450000000002</v>
      </c>
      <c r="AI203">
        <v>0.82955999999999996</v>
      </c>
      <c r="AJ203">
        <v>2.7279025000000003</v>
      </c>
      <c r="AK203">
        <v>0.36641333333333331</v>
      </c>
      <c r="AL203">
        <v>6.9719499999999996</v>
      </c>
      <c r="AM203">
        <v>2.989E-2</v>
      </c>
      <c r="AN203">
        <v>4.1399999999999996E-3</v>
      </c>
      <c r="AO203">
        <v>5.9919999999999999E-3</v>
      </c>
      <c r="AP203">
        <v>-6.0000000000000002E-5</v>
      </c>
      <c r="AQ203">
        <v>3.7399999999999998E-4</v>
      </c>
      <c r="AR203">
        <v>2.0666666666666666E-4</v>
      </c>
      <c r="AS203">
        <v>0.14115</v>
      </c>
      <c r="AU203">
        <f t="shared" si="3"/>
        <v>134.02244276573637</v>
      </c>
      <c r="AV203">
        <f t="shared" si="4"/>
        <v>21.217290777348374</v>
      </c>
      <c r="AW203">
        <f t="shared" si="5"/>
        <v>68.064836069664153</v>
      </c>
      <c r="AX203">
        <f t="shared" si="6"/>
        <v>15.075636014537475</v>
      </c>
      <c r="AY203">
        <f t="shared" si="7"/>
        <v>248.24019511847752</v>
      </c>
      <c r="AZ203">
        <f t="shared" si="8"/>
        <v>341.13216160693906</v>
      </c>
      <c r="BA203">
        <f>1000000*AN203/26.9815</f>
        <v>153.43846709782628</v>
      </c>
      <c r="BB203">
        <f t="shared" si="10"/>
        <v>43.633080166318351</v>
      </c>
      <c r="BC203">
        <f t="shared" si="11"/>
        <v>-1.0744023636852</v>
      </c>
      <c r="BD203">
        <f t="shared" si="12"/>
        <v>3.7618163505527438</v>
      </c>
      <c r="BE203">
        <f t="shared" si="13"/>
        <v>53.882725832012682</v>
      </c>
      <c r="BF203">
        <v>21.651523836389277</v>
      </c>
      <c r="BH203">
        <f t="shared" si="15"/>
        <v>4.4019959457352256</v>
      </c>
    </row>
    <row r="204" spans="1:77" x14ac:dyDescent="0.25">
      <c r="A204" t="s">
        <v>873</v>
      </c>
      <c r="B204" t="s">
        <v>874</v>
      </c>
      <c r="C204">
        <v>203</v>
      </c>
      <c r="D204" t="s">
        <v>875</v>
      </c>
      <c r="E204" t="s">
        <v>838</v>
      </c>
      <c r="F204" s="15">
        <v>45541</v>
      </c>
      <c r="G204" s="16">
        <v>0.56820601851851849</v>
      </c>
      <c r="H204" t="s">
        <v>181</v>
      </c>
      <c r="I204" t="s">
        <v>876</v>
      </c>
      <c r="K204" t="s">
        <v>877</v>
      </c>
      <c r="L204" t="s">
        <v>91</v>
      </c>
      <c r="M204" t="s">
        <v>91</v>
      </c>
      <c r="N204">
        <v>27.932014250000002</v>
      </c>
      <c r="O204">
        <v>85.560416316666675</v>
      </c>
      <c r="P204" s="11">
        <v>1336.9786800045599</v>
      </c>
      <c r="Q204">
        <v>23.7</v>
      </c>
      <c r="R204">
        <v>7.07</v>
      </c>
      <c r="S204">
        <v>31</v>
      </c>
      <c r="T204">
        <v>177</v>
      </c>
      <c r="AC204">
        <v>-5.1100000000000003</v>
      </c>
      <c r="AD204">
        <v>-9.69</v>
      </c>
      <c r="AE204">
        <v>-64.900000000000006</v>
      </c>
      <c r="AF204" s="24">
        <f t="shared" si="2"/>
        <v>12.61999999999999</v>
      </c>
      <c r="AH204">
        <v>2.8381299999999996</v>
      </c>
      <c r="AI204">
        <v>0.87860000000000005</v>
      </c>
      <c r="AJ204">
        <v>2.4815825</v>
      </c>
      <c r="AK204">
        <v>0.34129999999999999</v>
      </c>
      <c r="AL204">
        <v>6.6924700000000001</v>
      </c>
      <c r="AM204">
        <v>3.0755000000000001E-2</v>
      </c>
      <c r="AN204">
        <v>8.8500000000000002E-3</v>
      </c>
      <c r="AO204">
        <v>2.8680000000000003E-3</v>
      </c>
      <c r="AP204">
        <v>2.0799999999999998E-3</v>
      </c>
      <c r="AQ204">
        <v>2.8400000000000002E-4</v>
      </c>
      <c r="AR204">
        <v>9.0000000000000006E-5</v>
      </c>
      <c r="AS204">
        <v>9.3549999999999994E-2</v>
      </c>
      <c r="AU204">
        <f t="shared" si="3"/>
        <v>123.45187113450335</v>
      </c>
      <c r="AV204">
        <f t="shared" si="4"/>
        <v>22.471565259870633</v>
      </c>
      <c r="AW204">
        <f t="shared" si="5"/>
        <v>61.918820799441086</v>
      </c>
      <c r="AX204">
        <f t="shared" si="6"/>
        <v>14.042378111499692</v>
      </c>
      <c r="AY204">
        <f t="shared" si="7"/>
        <v>238.28915276566201</v>
      </c>
      <c r="AZ204">
        <f t="shared" si="8"/>
        <v>351.00433690938138</v>
      </c>
      <c r="BA204">
        <f>1000000*AN204/26.9815</f>
        <v>328.00252024535331</v>
      </c>
      <c r="BB204">
        <f t="shared" si="10"/>
        <v>20.884458263851979</v>
      </c>
      <c r="BC204">
        <f t="shared" si="11"/>
        <v>37.245948607753604</v>
      </c>
      <c r="BD204">
        <f t="shared" si="12"/>
        <v>1.6382103462084532</v>
      </c>
      <c r="BE204">
        <f t="shared" si="13"/>
        <v>40.916294482063101</v>
      </c>
      <c r="BF204">
        <v>10.924109732016923</v>
      </c>
      <c r="BH204">
        <f t="shared" si="15"/>
        <v>2.917511305161391</v>
      </c>
    </row>
    <row r="205" spans="1:77" x14ac:dyDescent="0.25">
      <c r="A205" t="s">
        <v>878</v>
      </c>
      <c r="B205" t="s">
        <v>879</v>
      </c>
      <c r="C205">
        <v>204</v>
      </c>
      <c r="E205" t="s">
        <v>838</v>
      </c>
      <c r="F205" s="15">
        <v>45541</v>
      </c>
      <c r="G205" s="16">
        <v>0.7860300925925926</v>
      </c>
      <c r="H205" t="s">
        <v>850</v>
      </c>
      <c r="K205" t="s">
        <v>880</v>
      </c>
      <c r="L205" t="s">
        <v>881</v>
      </c>
      <c r="M205" t="s">
        <v>881</v>
      </c>
      <c r="N205">
        <v>27.89158363404248</v>
      </c>
      <c r="O205">
        <v>85.574203491571524</v>
      </c>
      <c r="P205">
        <v>1950</v>
      </c>
      <c r="R205">
        <v>6.05</v>
      </c>
      <c r="S205">
        <v>160</v>
      </c>
      <c r="T205">
        <v>4.5999999999999996</v>
      </c>
      <c r="AC205">
        <v>-8.51</v>
      </c>
      <c r="AD205">
        <v>-16.11</v>
      </c>
      <c r="AE205">
        <v>-117.82</v>
      </c>
      <c r="AF205" s="24">
        <f t="shared" si="2"/>
        <v>11.060000000000002</v>
      </c>
      <c r="AH205">
        <v>8.5245000000000001E-2</v>
      </c>
      <c r="AI205">
        <v>6.8099999999999994E-2</v>
      </c>
      <c r="AJ205">
        <v>0.33556249999999999</v>
      </c>
      <c r="AK205">
        <v>1.112E-2</v>
      </c>
      <c r="AL205">
        <v>2.5400000000000002E-3</v>
      </c>
      <c r="AM205">
        <v>3.8250000000000003E-4</v>
      </c>
      <c r="AN205">
        <v>2.6900000000000001E-3</v>
      </c>
      <c r="AO205">
        <v>3.8999999999999998E-3</v>
      </c>
      <c r="AP205">
        <v>1.9000000000000001E-4</v>
      </c>
      <c r="AQ205">
        <v>1.93E-4</v>
      </c>
      <c r="AR205">
        <v>5.3666666666666674E-4</v>
      </c>
      <c r="AS205">
        <v>9.0120000000000006E-2</v>
      </c>
      <c r="AU205">
        <f t="shared" si="3"/>
        <v>3.7079537423799258</v>
      </c>
      <c r="AV205">
        <f t="shared" si="4"/>
        <v>1.7417637083965285</v>
      </c>
      <c r="AW205">
        <f t="shared" si="5"/>
        <v>8.3727356654523675</v>
      </c>
      <c r="AX205">
        <f t="shared" si="6"/>
        <v>0.45751902900637725</v>
      </c>
      <c r="AY205">
        <f t="shared" si="7"/>
        <v>9.0438126435349209E-2</v>
      </c>
      <c r="AZ205">
        <f t="shared" si="8"/>
        <v>4.365441679981739</v>
      </c>
      <c r="BA205">
        <f>1000000*AN205/26.9815</f>
        <v>99.697941181920939</v>
      </c>
      <c r="BB205">
        <f t="shared" si="10"/>
        <v>28.399367932016283</v>
      </c>
      <c r="BC205">
        <f t="shared" si="11"/>
        <v>3.4022741516698005</v>
      </c>
      <c r="BD205">
        <f t="shared" si="12"/>
        <v>9.7685876199837409</v>
      </c>
      <c r="BE205">
        <f t="shared" si="13"/>
        <v>27.805791672669645</v>
      </c>
      <c r="BF205">
        <v>1.3691373765867414</v>
      </c>
      <c r="BH205">
        <f t="shared" si="15"/>
        <v>2.8105410884141593</v>
      </c>
    </row>
    <row r="206" spans="1:77" x14ac:dyDescent="0.25">
      <c r="A206" t="s">
        <v>882</v>
      </c>
      <c r="B206" t="s">
        <v>883</v>
      </c>
      <c r="C206">
        <v>205</v>
      </c>
      <c r="E206" t="s">
        <v>838</v>
      </c>
      <c r="F206" s="15">
        <v>45542</v>
      </c>
      <c r="G206" s="16">
        <v>0.4070138888888889</v>
      </c>
      <c r="H206" t="s">
        <v>884</v>
      </c>
      <c r="K206" t="s">
        <v>885</v>
      </c>
      <c r="N206">
        <v>27.89406231666667</v>
      </c>
      <c r="O206">
        <v>85.576356349999969</v>
      </c>
      <c r="P206">
        <v>1988.1</v>
      </c>
      <c r="AC206">
        <v>-4.79</v>
      </c>
      <c r="AD206">
        <v>-9.08</v>
      </c>
      <c r="AE206">
        <v>-64.680000000000007</v>
      </c>
      <c r="AF206" s="24">
        <f t="shared" si="2"/>
        <v>7.9599999999999937</v>
      </c>
      <c r="AU206">
        <f t="shared" si="3"/>
        <v>0</v>
      </c>
      <c r="AV206">
        <f t="shared" si="4"/>
        <v>0</v>
      </c>
      <c r="AW206">
        <f t="shared" si="5"/>
        <v>0</v>
      </c>
      <c r="AX206">
        <f t="shared" si="6"/>
        <v>0</v>
      </c>
      <c r="AY206">
        <f t="shared" si="7"/>
        <v>0</v>
      </c>
      <c r="AZ206">
        <f t="shared" si="8"/>
        <v>0</v>
      </c>
      <c r="BA206" t="s">
        <v>471</v>
      </c>
      <c r="BB206">
        <f t="shared" si="10"/>
        <v>0</v>
      </c>
      <c r="BC206">
        <f t="shared" si="11"/>
        <v>0</v>
      </c>
      <c r="BD206">
        <f t="shared" si="12"/>
        <v>0</v>
      </c>
      <c r="BE206">
        <f t="shared" si="13"/>
        <v>0</v>
      </c>
      <c r="BF206">
        <v>12991.326241184766</v>
      </c>
      <c r="BH206">
        <f t="shared" si="15"/>
        <v>0</v>
      </c>
    </row>
    <row r="207" spans="1:77" x14ac:dyDescent="0.25">
      <c r="A207" t="s">
        <v>886</v>
      </c>
      <c r="B207" t="s">
        <v>887</v>
      </c>
      <c r="C207">
        <v>206</v>
      </c>
      <c r="D207" t="s">
        <v>888</v>
      </c>
      <c r="E207" t="s">
        <v>838</v>
      </c>
      <c r="F207" s="15">
        <v>45542</v>
      </c>
      <c r="G207" s="16">
        <v>0.49313657407407407</v>
      </c>
      <c r="H207" t="s">
        <v>181</v>
      </c>
      <c r="I207" t="s">
        <v>889</v>
      </c>
      <c r="K207" t="s">
        <v>890</v>
      </c>
      <c r="L207" t="s">
        <v>91</v>
      </c>
      <c r="M207" t="s">
        <v>91</v>
      </c>
      <c r="N207">
        <v>27.930594126276059</v>
      </c>
      <c r="O207">
        <v>85.596579640417417</v>
      </c>
      <c r="P207" s="11">
        <v>2518.9118800041601</v>
      </c>
      <c r="Q207">
        <v>14.3</v>
      </c>
      <c r="R207">
        <v>6.58</v>
      </c>
      <c r="S207">
        <v>3</v>
      </c>
      <c r="T207">
        <v>30</v>
      </c>
      <c r="AC207">
        <v>-5.51</v>
      </c>
      <c r="AD207">
        <v>-10.48</v>
      </c>
      <c r="AE207">
        <v>-69.47</v>
      </c>
      <c r="AF207" s="24">
        <f t="shared" si="2"/>
        <v>14.370000000000005</v>
      </c>
      <c r="AH207">
        <v>0.390015</v>
      </c>
      <c r="AI207">
        <v>0.24429000000000001</v>
      </c>
      <c r="AJ207">
        <v>0.55062</v>
      </c>
      <c r="AK207">
        <v>0.11185</v>
      </c>
      <c r="AL207">
        <v>2.4826899999999998</v>
      </c>
      <c r="AM207">
        <v>3.8449999999999999E-3</v>
      </c>
      <c r="AN207">
        <v>8.94E-3</v>
      </c>
      <c r="AO207">
        <v>4.006E-3</v>
      </c>
      <c r="AP207">
        <v>6.9889999999999994E-2</v>
      </c>
      <c r="AQ207">
        <v>2.8699999999999998E-4</v>
      </c>
      <c r="AR207">
        <v>6.3453333333333334E-2</v>
      </c>
      <c r="AS207">
        <v>9.2810000000000004E-2</v>
      </c>
      <c r="AU207">
        <f t="shared" si="3"/>
        <v>16.96472026317446</v>
      </c>
      <c r="AV207">
        <f t="shared" si="4"/>
        <v>6.2480977433801472</v>
      </c>
      <c r="AW207">
        <f t="shared" si="5"/>
        <v>13.738709516442935</v>
      </c>
      <c r="AX207">
        <f t="shared" si="6"/>
        <v>4.6019337584859086</v>
      </c>
      <c r="AY207">
        <f t="shared" si="7"/>
        <v>88.397571700699658</v>
      </c>
      <c r="AZ207">
        <f t="shared" si="8"/>
        <v>43.882675188313165</v>
      </c>
      <c r="BA207">
        <f t="shared" ref="BA207:BA234" si="16">1000000*AN207/26.9815</f>
        <v>331.33813909530602</v>
      </c>
      <c r="BB207">
        <f t="shared" si="10"/>
        <v>29.171248188630059</v>
      </c>
      <c r="BC207">
        <f t="shared" si="11"/>
        <v>1251.4996866326439</v>
      </c>
      <c r="BD207">
        <f t="shared" si="12"/>
        <v>1154.9989685342264</v>
      </c>
      <c r="BE207">
        <f t="shared" si="13"/>
        <v>41.348508860394759</v>
      </c>
      <c r="BF207">
        <v>1.8398256699576869</v>
      </c>
      <c r="BH207">
        <f t="shared" si="15"/>
        <v>2.8944331825978482</v>
      </c>
    </row>
    <row r="208" spans="1:77" x14ac:dyDescent="0.25">
      <c r="A208" t="s">
        <v>891</v>
      </c>
      <c r="B208" t="s">
        <v>892</v>
      </c>
      <c r="C208">
        <v>207</v>
      </c>
      <c r="D208" t="s">
        <v>893</v>
      </c>
      <c r="E208" t="s">
        <v>838</v>
      </c>
      <c r="F208" s="15">
        <v>45542</v>
      </c>
      <c r="G208" s="16">
        <v>0.64649305555555558</v>
      </c>
      <c r="H208" t="s">
        <v>181</v>
      </c>
      <c r="I208" t="s">
        <v>894</v>
      </c>
      <c r="K208" t="s">
        <v>895</v>
      </c>
      <c r="L208" t="s">
        <v>91</v>
      </c>
      <c r="M208" t="s">
        <v>91</v>
      </c>
      <c r="N208">
        <v>27.929272883333329</v>
      </c>
      <c r="O208">
        <v>85.585650099999981</v>
      </c>
      <c r="P208" s="11">
        <v>2100.91511753851</v>
      </c>
      <c r="Q208">
        <v>16.600000000000001</v>
      </c>
      <c r="R208">
        <v>6.1</v>
      </c>
      <c r="S208">
        <v>12</v>
      </c>
      <c r="T208">
        <v>70.7</v>
      </c>
      <c r="AC208">
        <v>-4.9846685999999991</v>
      </c>
      <c r="AD208">
        <v>-9.4836585714285686</v>
      </c>
      <c r="AE208">
        <v>-62.98588372857143</v>
      </c>
      <c r="AF208" s="24">
        <f t="shared" si="2"/>
        <v>12.883384842857119</v>
      </c>
      <c r="AH208">
        <v>1.2956099999999999</v>
      </c>
      <c r="AI208">
        <v>0.39959</v>
      </c>
      <c r="AJ208">
        <v>1.2500374999999999</v>
      </c>
      <c r="AK208">
        <v>0.21263666666666667</v>
      </c>
      <c r="AL208">
        <v>4.4375200000000001</v>
      </c>
      <c r="AM208">
        <v>1.9432500000000002E-2</v>
      </c>
      <c r="AN208">
        <v>7.4099999999999999E-3</v>
      </c>
      <c r="AO208">
        <v>8.5040000000000011E-3</v>
      </c>
      <c r="AP208">
        <v>2.7000000000000001E-3</v>
      </c>
      <c r="AQ208">
        <v>2.6800000000000001E-4</v>
      </c>
      <c r="AR208">
        <v>2.2466666666666668E-3</v>
      </c>
      <c r="AS208">
        <v>7.6109999999999997E-2</v>
      </c>
      <c r="AU208">
        <f t="shared" si="3"/>
        <v>56.355938156664379</v>
      </c>
      <c r="AV208">
        <f t="shared" si="4"/>
        <v>10.220137448431261</v>
      </c>
      <c r="AW208">
        <f t="shared" si="5"/>
        <v>31.190116772294022</v>
      </c>
      <c r="AX208">
        <f t="shared" si="6"/>
        <v>8.7486799698278812</v>
      </c>
      <c r="AY208">
        <f t="shared" si="7"/>
        <v>158.0003916611775</v>
      </c>
      <c r="AZ208">
        <f t="shared" si="8"/>
        <v>221.78155672220956</v>
      </c>
      <c r="BA208">
        <f t="shared" si="16"/>
        <v>274.63261864610939</v>
      </c>
      <c r="BB208">
        <f t="shared" si="10"/>
        <v>61.925185870222187</v>
      </c>
      <c r="BC208">
        <f t="shared" si="11"/>
        <v>48.348106365834006</v>
      </c>
      <c r="BD208">
        <f t="shared" si="12"/>
        <v>40.894584197944354</v>
      </c>
      <c r="BE208">
        <f t="shared" si="13"/>
        <v>38.611151130960955</v>
      </c>
      <c r="BF208">
        <v>7.3811105782792659</v>
      </c>
      <c r="BH208">
        <f t="shared" si="15"/>
        <v>2.3736160923124903</v>
      </c>
    </row>
    <row r="209" spans="1:60" x14ac:dyDescent="0.25">
      <c r="A209" t="s">
        <v>896</v>
      </c>
      <c r="B209" t="s">
        <v>221</v>
      </c>
      <c r="C209">
        <v>208</v>
      </c>
      <c r="D209" t="s">
        <v>897</v>
      </c>
      <c r="E209" t="s">
        <v>838</v>
      </c>
      <c r="F209" s="15">
        <v>45542</v>
      </c>
      <c r="G209" s="16">
        <v>0.6841666666666667</v>
      </c>
      <c r="H209" t="s">
        <v>181</v>
      </c>
      <c r="I209" t="s">
        <v>219</v>
      </c>
      <c r="K209" t="s">
        <v>898</v>
      </c>
      <c r="L209" t="s">
        <v>91</v>
      </c>
      <c r="M209" t="s">
        <v>91</v>
      </c>
      <c r="N209">
        <v>27.932312580643188</v>
      </c>
      <c r="O209">
        <v>85.58508696199543</v>
      </c>
      <c r="P209" s="11">
        <v>1986.4874544858101</v>
      </c>
      <c r="Q209">
        <v>17.5</v>
      </c>
      <c r="R209">
        <v>7.05</v>
      </c>
      <c r="S209">
        <v>9</v>
      </c>
      <c r="T209">
        <v>112.4</v>
      </c>
      <c r="AC209">
        <v>-5.61</v>
      </c>
      <c r="AD209">
        <v>-10.68</v>
      </c>
      <c r="AE209">
        <v>-71.58</v>
      </c>
      <c r="AF209" s="24">
        <f t="shared" si="2"/>
        <v>13.86</v>
      </c>
      <c r="AH209">
        <v>0.79906499999999991</v>
      </c>
      <c r="AI209">
        <v>0.42363000000000001</v>
      </c>
      <c r="AJ209">
        <v>1.1978475</v>
      </c>
      <c r="AK209">
        <v>0.20937000000000003</v>
      </c>
      <c r="AL209">
        <v>3.7749700000000002</v>
      </c>
      <c r="AM209">
        <v>1.44425E-2</v>
      </c>
      <c r="AN209">
        <v>1.0880000000000001E-2</v>
      </c>
      <c r="AO209">
        <v>3.676E-3</v>
      </c>
      <c r="AP209">
        <v>3.8800000000000002E-3</v>
      </c>
      <c r="AQ209">
        <v>3.4600000000000001E-4</v>
      </c>
      <c r="AR209">
        <v>4.2999999999999999E-4</v>
      </c>
      <c r="AS209">
        <v>0.10745</v>
      </c>
      <c r="AU209">
        <f t="shared" si="3"/>
        <v>34.75741752777072</v>
      </c>
      <c r="AV209">
        <f t="shared" si="4"/>
        <v>10.834997941086952</v>
      </c>
      <c r="AW209">
        <f t="shared" si="5"/>
        <v>29.887906083137874</v>
      </c>
      <c r="AX209">
        <f t="shared" si="6"/>
        <v>8.614276897757664</v>
      </c>
      <c r="AY209">
        <f t="shared" si="7"/>
        <v>134.40992683057095</v>
      </c>
      <c r="AZ209">
        <f t="shared" si="8"/>
        <v>164.83108879251313</v>
      </c>
      <c r="BA209">
        <f t="shared" si="16"/>
        <v>403.2392565276208</v>
      </c>
      <c r="BB209">
        <f t="shared" si="10"/>
        <v>26.768224748228679</v>
      </c>
      <c r="BC209">
        <f t="shared" si="11"/>
        <v>69.478019518309608</v>
      </c>
      <c r="BD209">
        <f t="shared" si="12"/>
        <v>7.8270049874403869</v>
      </c>
      <c r="BE209">
        <f t="shared" si="13"/>
        <v>49.848724967583919</v>
      </c>
      <c r="BF209">
        <v>0.39352891396332845</v>
      </c>
      <c r="BH209">
        <f t="shared" si="15"/>
        <v>3.3510057695306412</v>
      </c>
    </row>
    <row r="210" spans="1:60" x14ac:dyDescent="0.25">
      <c r="A210" t="s">
        <v>899</v>
      </c>
      <c r="B210" t="s">
        <v>218</v>
      </c>
      <c r="C210">
        <v>209</v>
      </c>
      <c r="D210" t="s">
        <v>900</v>
      </c>
      <c r="E210" t="s">
        <v>838</v>
      </c>
      <c r="F210" s="15">
        <v>45542</v>
      </c>
      <c r="G210" s="16">
        <v>0.7063194444444445</v>
      </c>
      <c r="H210" t="s">
        <v>181</v>
      </c>
      <c r="I210" t="s">
        <v>216</v>
      </c>
      <c r="K210" t="s">
        <v>901</v>
      </c>
      <c r="L210" t="s">
        <v>91</v>
      </c>
      <c r="M210" t="s">
        <v>91</v>
      </c>
      <c r="N210">
        <v>27.931676249999999</v>
      </c>
      <c r="O210">
        <v>85.583817333333315</v>
      </c>
      <c r="P210" s="11">
        <v>1987.03539637923</v>
      </c>
      <c r="Q210">
        <v>16.3</v>
      </c>
      <c r="R210">
        <v>6.52</v>
      </c>
      <c r="S210">
        <v>22</v>
      </c>
      <c r="T210">
        <v>111.9</v>
      </c>
      <c r="AC210">
        <v>-5.53</v>
      </c>
      <c r="AD210">
        <v>-10.53</v>
      </c>
      <c r="AE210">
        <v>-70.23</v>
      </c>
      <c r="AF210" s="24">
        <f t="shared" si="2"/>
        <v>14.009999999999991</v>
      </c>
      <c r="AH210">
        <v>1.896485</v>
      </c>
      <c r="AI210">
        <v>0.35721000000000003</v>
      </c>
      <c r="AJ210">
        <v>1.22797</v>
      </c>
      <c r="AK210">
        <v>0.20770999999999998</v>
      </c>
      <c r="AL210">
        <v>5.62629</v>
      </c>
      <c r="AM210">
        <v>1.4610000000000001E-2</v>
      </c>
      <c r="AN210">
        <v>5.79E-3</v>
      </c>
      <c r="AO210">
        <v>2.4079999999999996E-3</v>
      </c>
      <c r="AP210">
        <v>7.2999999999999996E-4</v>
      </c>
      <c r="AQ210">
        <v>3.7599999999999998E-4</v>
      </c>
      <c r="AR210">
        <v>3.6999999999999994E-4</v>
      </c>
      <c r="AS210">
        <v>6.4860000000000001E-2</v>
      </c>
      <c r="AU210">
        <f t="shared" si="3"/>
        <v>82.492564409846835</v>
      </c>
      <c r="AV210">
        <f t="shared" si="4"/>
        <v>9.1362028528094577</v>
      </c>
      <c r="AW210">
        <f t="shared" si="5"/>
        <v>30.639502969210039</v>
      </c>
      <c r="AX210">
        <f t="shared" si="6"/>
        <v>8.5459781937872865</v>
      </c>
      <c r="AY210">
        <f t="shared" si="7"/>
        <v>200.32721511100033</v>
      </c>
      <c r="AZ210">
        <f t="shared" si="8"/>
        <v>166.74275279616526</v>
      </c>
      <c r="BA210">
        <f t="shared" si="16"/>
        <v>214.59147934695994</v>
      </c>
      <c r="BB210">
        <f t="shared" si="10"/>
        <v>17.534789225716718</v>
      </c>
      <c r="BC210">
        <f t="shared" si="11"/>
        <v>13.071895424836601</v>
      </c>
      <c r="BD210">
        <f t="shared" si="12"/>
        <v>6.7348647566347504</v>
      </c>
      <c r="BE210">
        <f t="shared" si="13"/>
        <v>54.170868750900446</v>
      </c>
      <c r="BF210">
        <v>0.92412299012693966</v>
      </c>
      <c r="BH210">
        <f t="shared" si="15"/>
        <v>2.0227662560424138</v>
      </c>
    </row>
    <row r="211" spans="1:60" x14ac:dyDescent="0.25">
      <c r="A211" t="s">
        <v>902</v>
      </c>
      <c r="B211" t="s">
        <v>903</v>
      </c>
      <c r="C211">
        <v>210</v>
      </c>
      <c r="D211" t="s">
        <v>904</v>
      </c>
      <c r="E211" t="s">
        <v>838</v>
      </c>
      <c r="F211" s="15">
        <v>45542</v>
      </c>
      <c r="G211" s="16">
        <v>0.71675925925925921</v>
      </c>
      <c r="H211" t="s">
        <v>181</v>
      </c>
      <c r="K211" t="s">
        <v>905</v>
      </c>
      <c r="L211" t="s">
        <v>91</v>
      </c>
      <c r="M211" t="s">
        <v>91</v>
      </c>
      <c r="N211">
        <v>27.93170386666667</v>
      </c>
      <c r="O211">
        <v>85.583519483333319</v>
      </c>
      <c r="P211" s="11">
        <v>1991.1948715794199</v>
      </c>
      <c r="Q211">
        <v>16.5</v>
      </c>
      <c r="R211">
        <v>5.89</v>
      </c>
      <c r="S211">
        <v>27</v>
      </c>
      <c r="T211">
        <v>67.599999999999994</v>
      </c>
      <c r="AC211">
        <v>-4.75</v>
      </c>
      <c r="AD211">
        <v>-9.0500000000000007</v>
      </c>
      <c r="AE211">
        <v>-59.04</v>
      </c>
      <c r="AF211" s="24">
        <f t="shared" si="2"/>
        <v>13.360000000000007</v>
      </c>
      <c r="AH211">
        <v>1.0040550000000001</v>
      </c>
      <c r="AI211">
        <v>0.38412000000000002</v>
      </c>
      <c r="AJ211">
        <v>1.0666150000000001</v>
      </c>
      <c r="AK211">
        <v>0.23293</v>
      </c>
      <c r="AL211">
        <v>3.95763</v>
      </c>
      <c r="AM211">
        <v>1.4052499999999999E-2</v>
      </c>
      <c r="AN211">
        <v>4.64E-3</v>
      </c>
      <c r="AO211">
        <v>6.1980000000000004E-3</v>
      </c>
      <c r="AP211">
        <v>1.75E-3</v>
      </c>
      <c r="AQ211">
        <v>2.9399999999999999E-4</v>
      </c>
      <c r="AR211">
        <v>1.3799999999999999E-3</v>
      </c>
      <c r="AS211">
        <v>7.0459999999999995E-2</v>
      </c>
      <c r="AU211">
        <f t="shared" si="3"/>
        <v>43.673992548598477</v>
      </c>
      <c r="AV211">
        <f t="shared" si="4"/>
        <v>9.8244680715018298</v>
      </c>
      <c r="AW211">
        <f t="shared" si="5"/>
        <v>26.613478716502819</v>
      </c>
      <c r="AX211">
        <f t="shared" si="6"/>
        <v>9.5836247685661391</v>
      </c>
      <c r="AY211">
        <f t="shared" si="7"/>
        <v>140.91363871036657</v>
      </c>
      <c r="AZ211">
        <f t="shared" si="8"/>
        <v>160.38005021684543</v>
      </c>
      <c r="BA211">
        <f t="shared" si="16"/>
        <v>171.96968293089708</v>
      </c>
      <c r="BB211">
        <f t="shared" si="10"/>
        <v>45.133149344265874</v>
      </c>
      <c r="BC211">
        <f t="shared" si="11"/>
        <v>31.336735607485004</v>
      </c>
      <c r="BD211">
        <f t="shared" si="12"/>
        <v>25.119225308529614</v>
      </c>
      <c r="BE211">
        <f t="shared" si="13"/>
        <v>42.357009076501946</v>
      </c>
      <c r="BH211">
        <f t="shared" si="15"/>
        <v>2.1974115078746297</v>
      </c>
    </row>
    <row r="212" spans="1:60" x14ac:dyDescent="0.25">
      <c r="A212" t="s">
        <v>906</v>
      </c>
      <c r="B212" t="s">
        <v>907</v>
      </c>
      <c r="C212">
        <v>211</v>
      </c>
      <c r="D212" t="s">
        <v>908</v>
      </c>
      <c r="E212" t="s">
        <v>838</v>
      </c>
      <c r="F212" s="15">
        <v>45543</v>
      </c>
      <c r="G212" s="16">
        <v>0.4974884259259259</v>
      </c>
      <c r="H212" t="s">
        <v>181</v>
      </c>
      <c r="I212" t="s">
        <v>909</v>
      </c>
      <c r="K212" t="s">
        <v>910</v>
      </c>
      <c r="L212" t="s">
        <v>92</v>
      </c>
      <c r="M212" t="s">
        <v>122</v>
      </c>
      <c r="N212">
        <v>28.00191731743978</v>
      </c>
      <c r="O212">
        <v>85.554926209783957</v>
      </c>
      <c r="P212" s="11">
        <v>2543.71033081412</v>
      </c>
      <c r="Q212">
        <v>15.3</v>
      </c>
      <c r="R212">
        <v>5.94</v>
      </c>
      <c r="S212">
        <v>12</v>
      </c>
      <c r="T212">
        <v>134.6</v>
      </c>
      <c r="AC212">
        <v>-6.1844436285714295</v>
      </c>
      <c r="AD212">
        <v>-11.731456428571432</v>
      </c>
      <c r="AE212">
        <v>-80.356650314285716</v>
      </c>
      <c r="AF212" s="24">
        <f t="shared" si="2"/>
        <v>13.495001114285742</v>
      </c>
      <c r="AH212">
        <v>1.0605199999999999</v>
      </c>
      <c r="AI212">
        <v>0.35810999999999998</v>
      </c>
      <c r="AJ212">
        <v>0.97669000000000006</v>
      </c>
      <c r="AK212">
        <v>0.18406999999999998</v>
      </c>
      <c r="AL212">
        <v>4.4633399999999996</v>
      </c>
      <c r="AM212">
        <v>1.0825000000000001E-2</v>
      </c>
      <c r="AN212">
        <v>8.0000000000000002E-3</v>
      </c>
      <c r="AO212">
        <v>1.872E-3</v>
      </c>
      <c r="AP212">
        <v>2.7599999999999999E-3</v>
      </c>
      <c r="AQ212">
        <v>2.5000000000000001E-4</v>
      </c>
      <c r="AR212">
        <v>3.9999999999999996E-4</v>
      </c>
      <c r="AS212">
        <v>7.2209999999999996E-2</v>
      </c>
      <c r="AU212">
        <f t="shared" si="3"/>
        <v>46.130085082629584</v>
      </c>
      <c r="AV212">
        <f t="shared" si="4"/>
        <v>9.1592217564446514</v>
      </c>
      <c r="AW212">
        <f t="shared" si="5"/>
        <v>24.36972902839463</v>
      </c>
      <c r="AX212">
        <f t="shared" si="6"/>
        <v>7.5733388191730091</v>
      </c>
      <c r="AY212">
        <f t="shared" si="7"/>
        <v>158.91972726139821</v>
      </c>
      <c r="AZ212">
        <f t="shared" si="8"/>
        <v>123.54485277333943</v>
      </c>
      <c r="BA212">
        <f t="shared" si="16"/>
        <v>296.4994533291329</v>
      </c>
      <c r="BB212">
        <f t="shared" si="10"/>
        <v>13.631696607367816</v>
      </c>
      <c r="BC212">
        <f t="shared" si="11"/>
        <v>49.422508729519208</v>
      </c>
      <c r="BD212">
        <f t="shared" si="12"/>
        <v>7.2809348720375686</v>
      </c>
      <c r="BE212">
        <f t="shared" si="13"/>
        <v>36.017864860971045</v>
      </c>
      <c r="BH212">
        <f t="shared" si="15"/>
        <v>2.2519881490721971</v>
      </c>
    </row>
    <row r="213" spans="1:60" x14ac:dyDescent="0.25">
      <c r="A213" t="s">
        <v>911</v>
      </c>
      <c r="B213" t="s">
        <v>912</v>
      </c>
      <c r="C213">
        <v>212</v>
      </c>
      <c r="D213" t="s">
        <v>913</v>
      </c>
      <c r="E213" t="s">
        <v>838</v>
      </c>
      <c r="F213" s="15">
        <v>45543</v>
      </c>
      <c r="G213" s="16">
        <v>0.52526620370370369</v>
      </c>
      <c r="H213" t="s">
        <v>181</v>
      </c>
      <c r="I213" t="s">
        <v>914</v>
      </c>
      <c r="K213" t="s">
        <v>915</v>
      </c>
      <c r="L213" t="s">
        <v>92</v>
      </c>
      <c r="M213" t="s">
        <v>122</v>
      </c>
      <c r="N213">
        <v>27.99798518411675</v>
      </c>
      <c r="O213">
        <v>85.554187074946071</v>
      </c>
      <c r="P213" s="11">
        <v>2588.4420491025999</v>
      </c>
      <c r="Q213">
        <v>13.5</v>
      </c>
      <c r="R213">
        <v>5.84</v>
      </c>
      <c r="S213">
        <v>9</v>
      </c>
      <c r="T213">
        <v>88.7</v>
      </c>
      <c r="AC213">
        <v>-5.8</v>
      </c>
      <c r="AD213">
        <v>-11.07</v>
      </c>
      <c r="AE213">
        <v>-75.36</v>
      </c>
      <c r="AF213" s="24">
        <f t="shared" si="2"/>
        <v>13.200000000000003</v>
      </c>
      <c r="AH213">
        <v>1.2899750000000001</v>
      </c>
      <c r="AI213">
        <v>0.57633999999999996</v>
      </c>
      <c r="AJ213">
        <v>1.29016</v>
      </c>
      <c r="AK213">
        <v>0.34126666666666666</v>
      </c>
      <c r="AL213">
        <v>4.43546</v>
      </c>
      <c r="AM213">
        <v>1.5587500000000001E-2</v>
      </c>
      <c r="AN213">
        <v>2.8500000000000001E-3</v>
      </c>
      <c r="AO213">
        <v>4.9800000000000001E-3</v>
      </c>
      <c r="AP213">
        <v>1.91E-3</v>
      </c>
      <c r="AQ213">
        <v>2.7700000000000001E-4</v>
      </c>
      <c r="AR213">
        <v>4.9666666666666663E-4</v>
      </c>
      <c r="AS213">
        <v>0.20973</v>
      </c>
      <c r="AU213">
        <f t="shared" si="3"/>
        <v>56.1108291257733</v>
      </c>
      <c r="AV213">
        <f t="shared" si="4"/>
        <v>14.740794356787887</v>
      </c>
      <c r="AW213">
        <f t="shared" si="5"/>
        <v>32.191227107141074</v>
      </c>
      <c r="AX213">
        <f t="shared" si="6"/>
        <v>14.041006651580608</v>
      </c>
      <c r="AY213">
        <f t="shared" si="7"/>
        <v>157.92704420430471</v>
      </c>
      <c r="AZ213">
        <f t="shared" si="8"/>
        <v>177.89888153389637</v>
      </c>
      <c r="BA213">
        <f t="shared" si="16"/>
        <v>105.6279302485036</v>
      </c>
      <c r="BB213">
        <f t="shared" si="10"/>
        <v>36.26380828242079</v>
      </c>
      <c r="BC213">
        <f t="shared" si="11"/>
        <v>34.201808577312207</v>
      </c>
      <c r="BD213">
        <f t="shared" si="12"/>
        <v>9.0404941327799815</v>
      </c>
      <c r="BE213">
        <f t="shared" si="13"/>
        <v>39.907794265955914</v>
      </c>
      <c r="BF213">
        <v>3.5642564174894216</v>
      </c>
      <c r="BH213">
        <f t="shared" si="15"/>
        <v>6.540776547637611</v>
      </c>
    </row>
    <row r="214" spans="1:60" x14ac:dyDescent="0.25">
      <c r="A214" t="s">
        <v>916</v>
      </c>
      <c r="B214" t="s">
        <v>271</v>
      </c>
      <c r="C214">
        <v>213</v>
      </c>
      <c r="D214" t="s">
        <v>917</v>
      </c>
      <c r="E214" t="s">
        <v>838</v>
      </c>
      <c r="F214" s="15">
        <v>45543</v>
      </c>
      <c r="G214" s="16">
        <v>0.62290509259259264</v>
      </c>
      <c r="H214" t="s">
        <v>181</v>
      </c>
      <c r="I214" t="s">
        <v>269</v>
      </c>
      <c r="K214" t="s">
        <v>918</v>
      </c>
      <c r="L214" t="s">
        <v>92</v>
      </c>
      <c r="M214" t="s">
        <v>122</v>
      </c>
      <c r="N214">
        <v>27.9961898</v>
      </c>
      <c r="O214">
        <v>85.542399666666668</v>
      </c>
      <c r="P214" s="11">
        <v>2249.1235933408998</v>
      </c>
      <c r="Q214">
        <v>16.399999999999999</v>
      </c>
      <c r="R214">
        <v>7.24</v>
      </c>
      <c r="S214">
        <v>16</v>
      </c>
      <c r="T214">
        <v>158.69999999999999</v>
      </c>
      <c r="AC214">
        <v>-5.76</v>
      </c>
      <c r="AD214">
        <v>-10.97</v>
      </c>
      <c r="AE214">
        <v>-74.05</v>
      </c>
      <c r="AF214" s="24">
        <f t="shared" si="2"/>
        <v>13.710000000000008</v>
      </c>
      <c r="AH214">
        <v>2.239395</v>
      </c>
      <c r="AI214">
        <v>1.1123400000000001</v>
      </c>
      <c r="AJ214">
        <v>2.5906924999999998</v>
      </c>
      <c r="AK214">
        <v>0.49902333333333337</v>
      </c>
      <c r="AL214">
        <v>7.6212600000000004</v>
      </c>
      <c r="AM214">
        <v>2.4952499999999999E-2</v>
      </c>
      <c r="AN214">
        <v>1.1050000000000001E-2</v>
      </c>
      <c r="AO214">
        <v>1.516E-3</v>
      </c>
      <c r="AP214">
        <v>3.1900000000000001E-3</v>
      </c>
      <c r="AQ214">
        <v>1.94E-4</v>
      </c>
      <c r="AR214">
        <v>1.4999999999999999E-4</v>
      </c>
      <c r="AS214">
        <v>0.11071</v>
      </c>
      <c r="AU214">
        <f t="shared" si="3"/>
        <v>97.408329766166858</v>
      </c>
      <c r="AV214">
        <f t="shared" si="4"/>
        <v>28.449830299527093</v>
      </c>
      <c r="AW214">
        <f t="shared" si="5"/>
        <v>64.641262039023886</v>
      </c>
      <c r="AX214">
        <f t="shared" si="6"/>
        <v>20.531715010628815</v>
      </c>
      <c r="AY214">
        <f t="shared" si="7"/>
        <v>271.35924231364942</v>
      </c>
      <c r="AZ214">
        <f t="shared" si="8"/>
        <v>284.78087194704403</v>
      </c>
      <c r="BA214">
        <f t="shared" si="16"/>
        <v>409.53986991086487</v>
      </c>
      <c r="BB214">
        <f t="shared" si="10"/>
        <v>11.039344047419663</v>
      </c>
      <c r="BC214">
        <f t="shared" si="11"/>
        <v>57.12239233592981</v>
      </c>
      <c r="BD214">
        <f t="shared" si="12"/>
        <v>2.7303505770140886</v>
      </c>
      <c r="BE214">
        <f t="shared" si="13"/>
        <v>27.949863132113528</v>
      </c>
      <c r="BF214">
        <v>20.277969816643157</v>
      </c>
      <c r="BH214">
        <f t="shared" si="15"/>
        <v>3.4526742554186813</v>
      </c>
    </row>
    <row r="215" spans="1:60" x14ac:dyDescent="0.25">
      <c r="A215" t="s">
        <v>919</v>
      </c>
      <c r="B215" t="s">
        <v>268</v>
      </c>
      <c r="C215">
        <v>214</v>
      </c>
      <c r="D215" t="s">
        <v>920</v>
      </c>
      <c r="E215" t="s">
        <v>838</v>
      </c>
      <c r="F215" s="15">
        <v>45543</v>
      </c>
      <c r="G215" s="16">
        <v>0.63962962962962966</v>
      </c>
      <c r="H215" t="s">
        <v>181</v>
      </c>
      <c r="I215" t="s">
        <v>266</v>
      </c>
      <c r="K215" t="s">
        <v>921</v>
      </c>
      <c r="L215" t="s">
        <v>92</v>
      </c>
      <c r="M215" t="s">
        <v>122</v>
      </c>
      <c r="N215">
        <v>27.994736366666661</v>
      </c>
      <c r="O215">
        <v>85.542859266666682</v>
      </c>
      <c r="P215" s="11">
        <v>2255.2032638701498</v>
      </c>
      <c r="Q215">
        <v>16.899999999999999</v>
      </c>
      <c r="R215">
        <v>7.03</v>
      </c>
      <c r="S215">
        <v>12</v>
      </c>
      <c r="T215">
        <v>77.3</v>
      </c>
      <c r="AC215">
        <v>-5.84</v>
      </c>
      <c r="AD215">
        <v>-11.08</v>
      </c>
      <c r="AE215">
        <v>-75.34</v>
      </c>
      <c r="AF215" s="24">
        <f t="shared" si="2"/>
        <v>13.299999999999997</v>
      </c>
      <c r="AH215">
        <v>1.87155</v>
      </c>
      <c r="AI215">
        <v>0.69772999999999996</v>
      </c>
      <c r="AJ215">
        <v>1.95435</v>
      </c>
      <c r="AK215">
        <v>0.35098666666666672</v>
      </c>
      <c r="AL215">
        <v>6.5179400000000003</v>
      </c>
      <c r="AM215">
        <v>1.7649999999999999E-2</v>
      </c>
      <c r="AN215">
        <v>1.159E-2</v>
      </c>
      <c r="AO215">
        <v>1.062E-3</v>
      </c>
      <c r="AP215">
        <v>1.0399999999999999E-3</v>
      </c>
      <c r="AQ215">
        <v>1.95E-4</v>
      </c>
      <c r="AR215">
        <v>1.9000000000000004E-4</v>
      </c>
      <c r="AS215">
        <v>4.2770000000000002E-2</v>
      </c>
      <c r="AU215">
        <f t="shared" si="3"/>
        <v>81.407951510952543</v>
      </c>
      <c r="AV215">
        <f t="shared" si="4"/>
        <v>17.845532925983992</v>
      </c>
      <c r="AW215">
        <f t="shared" si="5"/>
        <v>48.763660861320425</v>
      </c>
      <c r="AX215">
        <f t="shared" si="6"/>
        <v>14.440924363985465</v>
      </c>
      <c r="AY215">
        <f t="shared" si="7"/>
        <v>232.07491410158269</v>
      </c>
      <c r="AZ215">
        <f t="shared" si="8"/>
        <v>201.43802784752339</v>
      </c>
      <c r="BA215">
        <f t="shared" si="16"/>
        <v>429.55358301058129</v>
      </c>
      <c r="BB215">
        <f t="shared" si="10"/>
        <v>7.7333663445644341</v>
      </c>
      <c r="BC215">
        <f t="shared" si="11"/>
        <v>18.622974303876802</v>
      </c>
      <c r="BD215">
        <f t="shared" si="12"/>
        <v>3.4584440642178458</v>
      </c>
      <c r="BE215">
        <f t="shared" si="13"/>
        <v>28.093934591557414</v>
      </c>
      <c r="BF215">
        <v>11.985297884344146</v>
      </c>
      <c r="BH215">
        <f t="shared" si="15"/>
        <v>1.3338531108685485</v>
      </c>
    </row>
    <row r="216" spans="1:60" x14ac:dyDescent="0.25">
      <c r="A216" t="s">
        <v>922</v>
      </c>
      <c r="B216" t="s">
        <v>923</v>
      </c>
      <c r="C216">
        <v>215</v>
      </c>
      <c r="D216" t="s">
        <v>924</v>
      </c>
      <c r="E216" t="s">
        <v>838</v>
      </c>
      <c r="F216" s="15">
        <v>45543</v>
      </c>
      <c r="G216" s="16">
        <v>0.65541666666666665</v>
      </c>
      <c r="H216" t="s">
        <v>181</v>
      </c>
      <c r="I216" t="s">
        <v>925</v>
      </c>
      <c r="K216" t="s">
        <v>926</v>
      </c>
      <c r="L216" t="s">
        <v>92</v>
      </c>
      <c r="M216" t="s">
        <v>122</v>
      </c>
      <c r="N216">
        <v>27.99343949999999</v>
      </c>
      <c r="O216">
        <v>85.543840083333293</v>
      </c>
      <c r="P216" s="11">
        <v>2258.91875612376</v>
      </c>
      <c r="Q216">
        <v>15.5</v>
      </c>
      <c r="R216">
        <v>6.05</v>
      </c>
      <c r="S216">
        <v>16</v>
      </c>
      <c r="T216">
        <v>149.19999999999999</v>
      </c>
      <c r="AC216">
        <v>-5.63</v>
      </c>
      <c r="AD216">
        <v>-10.69</v>
      </c>
      <c r="AE216">
        <v>-72.239999999999995</v>
      </c>
      <c r="AF216" s="24">
        <f t="shared" si="2"/>
        <v>13.280000000000001</v>
      </c>
      <c r="AH216">
        <v>2.17469</v>
      </c>
      <c r="AI216">
        <v>1.0894999999999999</v>
      </c>
      <c r="AJ216">
        <v>2.6529375000000002</v>
      </c>
      <c r="AK216">
        <v>0.44197333333333333</v>
      </c>
      <c r="AL216">
        <v>7.1490499999999999</v>
      </c>
      <c r="AM216">
        <v>2.6477500000000001E-2</v>
      </c>
      <c r="AN216">
        <v>2.6800000000000001E-3</v>
      </c>
      <c r="AO216">
        <v>2.4820000000000003E-3</v>
      </c>
      <c r="AP216">
        <v>3.2599999999999999E-3</v>
      </c>
      <c r="AQ216">
        <v>2.6800000000000001E-4</v>
      </c>
      <c r="AR216">
        <v>1.9666666666666669E-4</v>
      </c>
      <c r="AS216">
        <v>7.646E-2</v>
      </c>
      <c r="AU216">
        <f t="shared" si="3"/>
        <v>94.593816927869099</v>
      </c>
      <c r="AV216">
        <f t="shared" si="4"/>
        <v>27.865661678384992</v>
      </c>
      <c r="AW216">
        <f t="shared" si="5"/>
        <v>66.194358500923201</v>
      </c>
      <c r="AX216">
        <f t="shared" si="6"/>
        <v>18.184461359116781</v>
      </c>
      <c r="AY216">
        <f t="shared" si="7"/>
        <v>254.54594007583987</v>
      </c>
      <c r="AZ216">
        <f t="shared" si="8"/>
        <v>302.18557406984706</v>
      </c>
      <c r="BA216">
        <f t="shared" si="16"/>
        <v>99.327316865259533</v>
      </c>
      <c r="BB216">
        <f t="shared" si="10"/>
        <v>18.073649027503699</v>
      </c>
      <c r="BC216">
        <f t="shared" si="11"/>
        <v>58.375861760229206</v>
      </c>
      <c r="BD216">
        <f t="shared" si="12"/>
        <v>3.5797929787518052</v>
      </c>
      <c r="BE216">
        <f t="shared" si="13"/>
        <v>38.611151130960955</v>
      </c>
      <c r="BF216">
        <v>15.207373201692523</v>
      </c>
      <c r="BH216">
        <f t="shared" si="15"/>
        <v>2.3845314205520038</v>
      </c>
    </row>
    <row r="217" spans="1:60" x14ac:dyDescent="0.25">
      <c r="A217" t="s">
        <v>927</v>
      </c>
      <c r="B217" t="s">
        <v>928</v>
      </c>
      <c r="C217">
        <v>216</v>
      </c>
      <c r="E217" t="s">
        <v>838</v>
      </c>
      <c r="F217" s="15">
        <v>45544</v>
      </c>
      <c r="G217" s="16">
        <v>0.32802083333333332</v>
      </c>
      <c r="H217" t="s">
        <v>850</v>
      </c>
      <c r="K217" t="s">
        <v>929</v>
      </c>
      <c r="L217" t="s">
        <v>930</v>
      </c>
      <c r="M217" t="s">
        <v>930</v>
      </c>
      <c r="N217">
        <v>27.997399015034119</v>
      </c>
      <c r="O217">
        <v>85.552149875843853</v>
      </c>
      <c r="P217" s="11">
        <v>2561</v>
      </c>
      <c r="R217">
        <v>5</v>
      </c>
      <c r="S217">
        <v>5</v>
      </c>
      <c r="T217">
        <v>0</v>
      </c>
      <c r="AC217">
        <v>-8.576519314285715</v>
      </c>
      <c r="AD217">
        <v>-16.225237714285718</v>
      </c>
      <c r="AE217">
        <v>-113.55881448571429</v>
      </c>
      <c r="AF217" s="24">
        <f t="shared" si="2"/>
        <v>16.243087228571454</v>
      </c>
      <c r="AH217">
        <v>2.3890000000000002E-2</v>
      </c>
      <c r="AI217">
        <v>1.3139999999999999E-2</v>
      </c>
      <c r="AJ217">
        <v>0.31614500000000001</v>
      </c>
      <c r="AK217">
        <v>7.0299999999999998E-3</v>
      </c>
      <c r="AL217">
        <v>-5.3840000000000016E-3</v>
      </c>
      <c r="AM217">
        <v>4.8999999999999998E-4</v>
      </c>
      <c r="AN217">
        <v>3.5E-4</v>
      </c>
      <c r="AO217">
        <v>4.4500000000000003E-4</v>
      </c>
      <c r="AP217">
        <v>3.2000000000000003E-4</v>
      </c>
      <c r="AQ217">
        <v>1.5200000000000001E-4</v>
      </c>
      <c r="AR217">
        <v>1.2E-4</v>
      </c>
      <c r="AS217">
        <v>2.2599999999999999E-2</v>
      </c>
      <c r="AU217">
        <f t="shared" si="3"/>
        <v>1.0391578967148387</v>
      </c>
      <c r="AV217">
        <f t="shared" si="4"/>
        <v>0.3360759930738676</v>
      </c>
      <c r="AW217">
        <f t="shared" si="5"/>
        <v>7.8882429262937261</v>
      </c>
      <c r="AX217">
        <f t="shared" si="6"/>
        <v>0.28924089693478705</v>
      </c>
      <c r="AY217">
        <f t="shared" si="7"/>
        <v>-0.19170034359366939</v>
      </c>
      <c r="AZ217">
        <f t="shared" si="8"/>
        <v>5.5923305181465413</v>
      </c>
      <c r="BA217">
        <f t="shared" si="16"/>
        <v>12.971851083149565</v>
      </c>
      <c r="BB217">
        <f t="shared" si="10"/>
        <v>3.2404406999351916</v>
      </c>
      <c r="BC217">
        <f t="shared" si="11"/>
        <v>5.7301459396544008</v>
      </c>
      <c r="BD217">
        <f t="shared" si="12"/>
        <v>2.1842804616112708</v>
      </c>
      <c r="BE217">
        <f t="shared" si="13"/>
        <v>21.898861835470395</v>
      </c>
      <c r="BH217">
        <f t="shared" si="15"/>
        <v>0.70481833775144231</v>
      </c>
    </row>
    <row r="218" spans="1:60" ht="14.25" customHeight="1" x14ac:dyDescent="0.25">
      <c r="A218" t="s">
        <v>931</v>
      </c>
      <c r="B218" t="s">
        <v>932</v>
      </c>
      <c r="C218">
        <v>217</v>
      </c>
      <c r="D218" t="s">
        <v>933</v>
      </c>
      <c r="E218" t="s">
        <v>838</v>
      </c>
      <c r="F218" s="15">
        <v>45544</v>
      </c>
      <c r="G218" s="16">
        <v>0.41546296296296298</v>
      </c>
      <c r="H218" t="s">
        <v>181</v>
      </c>
      <c r="I218" t="s">
        <v>934</v>
      </c>
      <c r="K218" t="s">
        <v>935</v>
      </c>
      <c r="L218" t="s">
        <v>92</v>
      </c>
      <c r="M218" t="s">
        <v>122</v>
      </c>
      <c r="N218">
        <v>27.99882017631975</v>
      </c>
      <c r="O218">
        <v>85.565815541866002</v>
      </c>
      <c r="P218" s="11">
        <v>3139.3987796250899</v>
      </c>
      <c r="Q218">
        <v>10</v>
      </c>
      <c r="R218">
        <v>6.5</v>
      </c>
      <c r="S218">
        <v>11</v>
      </c>
      <c r="T218">
        <v>106.3</v>
      </c>
      <c r="AC218">
        <v>-6.2842403285714266</v>
      </c>
      <c r="AD218">
        <v>-11.905501999999997</v>
      </c>
      <c r="AE218">
        <v>-80.697696957142853</v>
      </c>
      <c r="AF218" s="24">
        <f t="shared" si="2"/>
        <v>14.546319042857121</v>
      </c>
      <c r="AH218">
        <v>1.27647</v>
      </c>
      <c r="AI218">
        <v>0.66788999999999998</v>
      </c>
      <c r="AJ218">
        <v>1.3206074999999999</v>
      </c>
      <c r="AK218">
        <v>0.28440000000000004</v>
      </c>
      <c r="AL218">
        <v>5.3177500000000002</v>
      </c>
      <c r="AM218">
        <v>1.5622500000000001E-2</v>
      </c>
      <c r="AN218">
        <v>4.9800000000000001E-3</v>
      </c>
      <c r="AO218">
        <v>1.07E-3</v>
      </c>
      <c r="AP218">
        <v>-5.8E-4</v>
      </c>
      <c r="AQ218">
        <v>3.21E-4</v>
      </c>
      <c r="AR218">
        <v>5.333333333333334E-5</v>
      </c>
      <c r="AS218">
        <v>0.12620999999999999</v>
      </c>
      <c r="AU218">
        <f t="shared" si="3"/>
        <v>55.523393906219766</v>
      </c>
      <c r="AV218">
        <f t="shared" si="4"/>
        <v>17.082328387679258</v>
      </c>
      <c r="AW218">
        <f t="shared" si="5"/>
        <v>32.950933180298414</v>
      </c>
      <c r="AX218">
        <f t="shared" si="6"/>
        <v>11.701296029623537</v>
      </c>
      <c r="AY218">
        <f t="shared" si="7"/>
        <v>189.34147513841663</v>
      </c>
      <c r="AZ218">
        <f t="shared" si="8"/>
        <v>178.29833371376398</v>
      </c>
      <c r="BA218">
        <f t="shared" si="16"/>
        <v>184.57090969738525</v>
      </c>
      <c r="BB218">
        <f t="shared" si="10"/>
        <v>7.7916214582711341</v>
      </c>
      <c r="BC218">
        <f t="shared" si="11"/>
        <v>-10.385889515623601</v>
      </c>
      <c r="BD218">
        <f t="shared" si="12"/>
        <v>0.97079131627167603</v>
      </c>
      <c r="BE218">
        <f t="shared" si="13"/>
        <v>46.246938481486822</v>
      </c>
      <c r="BF218">
        <v>2.5536248236953201E-2</v>
      </c>
      <c r="BH218">
        <f t="shared" si="15"/>
        <v>3.9360673631685641</v>
      </c>
    </row>
    <row r="219" spans="1:60" x14ac:dyDescent="0.25">
      <c r="A219" t="s">
        <v>936</v>
      </c>
      <c r="B219" t="s">
        <v>937</v>
      </c>
      <c r="C219">
        <v>218</v>
      </c>
      <c r="D219" t="s">
        <v>938</v>
      </c>
      <c r="E219" t="s">
        <v>838</v>
      </c>
      <c r="F219" s="15">
        <v>45544</v>
      </c>
      <c r="G219" s="16">
        <v>0.44290509259259259</v>
      </c>
      <c r="H219" t="s">
        <v>181</v>
      </c>
      <c r="I219" t="s">
        <v>939</v>
      </c>
      <c r="K219" t="s">
        <v>940</v>
      </c>
      <c r="L219" t="s">
        <v>92</v>
      </c>
      <c r="M219" t="s">
        <v>122</v>
      </c>
      <c r="N219">
        <v>27.997192716666671</v>
      </c>
      <c r="O219">
        <v>85.562572900000006</v>
      </c>
      <c r="P219" s="11">
        <v>2958.22691323343</v>
      </c>
      <c r="Q219">
        <v>11.9</v>
      </c>
      <c r="R219">
        <v>6.92</v>
      </c>
      <c r="S219">
        <v>8</v>
      </c>
      <c r="T219">
        <v>73.400000000000006</v>
      </c>
      <c r="AC219">
        <v>-6.24</v>
      </c>
      <c r="AD219">
        <v>-11.85</v>
      </c>
      <c r="AE219">
        <v>-81.05</v>
      </c>
      <c r="AF219" s="24">
        <f t="shared" si="2"/>
        <v>13.75</v>
      </c>
      <c r="AH219">
        <v>0.83797499999999991</v>
      </c>
      <c r="AI219">
        <v>0.48623</v>
      </c>
      <c r="AJ219">
        <v>0.85106999999999999</v>
      </c>
      <c r="AK219">
        <v>0.19159999999999999</v>
      </c>
      <c r="AL219">
        <v>3.9835400000000001</v>
      </c>
      <c r="AM219">
        <v>1.0410000000000001E-2</v>
      </c>
      <c r="AN219">
        <v>0.01</v>
      </c>
      <c r="AO219">
        <v>6.8999999999999997E-4</v>
      </c>
      <c r="AP219">
        <v>4.47E-3</v>
      </c>
      <c r="AQ219">
        <v>1.2899999999999999E-4</v>
      </c>
      <c r="AR219">
        <v>1.0333333333333333E-4</v>
      </c>
      <c r="AS219">
        <v>7.4709999999999999E-2</v>
      </c>
      <c r="AU219">
        <f t="shared" si="3"/>
        <v>36.449909522796858</v>
      </c>
      <c r="AV219">
        <f t="shared" si="4"/>
        <v>12.436090571712837</v>
      </c>
      <c r="AW219">
        <f t="shared" si="5"/>
        <v>21.235341084884471</v>
      </c>
      <c r="AX219">
        <f t="shared" si="6"/>
        <v>7.8831516148940546</v>
      </c>
      <c r="AY219">
        <f t="shared" si="7"/>
        <v>141.83617881113031</v>
      </c>
      <c r="AZ219">
        <f t="shared" si="8"/>
        <v>118.80849121205203</v>
      </c>
      <c r="BA219">
        <f t="shared" si="16"/>
        <v>370.62431666141617</v>
      </c>
      <c r="BB219">
        <f t="shared" si="10"/>
        <v>5.0245035572028804</v>
      </c>
      <c r="BC219">
        <f t="shared" si="11"/>
        <v>80.042976094547413</v>
      </c>
      <c r="BD219">
        <f t="shared" si="12"/>
        <v>1.8809081752763719</v>
      </c>
      <c r="BE219">
        <f t="shared" si="13"/>
        <v>18.585218268261059</v>
      </c>
      <c r="BH219">
        <f t="shared" si="15"/>
        <v>2.3299547793544364</v>
      </c>
    </row>
    <row r="220" spans="1:60" x14ac:dyDescent="0.25">
      <c r="A220" t="s">
        <v>941</v>
      </c>
      <c r="B220" t="s">
        <v>256</v>
      </c>
      <c r="C220">
        <v>219</v>
      </c>
      <c r="D220" t="s">
        <v>942</v>
      </c>
      <c r="E220" t="s">
        <v>838</v>
      </c>
      <c r="F220" s="15">
        <v>45544</v>
      </c>
      <c r="G220" s="16">
        <v>0.47034722222222225</v>
      </c>
      <c r="H220" t="s">
        <v>181</v>
      </c>
      <c r="I220" t="s">
        <v>254</v>
      </c>
      <c r="K220" t="s">
        <v>943</v>
      </c>
      <c r="L220" t="s">
        <v>92</v>
      </c>
      <c r="M220" t="s">
        <v>122</v>
      </c>
      <c r="N220">
        <v>27.996459666666659</v>
      </c>
      <c r="O220">
        <v>85.561020916666678</v>
      </c>
      <c r="P220" s="11">
        <v>2880.08471520476</v>
      </c>
      <c r="Q220">
        <v>13.5</v>
      </c>
      <c r="R220">
        <v>6.92</v>
      </c>
      <c r="S220">
        <v>12</v>
      </c>
      <c r="T220">
        <v>51.3</v>
      </c>
      <c r="AC220">
        <v>-6.7</v>
      </c>
      <c r="AD220">
        <v>-12.73</v>
      </c>
      <c r="AE220">
        <v>-87.19</v>
      </c>
      <c r="AF220" s="24">
        <f t="shared" si="2"/>
        <v>14.650000000000006</v>
      </c>
      <c r="AH220">
        <v>0.55476499999999995</v>
      </c>
      <c r="AI220">
        <v>0.37518000000000001</v>
      </c>
      <c r="AJ220">
        <v>0.60346250000000001</v>
      </c>
      <c r="AK220">
        <v>0.14754333333333333</v>
      </c>
      <c r="AL220">
        <v>2.6744599999999998</v>
      </c>
      <c r="AM220">
        <v>5.9550000000000002E-3</v>
      </c>
      <c r="AN220">
        <v>2.0199999999999999E-2</v>
      </c>
      <c r="AO220">
        <v>6.96E-4</v>
      </c>
      <c r="AP220">
        <v>6.77E-3</v>
      </c>
      <c r="AQ220">
        <v>2.7500000000000002E-4</v>
      </c>
      <c r="AR220">
        <v>1.8999999999999998E-4</v>
      </c>
      <c r="AS220">
        <v>9.4729999999999995E-2</v>
      </c>
      <c r="AU220">
        <f t="shared" si="3"/>
        <v>24.130951468020406</v>
      </c>
      <c r="AV220">
        <f t="shared" si="4"/>
        <v>9.595813628725546</v>
      </c>
      <c r="AW220">
        <f t="shared" si="5"/>
        <v>15.057200958131641</v>
      </c>
      <c r="AX220">
        <f t="shared" si="6"/>
        <v>6.07049303984091</v>
      </c>
      <c r="AY220">
        <f t="shared" si="7"/>
        <v>95.22565024656852</v>
      </c>
      <c r="AZ220">
        <f t="shared" si="8"/>
        <v>67.96393517461766</v>
      </c>
      <c r="BA220">
        <f t="shared" si="16"/>
        <v>748.66111965606058</v>
      </c>
      <c r="BB220">
        <f t="shared" si="10"/>
        <v>5.0681948924829054</v>
      </c>
      <c r="BC220">
        <f t="shared" si="11"/>
        <v>121.22840003581341</v>
      </c>
      <c r="BD220">
        <f t="shared" si="12"/>
        <v>3.4584440642178449</v>
      </c>
      <c r="BE220">
        <f t="shared" si="13"/>
        <v>39.61965134706815</v>
      </c>
      <c r="BF220">
        <v>1.9853111424541605</v>
      </c>
      <c r="BH220">
        <f t="shared" si="15"/>
        <v>2.9543115546546077</v>
      </c>
    </row>
    <row r="221" spans="1:60" x14ac:dyDescent="0.25">
      <c r="A221" t="s">
        <v>944</v>
      </c>
      <c r="B221" t="s">
        <v>945</v>
      </c>
      <c r="C221">
        <v>220</v>
      </c>
      <c r="D221" t="s">
        <v>946</v>
      </c>
      <c r="E221" t="s">
        <v>838</v>
      </c>
      <c r="F221" s="15">
        <v>45544</v>
      </c>
      <c r="G221" s="16">
        <v>0.49557870370370372</v>
      </c>
      <c r="H221" t="s">
        <v>181</v>
      </c>
      <c r="K221" t="s">
        <v>947</v>
      </c>
      <c r="L221" t="s">
        <v>92</v>
      </c>
      <c r="M221" t="s">
        <v>122</v>
      </c>
      <c r="N221">
        <v>27.996930199999991</v>
      </c>
      <c r="O221">
        <v>85.55885448333332</v>
      </c>
      <c r="P221" s="11">
        <v>2785.23071999475</v>
      </c>
      <c r="Q221">
        <v>12.2</v>
      </c>
      <c r="R221">
        <v>6.25</v>
      </c>
      <c r="S221">
        <v>12</v>
      </c>
      <c r="T221">
        <v>85.1</v>
      </c>
      <c r="AC221">
        <v>-6.16</v>
      </c>
      <c r="AD221">
        <v>-11.7</v>
      </c>
      <c r="AE221">
        <v>-79.25</v>
      </c>
      <c r="AF221" s="24">
        <f t="shared" si="2"/>
        <v>14.349999999999994</v>
      </c>
      <c r="AH221">
        <v>1.1810100000000001</v>
      </c>
      <c r="AI221">
        <v>0.62529999999999997</v>
      </c>
      <c r="AJ221">
        <v>1.0201724999999999</v>
      </c>
      <c r="AK221">
        <v>0.25599666666666671</v>
      </c>
      <c r="AL221">
        <v>4.9816900000000004</v>
      </c>
      <c r="AM221">
        <v>1.2527499999999999E-2</v>
      </c>
      <c r="AN221">
        <v>7.7400000000000004E-3</v>
      </c>
      <c r="AO221">
        <v>2.2820000000000002E-3</v>
      </c>
      <c r="AP221">
        <v>3.3E-3</v>
      </c>
      <c r="AQ221">
        <v>2.8699999999999998E-4</v>
      </c>
      <c r="AR221">
        <v>4.2666666666666661E-4</v>
      </c>
      <c r="AS221">
        <v>6.6479999999999997E-2</v>
      </c>
      <c r="AU221">
        <f t="shared" si="3"/>
        <v>51.371112080334527</v>
      </c>
      <c r="AV221">
        <f t="shared" si="4"/>
        <v>15.993022714542574</v>
      </c>
      <c r="AW221">
        <f t="shared" si="5"/>
        <v>25.454675882030038</v>
      </c>
      <c r="AX221">
        <f t="shared" si="6"/>
        <v>10.532675032572174</v>
      </c>
      <c r="AY221">
        <f t="shared" si="7"/>
        <v>177.37587011091134</v>
      </c>
      <c r="AZ221">
        <f t="shared" si="8"/>
        <v>142.97534809404243</v>
      </c>
      <c r="BA221">
        <f t="shared" si="16"/>
        <v>286.86322109593613</v>
      </c>
      <c r="BB221">
        <f t="shared" si="10"/>
        <v>16.617271184836195</v>
      </c>
      <c r="BC221">
        <f t="shared" si="11"/>
        <v>59.092130002686005</v>
      </c>
      <c r="BD221">
        <f t="shared" si="12"/>
        <v>7.7663305301734065</v>
      </c>
      <c r="BE221">
        <f t="shared" si="13"/>
        <v>41.348508860394759</v>
      </c>
      <c r="BF221">
        <v>1.6857822284908317</v>
      </c>
      <c r="BH221">
        <f t="shared" si="15"/>
        <v>2.0732886324653053</v>
      </c>
    </row>
    <row r="222" spans="1:60" x14ac:dyDescent="0.25">
      <c r="A222" t="s">
        <v>948</v>
      </c>
      <c r="B222" t="s">
        <v>949</v>
      </c>
      <c r="C222">
        <v>221</v>
      </c>
      <c r="E222" t="s">
        <v>838</v>
      </c>
      <c r="F222" s="15">
        <v>45544</v>
      </c>
      <c r="G222" s="16">
        <v>0.67280092592592589</v>
      </c>
      <c r="H222" t="s">
        <v>850</v>
      </c>
      <c r="K222" t="s">
        <v>950</v>
      </c>
      <c r="L222" t="s">
        <v>951</v>
      </c>
      <c r="M222" t="s">
        <v>951</v>
      </c>
      <c r="N222">
        <v>27.92902360763755</v>
      </c>
      <c r="O222">
        <v>85.582380300199233</v>
      </c>
      <c r="P222" s="11">
        <v>2115.9183470480398</v>
      </c>
      <c r="R222">
        <v>5.61</v>
      </c>
      <c r="T222">
        <v>14.2</v>
      </c>
      <c r="AC222">
        <v>-7.25</v>
      </c>
      <c r="AD222">
        <v>-13.76</v>
      </c>
      <c r="AE222">
        <v>-97.11</v>
      </c>
      <c r="AF222" s="24">
        <f t="shared" si="2"/>
        <v>12.969999999999999</v>
      </c>
      <c r="AH222">
        <v>3.4200000000000001E-2</v>
      </c>
      <c r="AI222">
        <v>3.7375000000000005E-2</v>
      </c>
      <c r="AJ222">
        <v>0.38116499999999998</v>
      </c>
      <c r="AK222">
        <v>2.2949999999999998E-2</v>
      </c>
      <c r="AL222">
        <v>3.5020000000000016E-3</v>
      </c>
      <c r="AM222">
        <v>5.1999999999999995E-4</v>
      </c>
      <c r="AN222">
        <v>4.5700000000000003E-3</v>
      </c>
      <c r="AO222">
        <v>4.15E-4</v>
      </c>
      <c r="AP222">
        <v>1.1100000000000001E-3</v>
      </c>
      <c r="AQ222">
        <v>1.35E-4</v>
      </c>
      <c r="AR222">
        <v>7.7000000000000007E-4</v>
      </c>
      <c r="AS222">
        <v>0.21293999999999999</v>
      </c>
      <c r="AU222">
        <f t="shared" si="3"/>
        <v>1.4876182531455624</v>
      </c>
      <c r="AV222">
        <f t="shared" si="4"/>
        <v>0.95592391485051798</v>
      </c>
      <c r="AW222">
        <f t="shared" si="5"/>
        <v>9.5105793702280543</v>
      </c>
      <c r="AX222">
        <f t="shared" si="6"/>
        <v>0.94425015428924086</v>
      </c>
      <c r="AY222">
        <f t="shared" si="7"/>
        <v>0.12469067668369806</v>
      </c>
      <c r="AZ222">
        <f t="shared" si="8"/>
        <v>5.9347181008902075</v>
      </c>
      <c r="BA222">
        <f t="shared" si="16"/>
        <v>169.37531271426718</v>
      </c>
      <c r="BB222">
        <f t="shared" si="10"/>
        <v>3.0219840235350661</v>
      </c>
      <c r="BC222">
        <f t="shared" si="11"/>
        <v>19.876443728176202</v>
      </c>
      <c r="BD222">
        <f t="shared" si="12"/>
        <v>14.015799628672323</v>
      </c>
      <c r="BE222">
        <f t="shared" si="13"/>
        <v>19.449647024924364</v>
      </c>
      <c r="BH222">
        <f t="shared" si="15"/>
        <v>6.6408857009200064</v>
      </c>
    </row>
    <row r="223" spans="1:60" x14ac:dyDescent="0.25">
      <c r="A223" t="s">
        <v>952</v>
      </c>
      <c r="B223" t="s">
        <v>953</v>
      </c>
      <c r="C223">
        <v>222</v>
      </c>
      <c r="E223" t="s">
        <v>838</v>
      </c>
      <c r="F223" s="15">
        <v>45544</v>
      </c>
      <c r="G223" s="16">
        <v>0.74701388888888887</v>
      </c>
      <c r="H223" t="s">
        <v>850</v>
      </c>
      <c r="K223" t="s">
        <v>954</v>
      </c>
      <c r="L223" t="s">
        <v>881</v>
      </c>
      <c r="M223" t="s">
        <v>881</v>
      </c>
      <c r="N223">
        <v>27.891840417611501</v>
      </c>
      <c r="O223">
        <v>85.574117065459504</v>
      </c>
      <c r="P223" s="11">
        <v>1948.54148425125</v>
      </c>
      <c r="R223">
        <v>5.67</v>
      </c>
      <c r="T223">
        <v>26.5</v>
      </c>
      <c r="AC223">
        <v>-7.71</v>
      </c>
      <c r="AD223">
        <v>-14.62</v>
      </c>
      <c r="AE223">
        <v>-104.44</v>
      </c>
      <c r="AF223" s="24">
        <f t="shared" si="2"/>
        <v>12.519999999999996</v>
      </c>
      <c r="AH223">
        <v>4.9970000000000001E-2</v>
      </c>
      <c r="AI223">
        <v>5.5540000000000006E-2</v>
      </c>
      <c r="AJ223">
        <v>0.73181499999999999</v>
      </c>
      <c r="AK223">
        <v>2.3609999999999999E-2</v>
      </c>
      <c r="AL223">
        <v>1.7680000000000005E-2</v>
      </c>
      <c r="AM223">
        <v>8.4000000000000003E-4</v>
      </c>
      <c r="AN223">
        <v>3.1800000000000001E-3</v>
      </c>
      <c r="AO223">
        <v>2.5850000000000001E-3</v>
      </c>
      <c r="AP223">
        <v>1.0200000000000001E-3</v>
      </c>
      <c r="AQ223">
        <v>4.8999999999999998E-5</v>
      </c>
      <c r="AR223">
        <v>1.2199999999999999E-3</v>
      </c>
      <c r="AS223">
        <v>0.17388000000000001</v>
      </c>
      <c r="AU223">
        <f t="shared" si="3"/>
        <v>2.1735755587626828</v>
      </c>
      <c r="AV223">
        <f t="shared" si="4"/>
        <v>1.4205221198875655</v>
      </c>
      <c r="AW223">
        <f t="shared" si="5"/>
        <v>18.259768451519534</v>
      </c>
      <c r="AX223">
        <f t="shared" si="6"/>
        <v>0.97140506068710142</v>
      </c>
      <c r="AY223">
        <f t="shared" si="7"/>
        <v>0.6295063288885725</v>
      </c>
      <c r="AZ223">
        <f t="shared" si="8"/>
        <v>9.5868523168226432</v>
      </c>
      <c r="BA223">
        <f t="shared" si="16"/>
        <v>117.85853269833034</v>
      </c>
      <c r="BB223">
        <f t="shared" si="10"/>
        <v>18.82368361647746</v>
      </c>
      <c r="BC223">
        <f t="shared" si="11"/>
        <v>18.264840182648403</v>
      </c>
      <c r="BD223">
        <f t="shared" si="12"/>
        <v>22.206851359714587</v>
      </c>
      <c r="BE223">
        <f t="shared" si="13"/>
        <v>7.059501512750324</v>
      </c>
      <c r="BF223">
        <v>0.56468829337094495</v>
      </c>
      <c r="BH223">
        <f t="shared" si="15"/>
        <v>5.4227350693903009</v>
      </c>
    </row>
    <row r="224" spans="1:60" x14ac:dyDescent="0.25">
      <c r="A224" t="s">
        <v>955</v>
      </c>
      <c r="B224" t="s">
        <v>956</v>
      </c>
      <c r="C224">
        <v>223</v>
      </c>
      <c r="E224" t="s">
        <v>838</v>
      </c>
      <c r="F224" s="15">
        <v>45544</v>
      </c>
      <c r="G224" s="16">
        <v>0.7116203703703704</v>
      </c>
      <c r="H224" t="s">
        <v>850</v>
      </c>
      <c r="K224" t="s">
        <v>957</v>
      </c>
      <c r="L224" t="s">
        <v>958</v>
      </c>
      <c r="M224" t="s">
        <v>958</v>
      </c>
      <c r="N224">
        <v>27.933503693461532</v>
      </c>
      <c r="O224">
        <v>85.599168747901658</v>
      </c>
      <c r="P224" s="11">
        <v>2642.6040847399199</v>
      </c>
      <c r="R224">
        <v>5.25</v>
      </c>
      <c r="T224">
        <v>5</v>
      </c>
      <c r="AC224">
        <v>-7.49</v>
      </c>
      <c r="AD224">
        <v>-14.16</v>
      </c>
      <c r="AE224">
        <v>-97.32</v>
      </c>
      <c r="AF224" s="24">
        <f t="shared" si="2"/>
        <v>15.960000000000008</v>
      </c>
      <c r="AH224">
        <v>2.3310000000000001E-2</v>
      </c>
      <c r="AI224">
        <v>4.3990000000000001E-2</v>
      </c>
      <c r="AJ224">
        <v>0.519015</v>
      </c>
      <c r="AK224">
        <v>1.0489999999999999E-2</v>
      </c>
      <c r="AL224">
        <v>-2.4240000000000004E-3</v>
      </c>
      <c r="AM224">
        <v>7.7999999999999999E-4</v>
      </c>
      <c r="AN224">
        <v>4.9500000000000004E-3</v>
      </c>
      <c r="AO224">
        <v>-1.6999999999999999E-3</v>
      </c>
      <c r="AP224">
        <v>6.4000000000000005E-4</v>
      </c>
      <c r="AQ224">
        <v>2.9E-5</v>
      </c>
      <c r="AR224">
        <v>4.0999999999999999E-4</v>
      </c>
      <c r="AS224">
        <v>0.10768999999999999</v>
      </c>
      <c r="AU224">
        <f t="shared" si="3"/>
        <v>1.0139292830650017</v>
      </c>
      <c r="AV224">
        <f t="shared" si="4"/>
        <v>1.1251128565692115</v>
      </c>
      <c r="AW224">
        <f t="shared" si="5"/>
        <v>12.950122261589899</v>
      </c>
      <c r="AX224">
        <f t="shared" si="6"/>
        <v>0.43159843653569219</v>
      </c>
      <c r="AY224">
        <f t="shared" si="7"/>
        <v>-8.6307881291057681E-2</v>
      </c>
      <c r="AZ224">
        <f t="shared" si="8"/>
        <v>8.9020771513353107</v>
      </c>
      <c r="BA224">
        <f t="shared" si="16"/>
        <v>183.459036747401</v>
      </c>
      <c r="BB224">
        <f t="shared" si="10"/>
        <v>-12.379211662673764</v>
      </c>
      <c r="BC224">
        <f t="shared" si="11"/>
        <v>11.460291879308802</v>
      </c>
      <c r="BD224">
        <f t="shared" si="12"/>
        <v>7.4629582438385089</v>
      </c>
      <c r="BE224">
        <f t="shared" si="13"/>
        <v>4.1780723238726409</v>
      </c>
      <c r="BH224">
        <f t="shared" si="15"/>
        <v>3.358490566037736</v>
      </c>
    </row>
    <row r="225" spans="1:60" x14ac:dyDescent="0.25">
      <c r="A225" t="s">
        <v>959</v>
      </c>
      <c r="B225" t="s">
        <v>960</v>
      </c>
      <c r="C225">
        <v>224</v>
      </c>
      <c r="E225" t="s">
        <v>838</v>
      </c>
      <c r="F225" s="15">
        <v>45545</v>
      </c>
      <c r="G225" s="16">
        <v>0.3586226851851852</v>
      </c>
      <c r="H225" t="s">
        <v>850</v>
      </c>
      <c r="K225" t="s">
        <v>961</v>
      </c>
      <c r="L225" t="s">
        <v>958</v>
      </c>
      <c r="M225" t="s">
        <v>958</v>
      </c>
      <c r="N225">
        <v>27.933502539596009</v>
      </c>
      <c r="O225">
        <v>85.599177549072664</v>
      </c>
      <c r="P225" s="11">
        <v>2642.5614114760501</v>
      </c>
      <c r="R225">
        <v>5.77</v>
      </c>
      <c r="T225">
        <v>18.3</v>
      </c>
      <c r="AC225">
        <v>-7.16</v>
      </c>
      <c r="AD225">
        <v>-13.54</v>
      </c>
      <c r="AE225">
        <v>-95.1</v>
      </c>
      <c r="AF225" s="24">
        <f t="shared" si="2"/>
        <v>13.219999999999999</v>
      </c>
      <c r="AH225">
        <v>6.1700000000000001E-3</v>
      </c>
      <c r="AI225">
        <v>2.4980000000000002E-2</v>
      </c>
      <c r="AJ225">
        <v>0.57686999999999999</v>
      </c>
      <c r="AK225">
        <v>2.1859999999999997E-2</v>
      </c>
      <c r="AL225">
        <v>1.5031999999999998E-2</v>
      </c>
      <c r="AM225">
        <v>9.2666666666666678E-4</v>
      </c>
      <c r="AN225">
        <v>6.7600000000000004E-3</v>
      </c>
      <c r="AO225">
        <v>8.0949999999999998E-3</v>
      </c>
      <c r="AP225">
        <v>-3.8000000000000002E-4</v>
      </c>
      <c r="AQ225">
        <v>1.95E-4</v>
      </c>
      <c r="AR225">
        <v>6.0500000000000007E-4</v>
      </c>
      <c r="AS225">
        <v>9.5100000000000004E-2</v>
      </c>
      <c r="AU225">
        <f t="shared" si="3"/>
        <v>0.2683802521025766</v>
      </c>
      <c r="AV225">
        <f t="shared" si="4"/>
        <v>0.63890245867467388</v>
      </c>
      <c r="AW225">
        <f t="shared" si="5"/>
        <v>14.393682319477019</v>
      </c>
      <c r="AX225">
        <f t="shared" si="6"/>
        <v>0.89940341493519838</v>
      </c>
      <c r="AY225">
        <f t="shared" si="7"/>
        <v>0.53522280180164139</v>
      </c>
      <c r="AZ225">
        <f t="shared" si="8"/>
        <v>10.575972000304345</v>
      </c>
      <c r="BA225">
        <f t="shared" si="16"/>
        <v>250.5420380631173</v>
      </c>
      <c r="BB225">
        <f t="shared" si="10"/>
        <v>58.946893181967127</v>
      </c>
      <c r="BC225">
        <f t="shared" si="11"/>
        <v>-6.804548303339601</v>
      </c>
      <c r="BD225">
        <f t="shared" si="12"/>
        <v>11.012413993956825</v>
      </c>
      <c r="BE225">
        <f t="shared" si="13"/>
        <v>28.093934591557414</v>
      </c>
      <c r="BH225">
        <f t="shared" si="15"/>
        <v>2.9658506159363798</v>
      </c>
    </row>
    <row r="226" spans="1:60" x14ac:dyDescent="0.25">
      <c r="A226" t="s">
        <v>962</v>
      </c>
      <c r="B226" t="s">
        <v>963</v>
      </c>
      <c r="C226">
        <v>225</v>
      </c>
      <c r="E226" t="s">
        <v>838</v>
      </c>
      <c r="F226" s="15">
        <v>45545</v>
      </c>
      <c r="G226" s="16">
        <v>0.37609953703703702</v>
      </c>
      <c r="H226" t="s">
        <v>884</v>
      </c>
      <c r="K226" t="s">
        <v>964</v>
      </c>
      <c r="N226">
        <v>27.933145402956729</v>
      </c>
      <c r="O226">
        <v>85.599385583852964</v>
      </c>
      <c r="P226" s="11">
        <v>2642</v>
      </c>
      <c r="R226">
        <v>8.2100000000000009</v>
      </c>
      <c r="S226">
        <v>170</v>
      </c>
      <c r="T226">
        <v>908</v>
      </c>
      <c r="AC226">
        <v>-5.66</v>
      </c>
      <c r="AD226">
        <v>-10.74</v>
      </c>
      <c r="AE226">
        <v>-71.790000000000006</v>
      </c>
      <c r="AF226" s="24">
        <f t="shared" si="2"/>
        <v>14.129999999999995</v>
      </c>
      <c r="AH226">
        <v>10.687560000000001</v>
      </c>
      <c r="AI226">
        <v>4.6798000000000002</v>
      </c>
      <c r="AJ226">
        <v>23.994547499999999</v>
      </c>
      <c r="AK226">
        <v>1.9404899999999998</v>
      </c>
      <c r="AL226">
        <v>3.53172</v>
      </c>
      <c r="AM226">
        <v>0.100635</v>
      </c>
      <c r="AN226">
        <v>0.11837</v>
      </c>
      <c r="AO226">
        <v>3.1245999999999996E-2</v>
      </c>
      <c r="AP226">
        <v>0.1507</v>
      </c>
      <c r="AQ226">
        <v>3.4433999999999999E-2</v>
      </c>
      <c r="AR226">
        <v>8.2526666666666665E-2</v>
      </c>
      <c r="AS226">
        <v>0.74404000000000003</v>
      </c>
      <c r="AU226">
        <f t="shared" si="3"/>
        <v>464.88331396457278</v>
      </c>
      <c r="AV226">
        <f t="shared" si="4"/>
        <v>119.69318359110243</v>
      </c>
      <c r="AW226">
        <f t="shared" si="5"/>
        <v>598.69622985178898</v>
      </c>
      <c r="AX226">
        <f t="shared" si="6"/>
        <v>79.839127751491461</v>
      </c>
      <c r="AY226">
        <f t="shared" si="7"/>
        <v>125.74887397411474</v>
      </c>
      <c r="AZ226">
        <f t="shared" si="8"/>
        <v>1148.539146313627</v>
      </c>
      <c r="BA226">
        <f t="shared" si="16"/>
        <v>4387.0800363211829</v>
      </c>
      <c r="BB226">
        <f t="shared" si="10"/>
        <v>227.52991035994376</v>
      </c>
      <c r="BC226">
        <f t="shared" si="11"/>
        <v>2698.5406034559942</v>
      </c>
      <c r="BD226">
        <f t="shared" si="12"/>
        <v>1502.1782130158847</v>
      </c>
      <c r="BE226">
        <f t="shared" si="13"/>
        <v>4960.9566344907071</v>
      </c>
      <c r="BF226">
        <v>248.42058561354014</v>
      </c>
      <c r="BH226">
        <f t="shared" si="15"/>
        <v>23.204116638078908</v>
      </c>
    </row>
    <row r="227" spans="1:60" x14ac:dyDescent="0.25">
      <c r="A227" t="s">
        <v>965</v>
      </c>
      <c r="B227" t="s">
        <v>966</v>
      </c>
      <c r="C227">
        <v>226</v>
      </c>
      <c r="D227" t="s">
        <v>967</v>
      </c>
      <c r="E227" t="s">
        <v>838</v>
      </c>
      <c r="F227" s="15">
        <v>45545</v>
      </c>
      <c r="G227" s="16">
        <v>0.46324074074074073</v>
      </c>
      <c r="H227" t="s">
        <v>181</v>
      </c>
      <c r="I227" t="s">
        <v>968</v>
      </c>
      <c r="K227" t="s">
        <v>969</v>
      </c>
      <c r="L227" t="s">
        <v>91</v>
      </c>
      <c r="M227" t="s">
        <v>91</v>
      </c>
      <c r="N227">
        <v>27.923905706970299</v>
      </c>
      <c r="O227">
        <v>85.592613607728552</v>
      </c>
      <c r="P227" s="11">
        <v>2428.8187545173901</v>
      </c>
      <c r="Q227">
        <v>14.3</v>
      </c>
      <c r="R227">
        <v>5.67</v>
      </c>
      <c r="S227">
        <v>20</v>
      </c>
      <c r="T227">
        <v>73</v>
      </c>
      <c r="AC227">
        <v>-5.38</v>
      </c>
      <c r="AD227">
        <v>-10.23</v>
      </c>
      <c r="AE227">
        <v>-66.87</v>
      </c>
      <c r="AF227" s="24">
        <f t="shared" si="2"/>
        <v>14.969999999999999</v>
      </c>
      <c r="AH227">
        <v>1.5275449999999999</v>
      </c>
      <c r="AI227">
        <v>0.44529999999999997</v>
      </c>
      <c r="AJ227">
        <v>1.3562599999999998</v>
      </c>
      <c r="AK227">
        <v>0.21860000000000002</v>
      </c>
      <c r="AL227">
        <v>4.9309000000000003</v>
      </c>
      <c r="AM227">
        <v>2.0460000000000002E-2</v>
      </c>
      <c r="AN227">
        <v>4.8399999999999997E-3</v>
      </c>
      <c r="AO227">
        <v>6.5820000000000002E-3</v>
      </c>
      <c r="AP227">
        <v>3.2399999999999998E-3</v>
      </c>
      <c r="AQ227">
        <v>1.6200000000000001E-4</v>
      </c>
      <c r="AR227">
        <v>1.32E-3</v>
      </c>
      <c r="AS227">
        <v>3.8109999999999998E-2</v>
      </c>
      <c r="AU227">
        <f t="shared" si="3"/>
        <v>66.444556271966022</v>
      </c>
      <c r="AV227">
        <f t="shared" si="4"/>
        <v>11.389241987503292</v>
      </c>
      <c r="AW227">
        <f t="shared" si="5"/>
        <v>33.840511003543085</v>
      </c>
      <c r="AX227">
        <f t="shared" si="6"/>
        <v>8.994034149351986</v>
      </c>
      <c r="AY227">
        <f t="shared" si="7"/>
        <v>175.56746363782025</v>
      </c>
      <c r="AZ227">
        <f t="shared" si="8"/>
        <v>233.50833143118012</v>
      </c>
      <c r="BA227">
        <f t="shared" si="16"/>
        <v>179.38216926412542</v>
      </c>
      <c r="BB227">
        <f t="shared" si="10"/>
        <v>47.929394802187481</v>
      </c>
      <c r="BC227">
        <f t="shared" si="11"/>
        <v>58.01772763900081</v>
      </c>
      <c r="BD227">
        <f t="shared" si="12"/>
        <v>24.027085077723978</v>
      </c>
      <c r="BE227">
        <f t="shared" si="13"/>
        <v>23.339576429909236</v>
      </c>
      <c r="BF227">
        <v>11.664374047954864</v>
      </c>
      <c r="BH227">
        <f t="shared" si="15"/>
        <v>1.1885233120224545</v>
      </c>
    </row>
    <row r="228" spans="1:60" x14ac:dyDescent="0.25">
      <c r="A228" t="s">
        <v>970</v>
      </c>
      <c r="B228" t="s">
        <v>971</v>
      </c>
      <c r="C228">
        <v>227</v>
      </c>
      <c r="E228" t="s">
        <v>838</v>
      </c>
      <c r="F228" s="15">
        <v>45545</v>
      </c>
      <c r="G228" s="16">
        <v>0.47972222222222222</v>
      </c>
      <c r="H228" t="s">
        <v>850</v>
      </c>
      <c r="K228" t="s">
        <v>972</v>
      </c>
      <c r="L228" t="s">
        <v>951</v>
      </c>
      <c r="M228" t="s">
        <v>951</v>
      </c>
      <c r="N228">
        <v>27.929026573673259</v>
      </c>
      <c r="O228">
        <v>85.582376747416887</v>
      </c>
      <c r="P228" s="11">
        <v>2115.80275041507</v>
      </c>
      <c r="R228">
        <v>6.25</v>
      </c>
      <c r="T228">
        <v>44.9</v>
      </c>
      <c r="AC228">
        <v>-6.55</v>
      </c>
      <c r="AD228">
        <v>-12.44</v>
      </c>
      <c r="AE228">
        <v>-87.44</v>
      </c>
      <c r="AF228" s="24">
        <f t="shared" si="2"/>
        <v>12.079999999999998</v>
      </c>
      <c r="AH228">
        <v>9.9529999999999993E-2</v>
      </c>
      <c r="AI228">
        <v>5.8094999999999994E-2</v>
      </c>
      <c r="AJ228">
        <v>1.3508149999999999</v>
      </c>
      <c r="AK228">
        <v>7.0645000000000013E-2</v>
      </c>
      <c r="AL228">
        <v>3.9098000000000001E-2</v>
      </c>
      <c r="AM228">
        <v>2.1266666666666669E-3</v>
      </c>
      <c r="AN228">
        <v>7.0000000000000001E-3</v>
      </c>
      <c r="AO228">
        <v>9.3150000000000004E-3</v>
      </c>
      <c r="AP228">
        <v>4.0999999999999999E-4</v>
      </c>
      <c r="AQ228">
        <v>2.2499999999999999E-4</v>
      </c>
      <c r="AR228">
        <v>1.4350000000000001E-3</v>
      </c>
      <c r="AS228">
        <v>0.23014000000000001</v>
      </c>
      <c r="AU228">
        <f t="shared" si="3"/>
        <v>4.3293170975315149</v>
      </c>
      <c r="AV228">
        <f t="shared" si="4"/>
        <v>1.4858702296519284</v>
      </c>
      <c r="AW228">
        <f t="shared" si="5"/>
        <v>33.704650930685155</v>
      </c>
      <c r="AX228">
        <f t="shared" si="6"/>
        <v>2.9066035795103891</v>
      </c>
      <c r="AY228">
        <f t="shared" si="7"/>
        <v>1.3921062469957808</v>
      </c>
      <c r="AZ228">
        <f t="shared" si="8"/>
        <v>24.271475310050981</v>
      </c>
      <c r="BA228">
        <f t="shared" si="16"/>
        <v>259.4370216629913</v>
      </c>
      <c r="BB228">
        <f t="shared" si="10"/>
        <v>67.830798022238895</v>
      </c>
      <c r="BC228">
        <f t="shared" si="11"/>
        <v>7.3417494851822012</v>
      </c>
      <c r="BD228">
        <f t="shared" si="12"/>
        <v>26.120353853434779</v>
      </c>
      <c r="BE228">
        <f t="shared" si="13"/>
        <v>32.416078374873941</v>
      </c>
      <c r="BF228">
        <v>1.3434634696755987</v>
      </c>
      <c r="BH228">
        <f t="shared" si="15"/>
        <v>7.1772961172618128</v>
      </c>
    </row>
    <row r="229" spans="1:60" x14ac:dyDescent="0.25">
      <c r="A229" t="s">
        <v>973</v>
      </c>
      <c r="B229" t="s">
        <v>974</v>
      </c>
      <c r="C229">
        <v>228</v>
      </c>
      <c r="E229" t="s">
        <v>838</v>
      </c>
      <c r="F229" s="15">
        <v>45545</v>
      </c>
      <c r="G229" s="16">
        <v>0.51099537037037035</v>
      </c>
      <c r="H229" t="s">
        <v>850</v>
      </c>
      <c r="K229" t="s">
        <v>975</v>
      </c>
      <c r="L229" t="s">
        <v>881</v>
      </c>
      <c r="M229" t="s">
        <v>881</v>
      </c>
      <c r="N229">
        <v>27.89183386666668</v>
      </c>
      <c r="O229">
        <v>85.57415281666664</v>
      </c>
      <c r="P229" s="11">
        <v>1948.71578068178</v>
      </c>
      <c r="R229">
        <v>5.84</v>
      </c>
      <c r="T229">
        <v>15.4</v>
      </c>
      <c r="AC229">
        <v>-7.17</v>
      </c>
      <c r="AD229">
        <v>-13.61</v>
      </c>
      <c r="AE229">
        <v>-95.24</v>
      </c>
      <c r="AF229" s="24">
        <f t="shared" si="2"/>
        <v>13.64</v>
      </c>
      <c r="AH229">
        <v>4.6050000000000001E-2</v>
      </c>
      <c r="AI229">
        <v>5.2919999999999995E-2</v>
      </c>
      <c r="AJ229">
        <v>0.41613500000000003</v>
      </c>
      <c r="AK229">
        <v>1.6785000000000001E-2</v>
      </c>
      <c r="AL229">
        <v>8.735999999999999E-3</v>
      </c>
      <c r="AM229">
        <v>4.5666666666666669E-4</v>
      </c>
      <c r="AN229">
        <v>4.8799999999999998E-3</v>
      </c>
      <c r="AO229">
        <v>1.3999999999999993E-4</v>
      </c>
      <c r="AP229">
        <v>1.3600000000000001E-3</v>
      </c>
      <c r="AQ229">
        <v>1.93E-4</v>
      </c>
      <c r="AR229">
        <v>7.7000000000000007E-4</v>
      </c>
      <c r="AS229">
        <v>0.25985999999999998</v>
      </c>
      <c r="AU229">
        <f t="shared" si="3"/>
        <v>2.0030649285775772</v>
      </c>
      <c r="AV229">
        <f t="shared" si="4"/>
        <v>1.3535115337495489</v>
      </c>
      <c r="AW229">
        <f t="shared" si="5"/>
        <v>10.383127900593843</v>
      </c>
      <c r="AX229">
        <f t="shared" si="6"/>
        <v>0.69059864225468015</v>
      </c>
      <c r="AY229">
        <f t="shared" si="7"/>
        <v>0.31105018603905926</v>
      </c>
      <c r="AZ229">
        <f t="shared" si="8"/>
        <v>5.2118998706535802</v>
      </c>
      <c r="BA229">
        <f t="shared" si="16"/>
        <v>180.86466653077107</v>
      </c>
      <c r="BB229">
        <f t="shared" si="10"/>
        <v>1.0194644898672507</v>
      </c>
      <c r="BC229">
        <f t="shared" si="11"/>
        <v>24.353120243531205</v>
      </c>
      <c r="BD229">
        <f t="shared" si="12"/>
        <v>14.015799628672323</v>
      </c>
      <c r="BE229">
        <f t="shared" si="13"/>
        <v>27.805791672669645</v>
      </c>
      <c r="BF229">
        <v>7.3340417489421696</v>
      </c>
      <c r="BH229">
        <f t="shared" si="15"/>
        <v>8.1041634180570714</v>
      </c>
    </row>
    <row r="230" spans="1:60" x14ac:dyDescent="0.25">
      <c r="A230" t="s">
        <v>976</v>
      </c>
      <c r="B230" t="s">
        <v>977</v>
      </c>
      <c r="C230">
        <v>229</v>
      </c>
      <c r="E230" t="s">
        <v>838</v>
      </c>
      <c r="F230" s="15">
        <v>45545</v>
      </c>
      <c r="G230" s="16">
        <v>0.63761574074074079</v>
      </c>
      <c r="H230" t="s">
        <v>850</v>
      </c>
      <c r="K230" t="s">
        <v>978</v>
      </c>
      <c r="L230" t="s">
        <v>979</v>
      </c>
      <c r="M230" t="s">
        <v>979</v>
      </c>
      <c r="N230">
        <v>27.92945541666667</v>
      </c>
      <c r="O230">
        <v>85.560686016666651</v>
      </c>
      <c r="P230" s="11">
        <v>1369.67538632428</v>
      </c>
      <c r="R230">
        <v>5.84</v>
      </c>
      <c r="T230">
        <v>23.1</v>
      </c>
      <c r="AC230">
        <v>-7.08</v>
      </c>
      <c r="AD230">
        <v>-13.42</v>
      </c>
      <c r="AE230">
        <v>-97.19</v>
      </c>
      <c r="AF230" s="24">
        <f t="shared" si="2"/>
        <v>10.170000000000002</v>
      </c>
      <c r="AH230">
        <v>1.375E-2</v>
      </c>
      <c r="AI230">
        <v>0.39438000000000001</v>
      </c>
      <c r="AJ230">
        <v>0.46390500000000001</v>
      </c>
      <c r="AK230">
        <v>9.5380000000000006E-2</v>
      </c>
      <c r="AL230">
        <v>6.9539999999999992E-3</v>
      </c>
      <c r="AM230">
        <v>9.233333333333333E-4</v>
      </c>
      <c r="AN230">
        <v>7.1900000000000002E-3</v>
      </c>
      <c r="AO230">
        <v>2.9700000000000004E-3</v>
      </c>
      <c r="AP230">
        <v>2.0400000000000001E-3</v>
      </c>
      <c r="AQ230">
        <v>1.74E-4</v>
      </c>
      <c r="AR230">
        <v>3.5999999999999999E-3</v>
      </c>
      <c r="AS230">
        <v>0.21196000000000001</v>
      </c>
      <c r="AU230">
        <f t="shared" si="3"/>
        <v>0.59809213394010186</v>
      </c>
      <c r="AV230">
        <f t="shared" si="4"/>
        <v>10.086883572943069</v>
      </c>
      <c r="AW230">
        <f t="shared" si="5"/>
        <v>11.575053645391487</v>
      </c>
      <c r="AX230">
        <f t="shared" si="6"/>
        <v>3.924295412466571</v>
      </c>
      <c r="AY230">
        <f t="shared" si="7"/>
        <v>0.24760107528795994</v>
      </c>
      <c r="AZ230">
        <f t="shared" si="8"/>
        <v>10.537928935555048</v>
      </c>
      <c r="BA230">
        <f t="shared" si="16"/>
        <v>266.47888367955824</v>
      </c>
      <c r="BB230">
        <f t="shared" si="10"/>
        <v>21.627210963612402</v>
      </c>
      <c r="BC230">
        <f t="shared" si="11"/>
        <v>36.529680365296805</v>
      </c>
      <c r="BD230">
        <f t="shared" si="12"/>
        <v>65.528413848338118</v>
      </c>
      <c r="BE230">
        <f t="shared" si="13"/>
        <v>25.068433943235846</v>
      </c>
      <c r="BF230">
        <v>1.4204851904090263</v>
      </c>
      <c r="BH230">
        <f t="shared" si="15"/>
        <v>6.6103227818493693</v>
      </c>
    </row>
    <row r="231" spans="1:60" x14ac:dyDescent="0.25">
      <c r="A231" t="s">
        <v>980</v>
      </c>
      <c r="B231" t="s">
        <v>981</v>
      </c>
      <c r="C231">
        <v>230</v>
      </c>
      <c r="D231" t="s">
        <v>982</v>
      </c>
      <c r="E231" t="s">
        <v>838</v>
      </c>
      <c r="F231" s="15">
        <v>45545</v>
      </c>
      <c r="G231" s="16">
        <v>0.66800925925925925</v>
      </c>
      <c r="H231" t="s">
        <v>181</v>
      </c>
      <c r="I231" t="s">
        <v>983</v>
      </c>
      <c r="K231" t="s">
        <v>984</v>
      </c>
      <c r="L231" t="s">
        <v>91</v>
      </c>
      <c r="M231" t="s">
        <v>91</v>
      </c>
      <c r="N231">
        <v>27.932919266870801</v>
      </c>
      <c r="O231">
        <v>85.563393818006702</v>
      </c>
      <c r="P231" s="11">
        <v>1441.77906477426</v>
      </c>
      <c r="Q231">
        <v>22.8</v>
      </c>
      <c r="R231">
        <v>6.28</v>
      </c>
      <c r="S231">
        <v>32</v>
      </c>
      <c r="T231">
        <v>255</v>
      </c>
      <c r="AC231">
        <v>-5.04</v>
      </c>
      <c r="AD231">
        <v>-9.61</v>
      </c>
      <c r="AE231">
        <v>-64.08</v>
      </c>
      <c r="AF231" s="24">
        <f t="shared" si="2"/>
        <v>12.799999999999997</v>
      </c>
      <c r="AH231">
        <v>4.1042800000000002</v>
      </c>
      <c r="AI231">
        <v>1.0645500000000001</v>
      </c>
      <c r="AJ231">
        <v>3.9566524999999997</v>
      </c>
      <c r="AK231">
        <v>0.35810999999999998</v>
      </c>
      <c r="AL231">
        <v>9.9313300000000009</v>
      </c>
      <c r="AM231">
        <v>3.72725E-2</v>
      </c>
      <c r="AN231">
        <v>4.1700000000000001E-3</v>
      </c>
      <c r="AO231">
        <v>5.182E-3</v>
      </c>
      <c r="AP231">
        <v>3.2299999999999998E-3</v>
      </c>
      <c r="AQ231">
        <v>9.5299999999999996E-4</v>
      </c>
      <c r="AR231">
        <v>4.6999999999999999E-4</v>
      </c>
      <c r="AS231">
        <v>7.4410000000000004E-2</v>
      </c>
      <c r="AU231">
        <f t="shared" si="3"/>
        <v>178.52636970819498</v>
      </c>
      <c r="AV231">
        <f t="shared" si="4"/>
        <v>27.227526516498163</v>
      </c>
      <c r="AW231">
        <f t="shared" si="5"/>
        <v>98.723801087878627</v>
      </c>
      <c r="AX231">
        <f t="shared" si="6"/>
        <v>14.734005348693684</v>
      </c>
      <c r="AY231">
        <f t="shared" si="7"/>
        <v>353.61058197290424</v>
      </c>
      <c r="AZ231">
        <f t="shared" si="8"/>
        <v>425.38803926044278</v>
      </c>
      <c r="BA231">
        <f t="shared" si="16"/>
        <v>154.55034004781052</v>
      </c>
      <c r="BB231">
        <f t="shared" si="10"/>
        <v>37.734749903514967</v>
      </c>
      <c r="BC231">
        <f t="shared" si="11"/>
        <v>57.838660578386609</v>
      </c>
      <c r="BD231">
        <f t="shared" si="12"/>
        <v>8.5550984746441436</v>
      </c>
      <c r="BE231">
        <f t="shared" si="13"/>
        <v>137.30010085002161</v>
      </c>
      <c r="BF231">
        <v>20.235179971791254</v>
      </c>
      <c r="BH231">
        <f t="shared" si="15"/>
        <v>2.3205987837205679</v>
      </c>
    </row>
    <row r="232" spans="1:60" x14ac:dyDescent="0.25">
      <c r="A232" t="s">
        <v>985</v>
      </c>
      <c r="C232">
        <v>231</v>
      </c>
      <c r="E232" t="s">
        <v>838</v>
      </c>
      <c r="F232" s="15">
        <v>45545</v>
      </c>
      <c r="G232" s="16">
        <v>0.85481481481481481</v>
      </c>
      <c r="H232" t="s">
        <v>850</v>
      </c>
      <c r="K232" t="s">
        <v>986</v>
      </c>
      <c r="L232" t="s">
        <v>852</v>
      </c>
      <c r="M232" t="s">
        <v>852</v>
      </c>
      <c r="N232">
        <v>27.832609999999999</v>
      </c>
      <c r="O232">
        <v>85.572339999999997</v>
      </c>
      <c r="P232" s="11">
        <v>829.71580799870503</v>
      </c>
      <c r="R232">
        <v>6.79</v>
      </c>
      <c r="S232">
        <v>21</v>
      </c>
      <c r="T232">
        <v>195</v>
      </c>
      <c r="AC232">
        <v>-6.44</v>
      </c>
      <c r="AD232">
        <v>-12.23</v>
      </c>
      <c r="AE232">
        <v>-89.1</v>
      </c>
      <c r="AF232" s="24">
        <f t="shared" ref="AF232:AF295" si="17">AE232-8*AD232</f>
        <v>8.7400000000000091</v>
      </c>
      <c r="AH232">
        <v>2.09198</v>
      </c>
      <c r="AI232">
        <v>0.59358500000000003</v>
      </c>
      <c r="AJ232">
        <v>4.350765</v>
      </c>
      <c r="AK232">
        <v>0.54935500000000004</v>
      </c>
      <c r="AL232">
        <v>4.5997859999999999</v>
      </c>
      <c r="AM232">
        <v>1.1213333333333334E-2</v>
      </c>
      <c r="AN232">
        <v>8.3400000000000002E-3</v>
      </c>
      <c r="AO232">
        <v>4.2500000000000003E-3</v>
      </c>
      <c r="AP232">
        <v>2.0400000000000001E-3</v>
      </c>
      <c r="AQ232">
        <v>1.24E-3</v>
      </c>
      <c r="AR232">
        <v>2.5355000000000003E-2</v>
      </c>
      <c r="AS232">
        <v>0.37595000000000001</v>
      </c>
      <c r="AU232">
        <f t="shared" si="3"/>
        <v>90.996129626182849</v>
      </c>
      <c r="AV232">
        <f t="shared" si="4"/>
        <v>15.181862126997849</v>
      </c>
      <c r="AW232">
        <f t="shared" si="5"/>
        <v>108.55743799590797</v>
      </c>
      <c r="AX232">
        <f t="shared" si="6"/>
        <v>22.602550915449498</v>
      </c>
      <c r="AY232">
        <f t="shared" si="7"/>
        <v>163.77796371793275</v>
      </c>
      <c r="AZ232">
        <f t="shared" si="8"/>
        <v>127.97686981663243</v>
      </c>
      <c r="BA232">
        <f t="shared" si="16"/>
        <v>309.10068009562104</v>
      </c>
      <c r="BB232">
        <f t="shared" si="10"/>
        <v>30.948029156684409</v>
      </c>
      <c r="BC232">
        <f t="shared" si="11"/>
        <v>36.529680365296805</v>
      </c>
      <c r="BD232">
        <f t="shared" si="12"/>
        <v>461.52025920128148</v>
      </c>
      <c r="BE232">
        <f t="shared" si="13"/>
        <v>178.64860971041637</v>
      </c>
      <c r="BF232">
        <v>28.087116502115645</v>
      </c>
      <c r="BH232">
        <f t="shared" si="15"/>
        <v>11.724621861843131</v>
      </c>
    </row>
    <row r="233" spans="1:60" x14ac:dyDescent="0.25">
      <c r="A233" t="s">
        <v>987</v>
      </c>
      <c r="C233">
        <v>232</v>
      </c>
      <c r="D233" t="s">
        <v>988</v>
      </c>
      <c r="E233" t="s">
        <v>838</v>
      </c>
      <c r="F233" s="15">
        <v>45546</v>
      </c>
      <c r="G233" s="16">
        <v>0.49490740740740741</v>
      </c>
      <c r="H233" t="s">
        <v>181</v>
      </c>
      <c r="I233" t="s">
        <v>989</v>
      </c>
      <c r="K233" t="s">
        <v>990</v>
      </c>
      <c r="L233" t="s">
        <v>91</v>
      </c>
      <c r="M233" t="s">
        <v>92</v>
      </c>
      <c r="N233">
        <v>27.95153181350895</v>
      </c>
      <c r="O233">
        <v>85.556631958129643</v>
      </c>
      <c r="P233" s="11">
        <v>1704.77048862827</v>
      </c>
      <c r="Q233">
        <v>19.8</v>
      </c>
      <c r="R233">
        <v>6.27</v>
      </c>
      <c r="S233">
        <v>25</v>
      </c>
      <c r="T233">
        <v>270</v>
      </c>
      <c r="AC233">
        <v>-5.01</v>
      </c>
      <c r="AD233">
        <v>-9.51</v>
      </c>
      <c r="AE233">
        <v>-62.78</v>
      </c>
      <c r="AF233" s="24">
        <f t="shared" si="17"/>
        <v>13.299999999999997</v>
      </c>
      <c r="AH233">
        <v>3.5397850000000002</v>
      </c>
      <c r="AI233">
        <v>0.80154999999999998</v>
      </c>
      <c r="AJ233">
        <v>4.8509025000000001</v>
      </c>
      <c r="AK233">
        <v>0.71235999999999999</v>
      </c>
      <c r="AL233">
        <v>11.195930000000001</v>
      </c>
      <c r="AM233">
        <v>5.7612500000000004E-2</v>
      </c>
      <c r="AN233">
        <v>7.3800000000000003E-3</v>
      </c>
      <c r="AO233">
        <v>3.3239999999999997E-3</v>
      </c>
      <c r="AP233">
        <v>6.3000000000000003E-4</v>
      </c>
      <c r="AQ233">
        <v>9.4200000000000002E-4</v>
      </c>
      <c r="AR233">
        <v>3.5333333333333332E-4</v>
      </c>
      <c r="AS233">
        <v>8.881E-2</v>
      </c>
      <c r="AU233">
        <f t="shared" si="3"/>
        <v>153.97218649739372</v>
      </c>
      <c r="AV233">
        <f t="shared" si="4"/>
        <v>20.500891343101873</v>
      </c>
      <c r="AW233">
        <f t="shared" si="5"/>
        <v>121.03654124457307</v>
      </c>
      <c r="AX233">
        <f t="shared" si="6"/>
        <v>29.309195638757458</v>
      </c>
      <c r="AY233">
        <f t="shared" si="7"/>
        <v>398.63737515799971</v>
      </c>
      <c r="AZ233">
        <f t="shared" si="8"/>
        <v>657.52682036064834</v>
      </c>
      <c r="BA233">
        <f t="shared" si="16"/>
        <v>273.52074569612512</v>
      </c>
      <c r="BB233">
        <f t="shared" si="10"/>
        <v>24.204999745133875</v>
      </c>
      <c r="BC233">
        <f t="shared" si="11"/>
        <v>11.281224818694602</v>
      </c>
      <c r="BD233">
        <f t="shared" si="12"/>
        <v>6.4314924702998528</v>
      </c>
      <c r="BE233">
        <f t="shared" si="13"/>
        <v>135.7153147961389</v>
      </c>
      <c r="BF233">
        <v>21.591618053596612</v>
      </c>
      <c r="BH233">
        <f t="shared" si="15"/>
        <v>2.7696865741462657</v>
      </c>
    </row>
    <row r="234" spans="1:60" x14ac:dyDescent="0.25">
      <c r="A234" t="s">
        <v>991</v>
      </c>
      <c r="C234">
        <v>233</v>
      </c>
      <c r="D234" t="s">
        <v>992</v>
      </c>
      <c r="E234" t="s">
        <v>838</v>
      </c>
      <c r="F234" s="15">
        <v>45546</v>
      </c>
      <c r="G234" s="16">
        <v>0.51648148148148143</v>
      </c>
      <c r="H234" t="s">
        <v>181</v>
      </c>
      <c r="K234" t="s">
        <v>993</v>
      </c>
      <c r="L234" t="s">
        <v>91</v>
      </c>
      <c r="M234" t="s">
        <v>92</v>
      </c>
      <c r="N234">
        <v>27.95188888054593</v>
      </c>
      <c r="O234">
        <v>85.55466138900097</v>
      </c>
      <c r="P234" s="11">
        <v>1611.90502000111</v>
      </c>
      <c r="Q234">
        <v>20.6</v>
      </c>
      <c r="R234">
        <v>6.95</v>
      </c>
      <c r="S234">
        <v>25</v>
      </c>
      <c r="T234">
        <v>285</v>
      </c>
      <c r="AC234">
        <v>-5.17</v>
      </c>
      <c r="AD234">
        <v>-9.82</v>
      </c>
      <c r="AE234">
        <v>-65.430000000000007</v>
      </c>
      <c r="AF234" s="24">
        <f t="shared" si="17"/>
        <v>13.129999999999995</v>
      </c>
      <c r="AH234">
        <v>2.4427500000000002</v>
      </c>
      <c r="AI234">
        <v>1.15385</v>
      </c>
      <c r="AJ234">
        <v>1.6708150000000002</v>
      </c>
      <c r="AK234">
        <v>0.33990666666666663</v>
      </c>
      <c r="AL234">
        <v>6.71035</v>
      </c>
      <c r="AM234">
        <v>2.1622500000000003E-2</v>
      </c>
      <c r="AN234">
        <v>2.4559999999999998E-2</v>
      </c>
      <c r="AO234">
        <v>2.3939999999999994E-3</v>
      </c>
      <c r="AP234">
        <v>3.6560000000000002E-2</v>
      </c>
      <c r="AQ234">
        <v>1.8900000000000001E-4</v>
      </c>
      <c r="AR234">
        <v>1.4099999999999998E-3</v>
      </c>
      <c r="AS234">
        <v>0.19187000000000001</v>
      </c>
      <c r="AU234">
        <f t="shared" si="3"/>
        <v>106.2537861950679</v>
      </c>
      <c r="AV234">
        <f t="shared" si="4"/>
        <v>29.51151328830154</v>
      </c>
      <c r="AW234">
        <f t="shared" si="5"/>
        <v>41.689081291481607</v>
      </c>
      <c r="AX234">
        <f t="shared" si="6"/>
        <v>13.985051086881985</v>
      </c>
      <c r="AY234">
        <f t="shared" si="7"/>
        <v>238.92578020686832</v>
      </c>
      <c r="AZ234">
        <f t="shared" si="8"/>
        <v>246.77585026249719</v>
      </c>
      <c r="BA234">
        <f t="shared" si="16"/>
        <v>910.25332172043807</v>
      </c>
      <c r="BB234">
        <f t="shared" si="10"/>
        <v>17.432842776729991</v>
      </c>
      <c r="BC234">
        <f t="shared" si="11"/>
        <v>654.66917360551531</v>
      </c>
      <c r="BD234">
        <f t="shared" si="12"/>
        <v>25.665295423932427</v>
      </c>
      <c r="BE234">
        <f t="shared" si="13"/>
        <v>27.229505834894109</v>
      </c>
      <c r="BF234">
        <v>12.413196332863185</v>
      </c>
      <c r="BH234">
        <f t="shared" si="15"/>
        <v>5.9837829409012953</v>
      </c>
    </row>
    <row r="235" spans="1:60" x14ac:dyDescent="0.25">
      <c r="A235" t="s">
        <v>994</v>
      </c>
      <c r="C235">
        <v>234</v>
      </c>
      <c r="D235" t="s">
        <v>995</v>
      </c>
      <c r="E235" t="s">
        <v>838</v>
      </c>
      <c r="F235" s="15">
        <v>45546</v>
      </c>
      <c r="G235" s="16">
        <v>0.54697916666666668</v>
      </c>
      <c r="H235" t="s">
        <v>181</v>
      </c>
      <c r="I235" t="s">
        <v>996</v>
      </c>
      <c r="K235" t="s">
        <v>997</v>
      </c>
      <c r="L235" t="s">
        <v>91</v>
      </c>
      <c r="M235" t="s">
        <v>92</v>
      </c>
      <c r="N235">
        <v>27.954221584375361</v>
      </c>
      <c r="O235">
        <v>85.552853573265466</v>
      </c>
      <c r="P235" s="11">
        <v>1541.5261480020899</v>
      </c>
      <c r="Q235">
        <v>22.3</v>
      </c>
      <c r="R235">
        <v>6.95</v>
      </c>
      <c r="S235">
        <v>14</v>
      </c>
      <c r="T235">
        <v>136</v>
      </c>
      <c r="AC235">
        <v>-5.7258770999999982</v>
      </c>
      <c r="AD235">
        <v>-10.860111999999996</v>
      </c>
      <c r="AE235">
        <v>-74.176562114285716</v>
      </c>
      <c r="AF235" s="24">
        <f t="shared" si="17"/>
        <v>12.704333885714249</v>
      </c>
      <c r="AU235">
        <f t="shared" si="3"/>
        <v>0</v>
      </c>
      <c r="AV235">
        <f t="shared" si="4"/>
        <v>0</v>
      </c>
      <c r="AW235">
        <f t="shared" si="5"/>
        <v>0</v>
      </c>
      <c r="AX235">
        <f t="shared" si="6"/>
        <v>0</v>
      </c>
      <c r="AY235">
        <f t="shared" si="7"/>
        <v>0</v>
      </c>
      <c r="AZ235">
        <f t="shared" si="8"/>
        <v>0</v>
      </c>
      <c r="BA235" t="s">
        <v>471</v>
      </c>
      <c r="BB235">
        <f t="shared" si="10"/>
        <v>0</v>
      </c>
      <c r="BC235">
        <f t="shared" si="11"/>
        <v>0</v>
      </c>
      <c r="BD235">
        <f t="shared" si="12"/>
        <v>0</v>
      </c>
      <c r="BE235">
        <f t="shared" si="13"/>
        <v>0</v>
      </c>
      <c r="BF235">
        <v>31.57876784203102</v>
      </c>
      <c r="BH235">
        <f t="shared" si="15"/>
        <v>0</v>
      </c>
    </row>
    <row r="236" spans="1:60" x14ac:dyDescent="0.25">
      <c r="A236" t="s">
        <v>998</v>
      </c>
      <c r="C236">
        <v>235</v>
      </c>
      <c r="E236" t="s">
        <v>838</v>
      </c>
      <c r="F236" s="15">
        <v>45547</v>
      </c>
      <c r="G236" s="16">
        <v>0.45405092592592594</v>
      </c>
      <c r="H236" t="s">
        <v>850</v>
      </c>
      <c r="K236" t="s">
        <v>999</v>
      </c>
      <c r="L236" t="s">
        <v>979</v>
      </c>
      <c r="M236" t="s">
        <v>979</v>
      </c>
      <c r="N236">
        <v>27.929455538781859</v>
      </c>
      <c r="O236">
        <v>85.560691838139718</v>
      </c>
      <c r="P236" s="11">
        <v>1369.96897051979</v>
      </c>
      <c r="R236">
        <v>5.82</v>
      </c>
      <c r="T236">
        <v>9</v>
      </c>
      <c r="AC236">
        <v>-5.26</v>
      </c>
      <c r="AD236">
        <v>-9.9600000000000009</v>
      </c>
      <c r="AE236">
        <v>-73.900000000000006</v>
      </c>
      <c r="AF236" s="24">
        <f t="shared" si="17"/>
        <v>5.7800000000000011</v>
      </c>
      <c r="AH236">
        <v>0.10857</v>
      </c>
      <c r="AI236">
        <v>0.18154500000000001</v>
      </c>
      <c r="AJ236">
        <v>0.66986500000000004</v>
      </c>
      <c r="AK236">
        <v>3.0109999999999998E-2</v>
      </c>
      <c r="AL236">
        <v>-4.7799999999999996E-4</v>
      </c>
      <c r="AM236">
        <v>1.06E-3</v>
      </c>
      <c r="AN236">
        <v>2.81E-3</v>
      </c>
      <c r="AO236">
        <v>2.7599999999999999E-3</v>
      </c>
      <c r="AP236">
        <v>8.4999999999999995E-4</v>
      </c>
      <c r="AQ236">
        <v>9.0000000000000006E-5</v>
      </c>
      <c r="AR236">
        <v>1.335E-3</v>
      </c>
      <c r="AS236">
        <v>0.38824999999999998</v>
      </c>
      <c r="AU236">
        <f t="shared" si="3"/>
        <v>4.7225354895910439</v>
      </c>
      <c r="AV236">
        <f t="shared" si="4"/>
        <v>4.6432965116130367</v>
      </c>
      <c r="AW236">
        <f t="shared" si="5"/>
        <v>16.7140326363591</v>
      </c>
      <c r="AX236">
        <f t="shared" si="6"/>
        <v>1.2388397449084549</v>
      </c>
      <c r="AY236">
        <f t="shared" si="7"/>
        <v>-1.7019458439408237E-2</v>
      </c>
      <c r="AZ236">
        <f t="shared" si="8"/>
        <v>12.097694590276191</v>
      </c>
      <c r="BA236">
        <f t="shared" ref="BA236:BA252" si="18">1000000*AN236/26.9815</f>
        <v>104.14543298185794</v>
      </c>
      <c r="BB236">
        <f t="shared" si="10"/>
        <v>20.098014228811522</v>
      </c>
      <c r="BC236">
        <f t="shared" si="11"/>
        <v>15.220700152207002</v>
      </c>
      <c r="BD236">
        <f t="shared" si="12"/>
        <v>24.300120135425388</v>
      </c>
      <c r="BE236">
        <f t="shared" si="13"/>
        <v>12.966431349949575</v>
      </c>
      <c r="BF236">
        <v>3.5514194640338492</v>
      </c>
      <c r="BH236">
        <f t="shared" si="15"/>
        <v>12.108217682831748</v>
      </c>
    </row>
    <row r="237" spans="1:60" x14ac:dyDescent="0.25">
      <c r="A237" t="s">
        <v>1000</v>
      </c>
      <c r="C237">
        <v>236</v>
      </c>
      <c r="E237" t="s">
        <v>838</v>
      </c>
      <c r="F237" s="15">
        <v>45547</v>
      </c>
      <c r="G237" s="16">
        <v>0.51370370370370366</v>
      </c>
      <c r="H237" t="s">
        <v>850</v>
      </c>
      <c r="K237" t="s">
        <v>1001</v>
      </c>
      <c r="L237" t="s">
        <v>881</v>
      </c>
      <c r="M237" t="s">
        <v>881</v>
      </c>
      <c r="N237">
        <v>27.89189552024834</v>
      </c>
      <c r="O237">
        <v>85.574127548602107</v>
      </c>
      <c r="P237" s="11">
        <v>1949.1235630362401</v>
      </c>
      <c r="R237">
        <v>6.05</v>
      </c>
      <c r="S237">
        <v>6</v>
      </c>
      <c r="T237">
        <v>31.8</v>
      </c>
      <c r="AC237">
        <v>-5.38</v>
      </c>
      <c r="AD237">
        <v>-10.24</v>
      </c>
      <c r="AE237">
        <v>-69.56</v>
      </c>
      <c r="AF237" s="24">
        <f t="shared" si="17"/>
        <v>12.36</v>
      </c>
      <c r="AH237">
        <v>0.13261999999999999</v>
      </c>
      <c r="AI237">
        <v>0.10933999999999999</v>
      </c>
      <c r="AJ237">
        <v>0.47489500000000001</v>
      </c>
      <c r="AK237">
        <v>2.8475E-2</v>
      </c>
      <c r="AL237">
        <v>3.8659999999999992E-3</v>
      </c>
      <c r="AM237">
        <v>6.7666666666666667E-4</v>
      </c>
      <c r="AN237">
        <v>5.77E-3</v>
      </c>
      <c r="AO237">
        <v>5.8150000000000007E-3</v>
      </c>
      <c r="AP237">
        <v>2.4499999999999999E-3</v>
      </c>
      <c r="AQ237">
        <v>2.1900000000000001E-4</v>
      </c>
      <c r="AR237">
        <v>1.34E-3</v>
      </c>
      <c r="AS237">
        <v>0.44013000000000002</v>
      </c>
      <c r="AU237">
        <f t="shared" si="3"/>
        <v>5.7686530038644577</v>
      </c>
      <c r="AV237">
        <f t="shared" si="4"/>
        <v>2.7965410260804173</v>
      </c>
      <c r="AW237">
        <f t="shared" si="5"/>
        <v>11.849268925595089</v>
      </c>
      <c r="AX237">
        <f t="shared" si="6"/>
        <v>1.1715696358773915</v>
      </c>
      <c r="AY237">
        <f t="shared" si="7"/>
        <v>0.13765110110199211</v>
      </c>
      <c r="AZ237">
        <f t="shared" si="8"/>
        <v>7.7227421441071282</v>
      </c>
      <c r="BA237">
        <f t="shared" si="18"/>
        <v>213.85023071363713</v>
      </c>
      <c r="BB237">
        <f t="shared" si="10"/>
        <v>42.344185775557619</v>
      </c>
      <c r="BC237">
        <f t="shared" si="11"/>
        <v>43.871429850479004</v>
      </c>
      <c r="BD237">
        <f t="shared" si="12"/>
        <v>24.391131821325857</v>
      </c>
      <c r="BE237">
        <f t="shared" si="13"/>
        <v>31.551649618210632</v>
      </c>
      <c r="BF237">
        <v>1.8868944992947809</v>
      </c>
      <c r="BH237">
        <f t="shared" si="15"/>
        <v>13.726181194448777</v>
      </c>
    </row>
    <row r="238" spans="1:60" x14ac:dyDescent="0.25">
      <c r="A238" t="s">
        <v>1002</v>
      </c>
      <c r="C238">
        <v>237</v>
      </c>
      <c r="E238" t="s">
        <v>838</v>
      </c>
      <c r="F238" s="15">
        <v>45547</v>
      </c>
      <c r="G238" s="16">
        <v>0.60468750000000004</v>
      </c>
      <c r="H238" t="s">
        <v>850</v>
      </c>
      <c r="K238" t="s">
        <v>1003</v>
      </c>
      <c r="L238" t="s">
        <v>958</v>
      </c>
      <c r="M238" t="s">
        <v>958</v>
      </c>
      <c r="N238">
        <v>27.93349577575578</v>
      </c>
      <c r="O238">
        <v>85.599165700821629</v>
      </c>
      <c r="P238" s="11">
        <v>2642.5618928705098</v>
      </c>
      <c r="R238">
        <v>5</v>
      </c>
      <c r="S238">
        <v>5</v>
      </c>
      <c r="T238">
        <v>6.8</v>
      </c>
      <c r="AC238">
        <v>-6.2</v>
      </c>
      <c r="AD238">
        <v>-11.77</v>
      </c>
      <c r="AE238">
        <v>-77.97</v>
      </c>
      <c r="AF238" s="24">
        <f t="shared" si="17"/>
        <v>16.189999999999998</v>
      </c>
      <c r="AH238">
        <v>5.0880000000000002E-2</v>
      </c>
      <c r="AI238">
        <v>4.7015000000000001E-2</v>
      </c>
      <c r="AJ238">
        <v>0.171905</v>
      </c>
      <c r="AK238">
        <v>1.5254999999999999E-2</v>
      </c>
      <c r="AL238">
        <v>1.4700000000000002E-3</v>
      </c>
      <c r="AM238">
        <v>7.2333333333333332E-4</v>
      </c>
      <c r="AN238">
        <v>1.83E-3</v>
      </c>
      <c r="AO238">
        <v>3.1499999999999996E-4</v>
      </c>
      <c r="AP238">
        <v>1.2700000000000001E-3</v>
      </c>
      <c r="AQ238">
        <v>1.84E-4</v>
      </c>
      <c r="AR238">
        <v>6.4999999999999997E-4</v>
      </c>
      <c r="AS238">
        <v>0.30842000000000003</v>
      </c>
      <c r="AU238">
        <f t="shared" si="3"/>
        <v>2.2131583836270825</v>
      </c>
      <c r="AV238">
        <f t="shared" si="4"/>
        <v>1.2024819493430661</v>
      </c>
      <c r="AW238">
        <f t="shared" si="5"/>
        <v>4.2892609411647289</v>
      </c>
      <c r="AX238">
        <f t="shared" si="6"/>
        <v>0.62764863196873066</v>
      </c>
      <c r="AY238">
        <f t="shared" si="7"/>
        <v>5.2340175535418643E-2</v>
      </c>
      <c r="AZ238">
        <f t="shared" si="8"/>
        <v>8.2553450505972759</v>
      </c>
      <c r="BA238">
        <f t="shared" si="18"/>
        <v>67.824249949039157</v>
      </c>
      <c r="BB238">
        <f t="shared" si="10"/>
        <v>2.2937951022013148</v>
      </c>
      <c r="BC238">
        <f t="shared" si="11"/>
        <v>22.741516698003402</v>
      </c>
      <c r="BD238">
        <f t="shared" si="12"/>
        <v>11.83151916706105</v>
      </c>
      <c r="BE238">
        <f t="shared" si="13"/>
        <v>26.509148537674687</v>
      </c>
      <c r="BF238">
        <v>3.2133796897038076</v>
      </c>
      <c r="BH238">
        <f t="shared" si="15"/>
        <v>9.6185872446592864</v>
      </c>
    </row>
    <row r="239" spans="1:60" x14ac:dyDescent="0.25">
      <c r="A239" t="s">
        <v>1004</v>
      </c>
      <c r="C239">
        <v>238</v>
      </c>
      <c r="E239" t="s">
        <v>838</v>
      </c>
      <c r="F239" s="15">
        <v>45547</v>
      </c>
      <c r="G239" s="16">
        <v>0.61570601851851847</v>
      </c>
      <c r="H239" t="s">
        <v>850</v>
      </c>
      <c r="K239" t="s">
        <v>1005</v>
      </c>
      <c r="L239" t="s">
        <v>951</v>
      </c>
      <c r="M239" t="s">
        <v>951</v>
      </c>
      <c r="N239">
        <v>27.92902221227531</v>
      </c>
      <c r="O239">
        <v>85.58237163520927</v>
      </c>
      <c r="P239" s="11">
        <v>2115.7882205059</v>
      </c>
      <c r="R239">
        <v>6.02</v>
      </c>
      <c r="T239">
        <v>31.8</v>
      </c>
      <c r="AC239">
        <v>-5.6</v>
      </c>
      <c r="AD239">
        <v>-10.64</v>
      </c>
      <c r="AE239">
        <v>-72.73</v>
      </c>
      <c r="AF239" s="24">
        <f t="shared" si="17"/>
        <v>12.39</v>
      </c>
      <c r="AH239">
        <v>0.11275</v>
      </c>
      <c r="AI239">
        <v>7.2355000000000003E-2</v>
      </c>
      <c r="AJ239">
        <v>1.0604750000000001</v>
      </c>
      <c r="AK239">
        <v>5.1604999999999998E-2</v>
      </c>
      <c r="AL239">
        <v>3.0682000000000004E-2</v>
      </c>
      <c r="AM239">
        <v>1.5900000000000001E-3</v>
      </c>
      <c r="AN239">
        <v>1.277E-2</v>
      </c>
      <c r="AO239">
        <v>5.6550000000000003E-3</v>
      </c>
      <c r="AP239">
        <v>1E-3</v>
      </c>
      <c r="AQ239">
        <v>1.9100000000000001E-4</v>
      </c>
      <c r="AR239">
        <v>1.4450000000000001E-3</v>
      </c>
      <c r="AS239">
        <v>0.44653999999999999</v>
      </c>
      <c r="AU239">
        <f t="shared" si="3"/>
        <v>4.9043554983088349</v>
      </c>
      <c r="AV239">
        <f t="shared" si="4"/>
        <v>1.8505919694718185</v>
      </c>
      <c r="AW239">
        <f t="shared" si="5"/>
        <v>26.460277458955041</v>
      </c>
      <c r="AX239">
        <f t="shared" si="6"/>
        <v>2.1232256737296851</v>
      </c>
      <c r="AY239">
        <f t="shared" si="7"/>
        <v>1.0924498406651122</v>
      </c>
      <c r="AZ239">
        <f t="shared" si="8"/>
        <v>18.146541885414287</v>
      </c>
      <c r="BA239">
        <f t="shared" si="18"/>
        <v>473.28725237662843</v>
      </c>
      <c r="BB239">
        <f t="shared" si="10"/>
        <v>41.179083501423612</v>
      </c>
      <c r="BC239">
        <f t="shared" si="11"/>
        <v>17.906706061420003</v>
      </c>
      <c r="BD239">
        <f t="shared" si="12"/>
        <v>26.30237722523572</v>
      </c>
      <c r="BE239">
        <f t="shared" si="13"/>
        <v>27.517648753781877</v>
      </c>
      <c r="BF239">
        <v>2.8582239774330036</v>
      </c>
      <c r="BH239">
        <f t="shared" si="15"/>
        <v>13.926087634492438</v>
      </c>
    </row>
    <row r="240" spans="1:60" x14ac:dyDescent="0.25">
      <c r="A240" t="s">
        <v>1006</v>
      </c>
      <c r="C240">
        <v>239</v>
      </c>
      <c r="E240" t="s">
        <v>838</v>
      </c>
      <c r="F240" s="15">
        <v>45547</v>
      </c>
      <c r="G240" s="16">
        <v>0.6285532407407407</v>
      </c>
      <c r="H240" t="s">
        <v>850</v>
      </c>
      <c r="K240" t="s">
        <v>1007</v>
      </c>
      <c r="L240" t="s">
        <v>958</v>
      </c>
      <c r="M240" t="s">
        <v>958</v>
      </c>
      <c r="N240">
        <v>27.933498934194361</v>
      </c>
      <c r="O240">
        <v>85.599172797833063</v>
      </c>
      <c r="P240" s="11">
        <v>2642.5698221040102</v>
      </c>
      <c r="R240">
        <v>5.74</v>
      </c>
      <c r="T240">
        <v>5.5</v>
      </c>
      <c r="AC240">
        <v>-7.9522708857142863</v>
      </c>
      <c r="AD240">
        <v>-15.070981999999999</v>
      </c>
      <c r="AE240">
        <v>-103.59515855714287</v>
      </c>
      <c r="AF240" s="24">
        <f t="shared" si="17"/>
        <v>16.972697442857125</v>
      </c>
      <c r="AH240">
        <v>7.7649999999999997E-2</v>
      </c>
      <c r="AI240">
        <v>0.18962499999999999</v>
      </c>
      <c r="AJ240">
        <v>0.39874500000000002</v>
      </c>
      <c r="AK240">
        <v>2.2975000000000002E-2</v>
      </c>
      <c r="AL240">
        <v>1.2108000000000001E-2</v>
      </c>
      <c r="AM240">
        <v>8.7000000000000001E-4</v>
      </c>
      <c r="AN240">
        <v>1.043E-2</v>
      </c>
      <c r="AO240">
        <v>4.5000000000000004E-4</v>
      </c>
      <c r="AP240">
        <v>8.0999999999999996E-4</v>
      </c>
      <c r="AQ240">
        <v>3.4400000000000001E-4</v>
      </c>
      <c r="AR240">
        <v>8.25E-4</v>
      </c>
      <c r="AS240">
        <v>0.2223</v>
      </c>
      <c r="AU240">
        <f t="shared" si="3"/>
        <v>3.3775893963962837</v>
      </c>
      <c r="AV240">
        <f t="shared" si="4"/>
        <v>4.8499551131379111</v>
      </c>
      <c r="AW240">
        <f t="shared" si="5"/>
        <v>9.9492240131743088</v>
      </c>
      <c r="AX240">
        <f t="shared" si="6"/>
        <v>0.94527874922855382</v>
      </c>
      <c r="AY240">
        <f t="shared" si="7"/>
        <v>0.4311121397162237</v>
      </c>
      <c r="AZ240">
        <f t="shared" si="8"/>
        <v>9.9292398995663085</v>
      </c>
      <c r="BA240">
        <f t="shared" si="18"/>
        <v>386.56116227785702</v>
      </c>
      <c r="BB240">
        <f t="shared" si="10"/>
        <v>3.2768501460018791</v>
      </c>
      <c r="BC240">
        <f t="shared" si="11"/>
        <v>14.504431909750203</v>
      </c>
      <c r="BD240">
        <f t="shared" si="12"/>
        <v>15.016928173577487</v>
      </c>
      <c r="BE240">
        <f t="shared" si="13"/>
        <v>49.560582048696155</v>
      </c>
      <c r="BF240">
        <v>0.54757235543018334</v>
      </c>
      <c r="BH240">
        <f t="shared" si="15"/>
        <v>6.9327927646967105</v>
      </c>
    </row>
    <row r="241" spans="1:60" x14ac:dyDescent="0.25">
      <c r="A241" t="s">
        <v>1008</v>
      </c>
      <c r="C241">
        <v>240</v>
      </c>
      <c r="E241" t="s">
        <v>838</v>
      </c>
      <c r="F241" s="15">
        <v>45547</v>
      </c>
      <c r="G241" s="16">
        <v>0.68085648148148148</v>
      </c>
      <c r="H241" t="s">
        <v>850</v>
      </c>
      <c r="K241" t="s">
        <v>1009</v>
      </c>
      <c r="L241" t="s">
        <v>958</v>
      </c>
      <c r="M241" t="s">
        <v>958</v>
      </c>
      <c r="N241">
        <v>27.933497998003521</v>
      </c>
      <c r="O241">
        <v>85.599169986519883</v>
      </c>
      <c r="P241" s="11">
        <v>2642.57861548132</v>
      </c>
      <c r="R241">
        <v>5.61</v>
      </c>
      <c r="T241">
        <v>10.1</v>
      </c>
      <c r="AC241">
        <v>-8.19</v>
      </c>
      <c r="AD241">
        <v>-15.5</v>
      </c>
      <c r="AE241">
        <v>-107.69</v>
      </c>
      <c r="AF241" s="24">
        <f t="shared" si="17"/>
        <v>16.310000000000002</v>
      </c>
      <c r="AH241">
        <v>0.11985999999999999</v>
      </c>
      <c r="AI241">
        <v>0.21273999999999998</v>
      </c>
      <c r="AJ241">
        <v>0.25850000000000001</v>
      </c>
      <c r="AK241">
        <v>1.1865000000000001E-2</v>
      </c>
      <c r="AL241">
        <v>-6.0039999999999998E-3</v>
      </c>
      <c r="AM241">
        <v>8.7666666666666665E-4</v>
      </c>
      <c r="AN241">
        <v>4.5500000000000002E-3</v>
      </c>
      <c r="AO241">
        <v>-1.07E-3</v>
      </c>
      <c r="AP241">
        <v>1.1100000000000001E-3</v>
      </c>
      <c r="AQ241">
        <v>2.6800000000000001E-4</v>
      </c>
      <c r="AR241">
        <v>4.2500000000000003E-4</v>
      </c>
      <c r="AS241">
        <v>0.12293999999999999</v>
      </c>
      <c r="AU241">
        <f t="shared" si="3"/>
        <v>5.2136235035680443</v>
      </c>
      <c r="AV241">
        <f t="shared" si="4"/>
        <v>5.4411572881685384</v>
      </c>
      <c r="AW241">
        <f t="shared" si="5"/>
        <v>6.4499226508308789</v>
      </c>
      <c r="AX241">
        <f t="shared" si="6"/>
        <v>0.48817115819790169</v>
      </c>
      <c r="AY241">
        <f t="shared" si="7"/>
        <v>-0.21377579177867581</v>
      </c>
      <c r="AZ241">
        <f t="shared" si="8"/>
        <v>10.0053260290649</v>
      </c>
      <c r="BA241">
        <f t="shared" si="18"/>
        <v>168.63406408094434</v>
      </c>
      <c r="BB241">
        <f t="shared" si="10"/>
        <v>-7.7916214582711341</v>
      </c>
      <c r="BC241">
        <f t="shared" si="11"/>
        <v>19.876443728176202</v>
      </c>
      <c r="BD241">
        <f t="shared" si="12"/>
        <v>7.735993301539918</v>
      </c>
      <c r="BE241">
        <f t="shared" si="13"/>
        <v>38.611151130960955</v>
      </c>
      <c r="BF241">
        <v>3.645557122708039</v>
      </c>
      <c r="BH241">
        <f t="shared" si="15"/>
        <v>3.8340870107593954</v>
      </c>
    </row>
    <row r="242" spans="1:60" x14ac:dyDescent="0.25">
      <c r="A242" t="s">
        <v>1010</v>
      </c>
      <c r="C242">
        <v>241</v>
      </c>
      <c r="D242" t="s">
        <v>1011</v>
      </c>
      <c r="E242" t="s">
        <v>838</v>
      </c>
      <c r="F242" s="15">
        <v>45548</v>
      </c>
      <c r="G242" s="16">
        <v>0.34466435185185185</v>
      </c>
      <c r="H242" t="s">
        <v>181</v>
      </c>
      <c r="I242" t="s">
        <v>1012</v>
      </c>
      <c r="K242" t="s">
        <v>1013</v>
      </c>
      <c r="L242" t="s">
        <v>91</v>
      </c>
      <c r="M242" t="s">
        <v>92</v>
      </c>
      <c r="N242">
        <v>27.953670110888591</v>
      </c>
      <c r="O242">
        <v>85.586958452750466</v>
      </c>
      <c r="P242" s="11">
        <v>2542.1439339947501</v>
      </c>
      <c r="Q242">
        <v>13</v>
      </c>
      <c r="R242">
        <v>7.8</v>
      </c>
      <c r="S242">
        <v>160</v>
      </c>
      <c r="T242">
        <v>118</v>
      </c>
      <c r="AC242">
        <v>-6.04</v>
      </c>
      <c r="AD242">
        <v>-11.45</v>
      </c>
      <c r="AE242">
        <v>-76.599999999999994</v>
      </c>
      <c r="AF242" s="24">
        <f t="shared" si="17"/>
        <v>15</v>
      </c>
      <c r="AH242">
        <v>1.3485149999999999</v>
      </c>
      <c r="AI242">
        <v>0.41137000000000001</v>
      </c>
      <c r="AJ242">
        <v>1.2475149999999999</v>
      </c>
      <c r="AK242">
        <v>0.24250000000000002</v>
      </c>
      <c r="AL242">
        <v>4.8499400000000001</v>
      </c>
      <c r="AM242">
        <v>1.1189999999999999E-2</v>
      </c>
      <c r="AN242">
        <v>9.9299999999999996E-3</v>
      </c>
      <c r="AO242">
        <v>8.0600000000000008E-4</v>
      </c>
      <c r="AP242">
        <v>2.9299999999999999E-3</v>
      </c>
      <c r="AQ242">
        <v>2.34E-4</v>
      </c>
      <c r="AR242">
        <v>4.6999999999999999E-4</v>
      </c>
      <c r="AS242">
        <v>0.19273999999999999</v>
      </c>
      <c r="AU242">
        <f t="shared" si="3"/>
        <v>58.65717920001719</v>
      </c>
      <c r="AV242">
        <f t="shared" si="4"/>
        <v>10.521429320456388</v>
      </c>
      <c r="AW242">
        <f t="shared" si="5"/>
        <v>31.127177004840554</v>
      </c>
      <c r="AX242">
        <f t="shared" si="6"/>
        <v>9.9773709113351181</v>
      </c>
      <c r="AY242">
        <f t="shared" si="7"/>
        <v>172.68483737159747</v>
      </c>
      <c r="AZ242">
        <f t="shared" si="8"/>
        <v>127.71056836338732</v>
      </c>
      <c r="BA242">
        <f t="shared" si="18"/>
        <v>368.02994644478622</v>
      </c>
      <c r="BB242">
        <f t="shared" si="10"/>
        <v>5.8692027059500322</v>
      </c>
      <c r="BC242">
        <f t="shared" si="11"/>
        <v>52.466648759960606</v>
      </c>
      <c r="BD242">
        <f t="shared" si="12"/>
        <v>8.5550984746441436</v>
      </c>
      <c r="BE242">
        <f t="shared" si="13"/>
        <v>33.712721509868899</v>
      </c>
      <c r="BH242">
        <f t="shared" si="15"/>
        <v>6.0109153282395136</v>
      </c>
    </row>
    <row r="243" spans="1:60" x14ac:dyDescent="0.25">
      <c r="A243" t="s">
        <v>1014</v>
      </c>
      <c r="C243">
        <v>242</v>
      </c>
      <c r="D243" t="s">
        <v>1015</v>
      </c>
      <c r="E243" t="s">
        <v>838</v>
      </c>
      <c r="F243" s="15">
        <v>45548</v>
      </c>
      <c r="G243" s="16">
        <v>0.37559027777777776</v>
      </c>
      <c r="H243" t="s">
        <v>181</v>
      </c>
      <c r="I243" t="s">
        <v>1016</v>
      </c>
      <c r="K243" t="s">
        <v>1017</v>
      </c>
      <c r="L243" t="s">
        <v>91</v>
      </c>
      <c r="M243" t="s">
        <v>92</v>
      </c>
      <c r="N243">
        <v>27.95082458172616</v>
      </c>
      <c r="O243">
        <v>85.588317738673481</v>
      </c>
      <c r="P243" s="11">
        <v>2439.5491430440202</v>
      </c>
      <c r="Q243">
        <v>13.8</v>
      </c>
      <c r="R243">
        <v>7.6</v>
      </c>
      <c r="S243">
        <v>139</v>
      </c>
      <c r="T243">
        <v>79.7</v>
      </c>
      <c r="AC243">
        <v>-5.57</v>
      </c>
      <c r="AD243">
        <v>-10.56</v>
      </c>
      <c r="AE243">
        <v>-70.2</v>
      </c>
      <c r="AF243" s="24">
        <f t="shared" si="17"/>
        <v>14.280000000000001</v>
      </c>
      <c r="AH243">
        <v>1.26197</v>
      </c>
      <c r="AI243">
        <v>0.44802999999999998</v>
      </c>
      <c r="AJ243">
        <v>0.80915000000000004</v>
      </c>
      <c r="AK243">
        <v>0.14967999999999998</v>
      </c>
      <c r="AL243">
        <v>4.95472</v>
      </c>
      <c r="AM243">
        <v>1.205E-2</v>
      </c>
      <c r="AN243">
        <v>6.2700000000000004E-3</v>
      </c>
      <c r="AO243">
        <v>9.4333333333333335E-4</v>
      </c>
      <c r="AP243">
        <v>2.6800000000000001E-3</v>
      </c>
      <c r="AQ243">
        <v>2.1000000000000001E-4</v>
      </c>
      <c r="AR243">
        <v>3.6333333333333335E-4</v>
      </c>
      <c r="AS243">
        <v>9.5769999999999994E-2</v>
      </c>
      <c r="AU243">
        <f t="shared" si="3"/>
        <v>54.892678564973842</v>
      </c>
      <c r="AV243">
        <f t="shared" si="4"/>
        <v>11.45906599519672</v>
      </c>
      <c r="AW243">
        <f t="shared" si="5"/>
        <v>20.189380707620142</v>
      </c>
      <c r="AX243">
        <f t="shared" si="6"/>
        <v>6.1584036206541857</v>
      </c>
      <c r="AY243">
        <f t="shared" si="7"/>
        <v>176.41558811486354</v>
      </c>
      <c r="AZ243">
        <f t="shared" si="8"/>
        <v>137.52567906870576</v>
      </c>
      <c r="BA243">
        <f t="shared" si="18"/>
        <v>232.38144654670793</v>
      </c>
      <c r="BB243">
        <f t="shared" si="10"/>
        <v>6.8692488245817165</v>
      </c>
      <c r="BC243">
        <f t="shared" si="11"/>
        <v>47.989972244605603</v>
      </c>
      <c r="BD243">
        <f t="shared" si="12"/>
        <v>6.6135158421007931</v>
      </c>
      <c r="BE243">
        <f t="shared" si="13"/>
        <v>30.255006483215677</v>
      </c>
      <c r="BF243">
        <v>1.6002025387870236</v>
      </c>
      <c r="BH243">
        <f t="shared" si="15"/>
        <v>2.9867456728520194</v>
      </c>
    </row>
    <row r="244" spans="1:60" x14ac:dyDescent="0.25">
      <c r="A244" t="s">
        <v>1018</v>
      </c>
      <c r="C244">
        <v>243</v>
      </c>
      <c r="D244" t="s">
        <v>1019</v>
      </c>
      <c r="E244" t="s">
        <v>838</v>
      </c>
      <c r="F244" s="15">
        <v>45548</v>
      </c>
      <c r="G244" s="16">
        <v>0.42806712962962962</v>
      </c>
      <c r="H244" t="s">
        <v>181</v>
      </c>
      <c r="I244" t="s">
        <v>1020</v>
      </c>
      <c r="K244" t="s">
        <v>1021</v>
      </c>
      <c r="L244" t="s">
        <v>91</v>
      </c>
      <c r="M244" t="s">
        <v>92</v>
      </c>
      <c r="N244">
        <v>27.950841384553549</v>
      </c>
      <c r="O244">
        <v>85.567240707249809</v>
      </c>
      <c r="P244" s="11">
        <v>2088.6468680155599</v>
      </c>
      <c r="Q244">
        <v>15.7</v>
      </c>
      <c r="R244">
        <v>7.18</v>
      </c>
      <c r="S244">
        <v>164</v>
      </c>
      <c r="T244">
        <v>129</v>
      </c>
      <c r="AC244">
        <v>-5.25</v>
      </c>
      <c r="AD244">
        <v>-9.98</v>
      </c>
      <c r="AE244">
        <v>-65.86</v>
      </c>
      <c r="AF244" s="24">
        <f t="shared" si="17"/>
        <v>13.980000000000004</v>
      </c>
      <c r="AH244">
        <v>2.0461499999999999</v>
      </c>
      <c r="AI244">
        <v>0.42431000000000002</v>
      </c>
      <c r="AJ244">
        <v>1.3684400000000001</v>
      </c>
      <c r="AK244">
        <v>0.216645</v>
      </c>
      <c r="AL244">
        <v>6.2428900000000001</v>
      </c>
      <c r="AM244">
        <v>2.0307499999999999E-2</v>
      </c>
      <c r="AN244">
        <v>2.7399999999999998E-3</v>
      </c>
      <c r="AO244">
        <v>1.7050000000000001E-3</v>
      </c>
      <c r="AP244">
        <v>2.8900000000000002E-3</v>
      </c>
      <c r="AQ244">
        <v>1.92E-4</v>
      </c>
      <c r="AR244">
        <v>4.1333333333333332E-4</v>
      </c>
      <c r="AS244">
        <v>1.17E-3</v>
      </c>
      <c r="AU244">
        <f t="shared" si="3"/>
        <v>89.002634171748312</v>
      </c>
      <c r="AV244">
        <f t="shared" si="4"/>
        <v>10.852390001611322</v>
      </c>
      <c r="AW244">
        <f t="shared" si="5"/>
        <v>34.144418384150903</v>
      </c>
      <c r="AX244">
        <f t="shared" si="6"/>
        <v>8.9135980250977163</v>
      </c>
      <c r="AY244">
        <f t="shared" si="7"/>
        <v>222.28160438660521</v>
      </c>
      <c r="AZ244">
        <f t="shared" si="8"/>
        <v>231.76786121889978</v>
      </c>
      <c r="BA244">
        <f t="shared" si="18"/>
        <v>101.55106276522802</v>
      </c>
      <c r="BB244">
        <f t="shared" si="10"/>
        <v>12.415621108740453</v>
      </c>
      <c r="BC244">
        <f t="shared" si="11"/>
        <v>51.750380517503807</v>
      </c>
      <c r="BD244">
        <f t="shared" si="12"/>
        <v>7.5236327011054875</v>
      </c>
      <c r="BE244">
        <f t="shared" si="13"/>
        <v>27.66172021322576</v>
      </c>
      <c r="BF244">
        <v>1.7114561354019744</v>
      </c>
      <c r="BH244">
        <f t="shared" si="15"/>
        <v>3.6488382972087945E-2</v>
      </c>
    </row>
    <row r="245" spans="1:60" x14ac:dyDescent="0.25">
      <c r="A245" t="s">
        <v>1022</v>
      </c>
      <c r="C245">
        <v>244</v>
      </c>
      <c r="D245" t="s">
        <v>1023</v>
      </c>
      <c r="E245" t="s">
        <v>838</v>
      </c>
      <c r="F245" s="15">
        <v>45548</v>
      </c>
      <c r="G245" s="16">
        <v>0.45586805555555554</v>
      </c>
      <c r="H245" t="s">
        <v>181</v>
      </c>
      <c r="I245" t="s">
        <v>1024</v>
      </c>
      <c r="K245" t="s">
        <v>1025</v>
      </c>
      <c r="L245" t="s">
        <v>91</v>
      </c>
      <c r="M245" t="s">
        <v>92</v>
      </c>
      <c r="N245">
        <v>27.948602571346001</v>
      </c>
      <c r="O245">
        <v>85.566155052667952</v>
      </c>
      <c r="P245" s="11">
        <v>2002.70035200186</v>
      </c>
      <c r="Q245">
        <v>16.7</v>
      </c>
      <c r="R245">
        <v>6.87</v>
      </c>
      <c r="T245">
        <v>196</v>
      </c>
      <c r="AC245">
        <v>-5.22</v>
      </c>
      <c r="AD245">
        <v>-9.91</v>
      </c>
      <c r="AE245">
        <v>-65.47</v>
      </c>
      <c r="AF245" s="24">
        <f t="shared" si="17"/>
        <v>13.810000000000002</v>
      </c>
      <c r="AH245">
        <v>2.6225300000000002</v>
      </c>
      <c r="AI245">
        <v>0.63698999999999995</v>
      </c>
      <c r="AJ245">
        <v>2.4953400000000001</v>
      </c>
      <c r="AK245">
        <v>0.37467</v>
      </c>
      <c r="AL245">
        <v>7.95322</v>
      </c>
      <c r="AM245">
        <v>3.3342499999999997E-2</v>
      </c>
      <c r="AN245">
        <v>9.4299999999999991E-3</v>
      </c>
      <c r="AO245">
        <v>2.7050000000000004E-3</v>
      </c>
      <c r="AP245">
        <v>2.5200000000000001E-3</v>
      </c>
      <c r="AQ245">
        <v>2.6899999999999998E-4</v>
      </c>
      <c r="AR245">
        <v>5.2000000000000006E-4</v>
      </c>
      <c r="AS245">
        <v>4.317E-2</v>
      </c>
      <c r="AU245">
        <f t="shared" si="3"/>
        <v>114.07378647432257</v>
      </c>
      <c r="AV245">
        <f t="shared" si="4"/>
        <v>16.292012696204178</v>
      </c>
      <c r="AW245">
        <f t="shared" si="5"/>
        <v>62.262088926593144</v>
      </c>
      <c r="AX245">
        <f t="shared" si="6"/>
        <v>15.415346636494549</v>
      </c>
      <c r="AY245">
        <f t="shared" si="7"/>
        <v>283.17886453864094</v>
      </c>
      <c r="AZ245">
        <f t="shared" si="8"/>
        <v>380.53526592102259</v>
      </c>
      <c r="BA245">
        <f t="shared" si="18"/>
        <v>349.49873061171542</v>
      </c>
      <c r="BB245">
        <f t="shared" si="10"/>
        <v>19.697510322077964</v>
      </c>
      <c r="BC245">
        <f t="shared" si="11"/>
        <v>45.124899274778407</v>
      </c>
      <c r="BD245">
        <f t="shared" si="12"/>
        <v>9.4652153336488425</v>
      </c>
      <c r="BE245">
        <f t="shared" si="13"/>
        <v>38.755222590404841</v>
      </c>
      <c r="BF245">
        <v>0.11967390691114205</v>
      </c>
      <c r="BH245">
        <f t="shared" si="15"/>
        <v>1.3463277717137068</v>
      </c>
    </row>
    <row r="246" spans="1:60" x14ac:dyDescent="0.25">
      <c r="A246" t="s">
        <v>1026</v>
      </c>
      <c r="C246">
        <v>245</v>
      </c>
      <c r="E246" t="s">
        <v>838</v>
      </c>
      <c r="F246" s="15">
        <v>45549</v>
      </c>
      <c r="G246" s="16">
        <v>0.39650462962962962</v>
      </c>
      <c r="H246" t="s">
        <v>850</v>
      </c>
      <c r="K246" t="s">
        <v>1027</v>
      </c>
      <c r="L246" t="s">
        <v>958</v>
      </c>
      <c r="M246" t="s">
        <v>958</v>
      </c>
      <c r="N246">
        <v>27.933500334584519</v>
      </c>
      <c r="O246">
        <v>85.599169686624123</v>
      </c>
      <c r="P246" s="11">
        <v>2642.5881013395201</v>
      </c>
      <c r="R246">
        <v>5.85</v>
      </c>
      <c r="S246">
        <v>57</v>
      </c>
      <c r="T246">
        <v>10.9</v>
      </c>
      <c r="AC246">
        <v>-7.74</v>
      </c>
      <c r="AD246">
        <v>-14.67</v>
      </c>
      <c r="AE246">
        <v>-104.3</v>
      </c>
      <c r="AF246" s="24">
        <f t="shared" si="17"/>
        <v>13.060000000000002</v>
      </c>
      <c r="AH246">
        <v>6.6549999999999998E-2</v>
      </c>
      <c r="AI246">
        <v>9.8860000000000003E-2</v>
      </c>
      <c r="AJ246">
        <v>0.40879500000000002</v>
      </c>
      <c r="AK246">
        <v>1.7404999999999997E-2</v>
      </c>
      <c r="AL246">
        <v>-1.7120000000000004E-3</v>
      </c>
      <c r="AM246">
        <v>8.566666666666666E-4</v>
      </c>
      <c r="AN246">
        <v>6.9800000000000001E-3</v>
      </c>
      <c r="AO246">
        <v>1.4350000000000001E-3</v>
      </c>
      <c r="AP246">
        <v>5.1999999999999995E-4</v>
      </c>
      <c r="AQ246">
        <v>2.24E-4</v>
      </c>
      <c r="AR246">
        <v>5.6999999999999998E-4</v>
      </c>
      <c r="AS246">
        <v>0.12654000000000001</v>
      </c>
      <c r="AU246">
        <f t="shared" si="3"/>
        <v>2.8947659282700928</v>
      </c>
      <c r="AV246">
        <f t="shared" si="4"/>
        <v>2.5284986815283528</v>
      </c>
      <c r="AW246">
        <f t="shared" si="5"/>
        <v>10.199985029193073</v>
      </c>
      <c r="AX246">
        <f t="shared" si="6"/>
        <v>0.71610779674963987</v>
      </c>
      <c r="AY246">
        <f t="shared" si="7"/>
        <v>-6.0956721439888929E-2</v>
      </c>
      <c r="AZ246">
        <f t="shared" si="8"/>
        <v>9.7770676405691237</v>
      </c>
      <c r="BA246">
        <f t="shared" si="18"/>
        <v>258.69577302966849</v>
      </c>
      <c r="BB246">
        <f t="shared" si="10"/>
        <v>10.449511021139324</v>
      </c>
      <c r="BC246">
        <f t="shared" si="11"/>
        <v>9.311487151938401</v>
      </c>
      <c r="BD246">
        <f t="shared" si="12"/>
        <v>10.375332192653536</v>
      </c>
      <c r="BE246">
        <f t="shared" si="13"/>
        <v>32.272006915430055</v>
      </c>
      <c r="BF246">
        <v>1.4846699576868827</v>
      </c>
      <c r="BH246">
        <f t="shared" si="15"/>
        <v>3.9463589583658205</v>
      </c>
    </row>
    <row r="247" spans="1:60" x14ac:dyDescent="0.25">
      <c r="A247" t="s">
        <v>1028</v>
      </c>
      <c r="C247">
        <v>246</v>
      </c>
      <c r="E247" t="s">
        <v>838</v>
      </c>
      <c r="F247" s="15">
        <v>45549</v>
      </c>
      <c r="G247" s="16">
        <v>0.64651620370370366</v>
      </c>
      <c r="H247" t="s">
        <v>850</v>
      </c>
      <c r="K247" t="s">
        <v>1029</v>
      </c>
      <c r="L247" t="s">
        <v>951</v>
      </c>
      <c r="M247" t="s">
        <v>951</v>
      </c>
      <c r="N247">
        <v>27.929026676407041</v>
      </c>
      <c r="O247">
        <v>85.582377551067978</v>
      </c>
      <c r="P247" s="11">
        <v>2115.8151922418501</v>
      </c>
      <c r="R247">
        <v>5.54</v>
      </c>
      <c r="T247">
        <v>14.7</v>
      </c>
      <c r="AC247">
        <v>-7.36</v>
      </c>
      <c r="AD247">
        <v>-13.91</v>
      </c>
      <c r="AE247">
        <v>-103.73</v>
      </c>
      <c r="AF247" s="24">
        <f t="shared" si="17"/>
        <v>7.5499999999999972</v>
      </c>
      <c r="AH247">
        <v>0.11445</v>
      </c>
      <c r="AI247">
        <v>8.3354999999999999E-2</v>
      </c>
      <c r="AJ247">
        <v>1.548395</v>
      </c>
      <c r="AK247">
        <v>5.7000000000000002E-2</v>
      </c>
      <c r="AL247">
        <v>6.8422000000000011E-2</v>
      </c>
      <c r="AM247">
        <v>2.1733333333333331E-3</v>
      </c>
      <c r="AN247">
        <v>1.533E-2</v>
      </c>
      <c r="AO247">
        <v>5.9199999999999999E-3</v>
      </c>
      <c r="AP247">
        <v>2.4499999999999999E-3</v>
      </c>
      <c r="AQ247">
        <v>1.7799999999999999E-4</v>
      </c>
      <c r="AR247">
        <v>1.655E-3</v>
      </c>
      <c r="AS247">
        <v>0.623</v>
      </c>
      <c r="AU247">
        <f t="shared" si="3"/>
        <v>4.978301434868702</v>
      </c>
      <c r="AV247">
        <f t="shared" si="4"/>
        <v>2.1319341250131081</v>
      </c>
      <c r="AW247">
        <f t="shared" si="5"/>
        <v>38.634537651579414</v>
      </c>
      <c r="AX247">
        <f t="shared" si="6"/>
        <v>2.3451964616334089</v>
      </c>
      <c r="AY247">
        <f t="shared" si="7"/>
        <v>2.4362037350234109</v>
      </c>
      <c r="AZ247">
        <f t="shared" si="8"/>
        <v>24.804078216541122</v>
      </c>
      <c r="BA247">
        <f t="shared" si="18"/>
        <v>568.16707744195094</v>
      </c>
      <c r="BB247">
        <f t="shared" si="10"/>
        <v>43.108784142958051</v>
      </c>
      <c r="BC247">
        <f t="shared" si="11"/>
        <v>43.871429850479004</v>
      </c>
      <c r="BD247">
        <f t="shared" si="12"/>
        <v>30.124868033055442</v>
      </c>
      <c r="BE247">
        <f t="shared" si="13"/>
        <v>25.644719781011382</v>
      </c>
      <c r="BF247">
        <v>6.508197743300423</v>
      </c>
      <c r="BH247">
        <f t="shared" si="15"/>
        <v>19.429284266334012</v>
      </c>
    </row>
    <row r="248" spans="1:60" x14ac:dyDescent="0.25">
      <c r="A248" t="s">
        <v>1030</v>
      </c>
      <c r="C248">
        <v>247</v>
      </c>
      <c r="E248" t="s">
        <v>838</v>
      </c>
      <c r="F248" s="15">
        <v>45549</v>
      </c>
      <c r="G248" s="16">
        <v>0.7194328703703704</v>
      </c>
      <c r="H248" t="s">
        <v>850</v>
      </c>
      <c r="K248" t="s">
        <v>1031</v>
      </c>
      <c r="L248" t="s">
        <v>958</v>
      </c>
      <c r="M248" t="s">
        <v>958</v>
      </c>
      <c r="N248">
        <v>27.933440000000001</v>
      </c>
      <c r="O248">
        <v>85.599119999999999</v>
      </c>
      <c r="P248" s="11">
        <v>2641.3114880027902</v>
      </c>
      <c r="R248">
        <v>5.7</v>
      </c>
      <c r="T248">
        <v>33.9</v>
      </c>
      <c r="AC248">
        <v>-8.56</v>
      </c>
      <c r="AD248">
        <v>-16.21</v>
      </c>
      <c r="AE248">
        <v>-115.22</v>
      </c>
      <c r="AF248" s="24">
        <f t="shared" si="17"/>
        <v>14.460000000000008</v>
      </c>
      <c r="AH248">
        <v>0.11619</v>
      </c>
      <c r="AI248">
        <v>0.29225999999999996</v>
      </c>
      <c r="AJ248">
        <v>0.99923499999999998</v>
      </c>
      <c r="AK248">
        <v>2.7955000000000001E-2</v>
      </c>
      <c r="AL248">
        <v>4.091199999999999E-2</v>
      </c>
      <c r="AM248">
        <v>1.4033333333333335E-3</v>
      </c>
      <c r="AN248">
        <v>6.0299999999999998E-3</v>
      </c>
      <c r="AO248">
        <v>5.5049999999999995E-3</v>
      </c>
      <c r="AP248">
        <v>2.3600000000000001E-3</v>
      </c>
      <c r="AQ248">
        <v>4.37E-4</v>
      </c>
      <c r="AR248">
        <v>1.0400000000000001E-3</v>
      </c>
      <c r="AS248">
        <v>0.33223999999999998</v>
      </c>
      <c r="AU248">
        <f t="shared" si="3"/>
        <v>5.0539872758182129</v>
      </c>
      <c r="AV248">
        <f t="shared" si="4"/>
        <v>7.4750053071361151</v>
      </c>
      <c r="AW248">
        <f t="shared" si="5"/>
        <v>24.932257098657615</v>
      </c>
      <c r="AX248">
        <f t="shared" si="6"/>
        <v>1.1501748611396834</v>
      </c>
      <c r="AY248">
        <f t="shared" si="7"/>
        <v>1.4566947357177189</v>
      </c>
      <c r="AZ248">
        <f t="shared" si="8"/>
        <v>16.016130259453703</v>
      </c>
      <c r="BA248">
        <f t="shared" si="18"/>
        <v>223.48646294683394</v>
      </c>
      <c r="BB248">
        <f t="shared" si="10"/>
        <v>40.086800119422975</v>
      </c>
      <c r="BC248">
        <f t="shared" si="11"/>
        <v>42.259826304951204</v>
      </c>
      <c r="BD248">
        <f t="shared" si="12"/>
        <v>18.930430667297685</v>
      </c>
      <c r="BE248">
        <f t="shared" si="13"/>
        <v>62.959227776977386</v>
      </c>
      <c r="BF248">
        <v>0.25660141043723544</v>
      </c>
      <c r="BH248">
        <f t="shared" si="15"/>
        <v>10.36145329798846</v>
      </c>
    </row>
    <row r="249" spans="1:60" x14ac:dyDescent="0.25">
      <c r="A249" t="s">
        <v>1032</v>
      </c>
      <c r="C249">
        <v>248</v>
      </c>
      <c r="E249" t="s">
        <v>838</v>
      </c>
      <c r="F249" s="15">
        <v>45550</v>
      </c>
      <c r="G249" s="16">
        <v>0.31989583333333332</v>
      </c>
      <c r="H249" t="s">
        <v>850</v>
      </c>
      <c r="K249" t="s">
        <v>1031</v>
      </c>
      <c r="L249" t="s">
        <v>958</v>
      </c>
      <c r="M249" t="s">
        <v>958</v>
      </c>
      <c r="N249">
        <v>27.933440000000001</v>
      </c>
      <c r="O249">
        <v>85.599119999999999</v>
      </c>
      <c r="P249" s="11">
        <v>2641.3114880027902</v>
      </c>
      <c r="R249">
        <v>6.02</v>
      </c>
      <c r="T249">
        <v>0</v>
      </c>
      <c r="AC249">
        <v>-10.27</v>
      </c>
      <c r="AD249">
        <v>-19.43</v>
      </c>
      <c r="AE249">
        <v>-138.76</v>
      </c>
      <c r="AF249" s="24">
        <f t="shared" si="17"/>
        <v>16.680000000000007</v>
      </c>
      <c r="AH249">
        <v>4.2810000000000001E-2</v>
      </c>
      <c r="AI249">
        <v>7.9680000000000001E-2</v>
      </c>
      <c r="AJ249">
        <v>0.217365</v>
      </c>
      <c r="AK249">
        <v>7.9450000000000007E-3</v>
      </c>
      <c r="AL249">
        <v>1.7260000000000012E-3</v>
      </c>
      <c r="AM249">
        <v>3.9333333333333337E-4</v>
      </c>
      <c r="AN249">
        <v>6.1599999999999997E-3</v>
      </c>
      <c r="AO249">
        <v>-7.9000000000000001E-4</v>
      </c>
      <c r="AP249">
        <v>2.7999999999999998E-4</v>
      </c>
      <c r="AQ249">
        <v>2.1900000000000001E-4</v>
      </c>
      <c r="AR249">
        <v>3.4000000000000002E-4</v>
      </c>
      <c r="AS249">
        <v>9.1179999999999997E-2</v>
      </c>
      <c r="AU249">
        <f t="shared" si="3"/>
        <v>1.8621326730164189</v>
      </c>
      <c r="AV249">
        <f t="shared" si="4"/>
        <v>2.0379402685027226</v>
      </c>
      <c r="AW249">
        <f t="shared" si="5"/>
        <v>5.4235490792953742</v>
      </c>
      <c r="AX249">
        <f t="shared" si="6"/>
        <v>0.32688747171363919</v>
      </c>
      <c r="AY249">
        <f t="shared" si="7"/>
        <v>6.1455199302131031E-2</v>
      </c>
      <c r="AZ249">
        <f t="shared" si="8"/>
        <v>4.489081640416952</v>
      </c>
      <c r="BA249">
        <f t="shared" si="18"/>
        <v>228.30457906343236</v>
      </c>
      <c r="BB249">
        <f t="shared" si="10"/>
        <v>-5.7526924785366313</v>
      </c>
      <c r="BC249">
        <f t="shared" si="11"/>
        <v>5.0138776971976009</v>
      </c>
      <c r="BD249">
        <f t="shared" si="12"/>
        <v>6.1887946412319339</v>
      </c>
      <c r="BE249">
        <f t="shared" si="13"/>
        <v>31.551649618210632</v>
      </c>
      <c r="BH249">
        <f t="shared" si="15"/>
        <v>2.8435989396538282</v>
      </c>
    </row>
    <row r="250" spans="1:60" x14ac:dyDescent="0.25">
      <c r="A250" t="s">
        <v>1033</v>
      </c>
      <c r="C250">
        <v>249</v>
      </c>
      <c r="E250" t="s">
        <v>838</v>
      </c>
      <c r="F250" s="15">
        <v>45550</v>
      </c>
      <c r="G250" s="16">
        <v>0.35322916666666665</v>
      </c>
      <c r="H250" t="s">
        <v>850</v>
      </c>
      <c r="K250" t="s">
        <v>1034</v>
      </c>
      <c r="L250" t="s">
        <v>951</v>
      </c>
      <c r="M250" t="s">
        <v>951</v>
      </c>
      <c r="N250">
        <v>27.929040291232511</v>
      </c>
      <c r="O250">
        <v>85.582307883756229</v>
      </c>
      <c r="P250" s="11">
        <v>2114.2993562565498</v>
      </c>
      <c r="R250">
        <v>6.01</v>
      </c>
      <c r="T250">
        <v>38.4</v>
      </c>
      <c r="AC250">
        <v>-9.26</v>
      </c>
      <c r="AD250">
        <v>-17.53</v>
      </c>
      <c r="AE250">
        <v>-128.74</v>
      </c>
      <c r="AF250" s="24">
        <f t="shared" si="17"/>
        <v>11.5</v>
      </c>
      <c r="AH250">
        <v>6.6489999999999994E-2</v>
      </c>
      <c r="AI250">
        <v>4.0015000000000002E-2</v>
      </c>
      <c r="AJ250">
        <v>1.0834950000000001</v>
      </c>
      <c r="AK250">
        <v>4.0849999999999997E-2</v>
      </c>
      <c r="AL250">
        <v>2.6832000000000005E-2</v>
      </c>
      <c r="AM250">
        <v>1.3333333333333333E-3</v>
      </c>
      <c r="AN250">
        <v>6.5399999999999998E-3</v>
      </c>
      <c r="AO250">
        <v>5.8500000000000002E-4</v>
      </c>
      <c r="AP250">
        <v>4.8000000000000001E-4</v>
      </c>
      <c r="AQ250">
        <v>1.2899999999999999E-4</v>
      </c>
      <c r="AR250">
        <v>1.2300000000000002E-3</v>
      </c>
      <c r="AS250">
        <v>0.33750999999999998</v>
      </c>
      <c r="AU250">
        <f t="shared" si="3"/>
        <v>2.8921560716856267</v>
      </c>
      <c r="AV250">
        <f t="shared" si="4"/>
        <v>1.0234460321804273</v>
      </c>
      <c r="AW250">
        <f t="shared" si="5"/>
        <v>27.034657418034833</v>
      </c>
      <c r="AX250">
        <f t="shared" si="6"/>
        <v>1.680724130837276</v>
      </c>
      <c r="AY250">
        <f t="shared" si="7"/>
        <v>0.95536842854853943</v>
      </c>
      <c r="AZ250">
        <f t="shared" si="8"/>
        <v>15.21722589971848</v>
      </c>
      <c r="BA250">
        <f t="shared" si="18"/>
        <v>242.38830309656615</v>
      </c>
      <c r="BB250">
        <f t="shared" si="10"/>
        <v>4.259905189802442</v>
      </c>
      <c r="BC250">
        <f t="shared" si="11"/>
        <v>8.5952189094816003</v>
      </c>
      <c r="BD250">
        <f t="shared" si="12"/>
        <v>22.388874731515529</v>
      </c>
      <c r="BE250">
        <f t="shared" si="13"/>
        <v>18.585218268261059</v>
      </c>
      <c r="BF250">
        <v>5.8406761636107181</v>
      </c>
      <c r="BH250">
        <f t="shared" si="15"/>
        <v>10.525806954623421</v>
      </c>
    </row>
    <row r="251" spans="1:60" x14ac:dyDescent="0.25">
      <c r="A251" t="s">
        <v>1035</v>
      </c>
      <c r="C251">
        <v>250</v>
      </c>
      <c r="E251" t="s">
        <v>838</v>
      </c>
      <c r="F251" s="15">
        <v>45550</v>
      </c>
      <c r="G251" s="16">
        <v>0.43905092592592593</v>
      </c>
      <c r="H251" t="s">
        <v>850</v>
      </c>
      <c r="K251" t="s">
        <v>1036</v>
      </c>
      <c r="L251" t="s">
        <v>881</v>
      </c>
      <c r="M251" t="s">
        <v>881</v>
      </c>
      <c r="N251">
        <v>27.891820762041942</v>
      </c>
      <c r="O251">
        <v>85.574129539350466</v>
      </c>
      <c r="P251" s="11">
        <v>1948.4417766163399</v>
      </c>
      <c r="R251">
        <v>5.66</v>
      </c>
      <c r="T251">
        <v>11.6</v>
      </c>
      <c r="AC251">
        <v>-7.9</v>
      </c>
      <c r="AD251">
        <v>-14.97</v>
      </c>
      <c r="AE251">
        <v>-108.53</v>
      </c>
      <c r="AF251" s="24">
        <f t="shared" si="17"/>
        <v>11.230000000000004</v>
      </c>
      <c r="AH251">
        <v>5.28E-2</v>
      </c>
      <c r="AI251">
        <v>5.3379999999999997E-2</v>
      </c>
      <c r="AJ251">
        <v>0.54584999999999995</v>
      </c>
      <c r="AK251">
        <v>4.3725E-2</v>
      </c>
      <c r="AL251">
        <v>5.6842000000000004E-2</v>
      </c>
      <c r="AM251">
        <v>7.8333333333333326E-4</v>
      </c>
      <c r="AN251">
        <v>1.44E-2</v>
      </c>
      <c r="AO251">
        <v>2.4399999999999999E-3</v>
      </c>
      <c r="AP251">
        <v>5.9800000000000001E-3</v>
      </c>
      <c r="AQ251">
        <v>2.33E-4</v>
      </c>
      <c r="AR251">
        <v>2.1299999999999999E-3</v>
      </c>
      <c r="AS251">
        <v>0.33428000000000002</v>
      </c>
      <c r="AU251">
        <f t="shared" si="3"/>
        <v>2.2966737943299909</v>
      </c>
      <c r="AV251">
        <f t="shared" si="4"/>
        <v>1.3652767511630939</v>
      </c>
      <c r="AW251">
        <f t="shared" si="5"/>
        <v>13.61969160137731</v>
      </c>
      <c r="AX251">
        <f t="shared" si="6"/>
        <v>1.7990125488582598</v>
      </c>
      <c r="AY251">
        <f t="shared" si="7"/>
        <v>2.0238913318260314</v>
      </c>
      <c r="AZ251">
        <f t="shared" si="8"/>
        <v>8.9401202160846065</v>
      </c>
      <c r="BA251">
        <f t="shared" si="18"/>
        <v>533.69901599243929</v>
      </c>
      <c r="BB251">
        <f t="shared" si="10"/>
        <v>17.767809680543522</v>
      </c>
      <c r="BC251">
        <f t="shared" si="11"/>
        <v>107.08210224729162</v>
      </c>
      <c r="BD251">
        <f t="shared" si="12"/>
        <v>38.770978193600058</v>
      </c>
      <c r="BE251">
        <f t="shared" si="13"/>
        <v>33.568650050425013</v>
      </c>
      <c r="BF251">
        <v>0.80859040902679802</v>
      </c>
      <c r="BH251">
        <f t="shared" si="15"/>
        <v>10.42507406829877</v>
      </c>
    </row>
    <row r="252" spans="1:60" x14ac:dyDescent="0.25">
      <c r="A252" t="s">
        <v>1037</v>
      </c>
      <c r="C252">
        <v>251</v>
      </c>
      <c r="E252" t="s">
        <v>838</v>
      </c>
      <c r="F252" s="15">
        <v>45550</v>
      </c>
      <c r="G252" s="16">
        <v>0.48988425925925927</v>
      </c>
      <c r="H252" t="s">
        <v>850</v>
      </c>
      <c r="K252" t="s">
        <v>1038</v>
      </c>
      <c r="L252" t="s">
        <v>979</v>
      </c>
      <c r="M252" t="s">
        <v>979</v>
      </c>
      <c r="N252">
        <v>27.929440298838522</v>
      </c>
      <c r="O252">
        <v>85.560654241449257</v>
      </c>
      <c r="P252" s="11">
        <v>1367.8981143895801</v>
      </c>
      <c r="R252">
        <v>6.34</v>
      </c>
      <c r="T252">
        <v>183</v>
      </c>
      <c r="AC252">
        <v>-7.27</v>
      </c>
      <c r="AD252">
        <v>-13.78</v>
      </c>
      <c r="AE252">
        <v>-101.48</v>
      </c>
      <c r="AF252" s="24">
        <f t="shared" si="17"/>
        <v>8.7599999999999909</v>
      </c>
      <c r="AH252">
        <v>6.1359999999999998E-2</v>
      </c>
      <c r="AI252">
        <v>0.29357500000000003</v>
      </c>
      <c r="AJ252">
        <v>1.922855</v>
      </c>
      <c r="AK252">
        <v>0.13502500000000001</v>
      </c>
      <c r="AL252">
        <v>5.4438E-2</v>
      </c>
      <c r="AM252">
        <v>3.3466666666666666E-3</v>
      </c>
      <c r="AN252">
        <v>1.103E-2</v>
      </c>
      <c r="AO252">
        <v>8.9800000000000001E-3</v>
      </c>
      <c r="AP252">
        <v>2.32E-3</v>
      </c>
      <c r="AQ252">
        <v>1.7000000000000001E-4</v>
      </c>
      <c r="AR252">
        <v>2.5950000000000001E-3</v>
      </c>
      <c r="AS252">
        <v>0.55630000000000002</v>
      </c>
      <c r="AU252">
        <f t="shared" si="3"/>
        <v>2.6690133337137927</v>
      </c>
      <c r="AV252">
        <f t="shared" si="4"/>
        <v>7.5086384830030983</v>
      </c>
      <c r="AW252">
        <f t="shared" si="5"/>
        <v>47.977818254403907</v>
      </c>
      <c r="AX252">
        <f t="shared" si="6"/>
        <v>5.5554412672289653</v>
      </c>
      <c r="AY252">
        <f t="shared" si="7"/>
        <v>1.9382955617667481</v>
      </c>
      <c r="AZ252">
        <f t="shared" si="8"/>
        <v>38.195237008293383</v>
      </c>
      <c r="BA252">
        <f t="shared" si="18"/>
        <v>408.798621277542</v>
      </c>
      <c r="BB252">
        <f t="shared" si="10"/>
        <v>65.391365135770826</v>
      </c>
      <c r="BC252">
        <f t="shared" si="11"/>
        <v>41.543558062494405</v>
      </c>
      <c r="BD252">
        <f t="shared" si="12"/>
        <v>47.235064982343729</v>
      </c>
      <c r="BE252">
        <f t="shared" si="13"/>
        <v>24.492148105460309</v>
      </c>
      <c r="BF252">
        <v>32.02378222849083</v>
      </c>
      <c r="BH252">
        <f t="shared" si="15"/>
        <v>17.349134570403869</v>
      </c>
    </row>
    <row r="253" spans="1:60" x14ac:dyDescent="0.25">
      <c r="A253" t="s">
        <v>1039</v>
      </c>
      <c r="C253">
        <v>252</v>
      </c>
      <c r="E253" t="s">
        <v>838</v>
      </c>
      <c r="F253" s="15">
        <v>45550</v>
      </c>
      <c r="G253" s="16">
        <v>0.55361111111111116</v>
      </c>
      <c r="H253" t="s">
        <v>850</v>
      </c>
      <c r="K253" t="s">
        <v>1040</v>
      </c>
      <c r="L253" t="s">
        <v>852</v>
      </c>
      <c r="M253" t="s">
        <v>852</v>
      </c>
      <c r="N253">
        <v>27.83268400614141</v>
      </c>
      <c r="O253">
        <v>85.572826552864541</v>
      </c>
      <c r="P253" s="11">
        <v>828.40952548675</v>
      </c>
      <c r="R253">
        <v>6.29</v>
      </c>
      <c r="T253">
        <v>51.2</v>
      </c>
      <c r="AC253">
        <v>-8.69</v>
      </c>
      <c r="AD253">
        <v>-16.420000000000002</v>
      </c>
      <c r="AE253">
        <v>-120.25</v>
      </c>
      <c r="AF253" s="24">
        <f t="shared" si="17"/>
        <v>11.110000000000014</v>
      </c>
      <c r="AU253">
        <f t="shared" si="3"/>
        <v>0</v>
      </c>
      <c r="AV253">
        <f t="shared" si="4"/>
        <v>0</v>
      </c>
      <c r="AW253">
        <f t="shared" si="5"/>
        <v>0</v>
      </c>
      <c r="AX253">
        <f t="shared" si="6"/>
        <v>0</v>
      </c>
      <c r="AY253">
        <f t="shared" si="7"/>
        <v>0</v>
      </c>
      <c r="AZ253">
        <f t="shared" si="8"/>
        <v>0</v>
      </c>
      <c r="BA253" t="s">
        <v>471</v>
      </c>
      <c r="BB253">
        <f t="shared" si="10"/>
        <v>0</v>
      </c>
      <c r="BC253">
        <f t="shared" si="11"/>
        <v>0</v>
      </c>
      <c r="BD253">
        <f t="shared" si="12"/>
        <v>0</v>
      </c>
      <c r="BE253">
        <f t="shared" si="13"/>
        <v>0</v>
      </c>
      <c r="BF253">
        <v>8.6904798307475311</v>
      </c>
      <c r="BH253">
        <f t="shared" si="15"/>
        <v>0</v>
      </c>
    </row>
    <row r="254" spans="1:60" x14ac:dyDescent="0.25">
      <c r="A254" t="s">
        <v>1041</v>
      </c>
      <c r="C254">
        <v>253</v>
      </c>
      <c r="D254" t="s">
        <v>1042</v>
      </c>
      <c r="E254" t="s">
        <v>838</v>
      </c>
      <c r="F254" s="15">
        <v>45551</v>
      </c>
      <c r="G254" s="16">
        <v>0.43781249999999999</v>
      </c>
      <c r="H254" t="s">
        <v>181</v>
      </c>
      <c r="I254" t="s">
        <v>1043</v>
      </c>
      <c r="K254" t="s">
        <v>1044</v>
      </c>
      <c r="L254" t="s">
        <v>111</v>
      </c>
      <c r="M254" t="s">
        <v>111</v>
      </c>
      <c r="N254">
        <v>27.865087028703972</v>
      </c>
      <c r="O254">
        <v>85.566193123409448</v>
      </c>
      <c r="P254" s="11">
        <v>1531.1447760011299</v>
      </c>
      <c r="Q254">
        <v>21.4</v>
      </c>
      <c r="R254">
        <v>6.2</v>
      </c>
      <c r="T254">
        <v>260</v>
      </c>
      <c r="AC254">
        <v>-4.95</v>
      </c>
      <c r="AD254">
        <v>-9.41</v>
      </c>
      <c r="AE254">
        <v>-62.77</v>
      </c>
      <c r="AF254" s="24">
        <f t="shared" si="17"/>
        <v>12.509999999999998</v>
      </c>
      <c r="AH254">
        <v>7.7844949999999997</v>
      </c>
      <c r="AI254">
        <v>9.4848999999999997</v>
      </c>
      <c r="AJ254">
        <v>6.4122599999999998</v>
      </c>
      <c r="AK254">
        <v>2.3468550000000001</v>
      </c>
      <c r="AL254">
        <v>5.4410800000000004</v>
      </c>
      <c r="AM254">
        <v>5.0529999999999999E-2</v>
      </c>
      <c r="AN254">
        <v>5.6699999999999997E-3</v>
      </c>
      <c r="AO254">
        <v>7.3969999999999994E-2</v>
      </c>
      <c r="AP254">
        <v>3.4209999999999997E-2</v>
      </c>
      <c r="AQ254">
        <v>3.1399999999999999E-4</v>
      </c>
      <c r="AR254">
        <v>4.4136666666666664E-2</v>
      </c>
      <c r="AS254">
        <v>1.5282100000000001</v>
      </c>
      <c r="AU254">
        <f t="shared" si="3"/>
        <v>338.6069255415311</v>
      </c>
      <c r="AV254">
        <f t="shared" si="4"/>
        <v>242.59111009941606</v>
      </c>
      <c r="AW254">
        <f t="shared" si="5"/>
        <v>159.99451070412695</v>
      </c>
      <c r="AX254">
        <f t="shared" si="6"/>
        <v>96.558527052046912</v>
      </c>
      <c r="AY254">
        <f t="shared" si="7"/>
        <v>193.73270904915347</v>
      </c>
      <c r="AZ254">
        <f t="shared" si="8"/>
        <v>576.69481853458115</v>
      </c>
      <c r="BA254">
        <f t="shared" ref="BA254:BA261" si="19">1000000*AN254/26.9815</f>
        <v>210.14398754702296</v>
      </c>
      <c r="BB254">
        <f t="shared" si="10"/>
        <v>538.64134511057546</v>
      </c>
      <c r="BC254">
        <f t="shared" si="11"/>
        <v>612.58841436117825</v>
      </c>
      <c r="BD254">
        <f t="shared" si="12"/>
        <v>803.39048867207873</v>
      </c>
      <c r="BE254">
        <f t="shared" si="13"/>
        <v>45.238438265379628</v>
      </c>
      <c r="BF254">
        <v>382.22443046544424</v>
      </c>
      <c r="BH254">
        <f t="shared" si="15"/>
        <v>47.65975362544831</v>
      </c>
    </row>
    <row r="255" spans="1:60" x14ac:dyDescent="0.25">
      <c r="A255" t="s">
        <v>1045</v>
      </c>
      <c r="C255">
        <v>254</v>
      </c>
      <c r="D255" t="s">
        <v>1046</v>
      </c>
      <c r="E255" t="s">
        <v>838</v>
      </c>
      <c r="F255" s="15">
        <v>45551</v>
      </c>
      <c r="G255" s="16">
        <v>0.45618055555555553</v>
      </c>
      <c r="H255" t="s">
        <v>181</v>
      </c>
      <c r="I255" t="s">
        <v>1047</v>
      </c>
      <c r="K255" t="s">
        <v>1048</v>
      </c>
      <c r="L255" t="s">
        <v>111</v>
      </c>
      <c r="M255" t="s">
        <v>111</v>
      </c>
      <c r="N255">
        <v>27.866439632620331</v>
      </c>
      <c r="O255">
        <v>85.562680865016333</v>
      </c>
      <c r="P255" s="11">
        <v>1455.4726709455499</v>
      </c>
      <c r="Q255">
        <v>20.6</v>
      </c>
      <c r="R255">
        <v>6.54</v>
      </c>
      <c r="T255">
        <v>156</v>
      </c>
      <c r="AC255">
        <v>-4.83</v>
      </c>
      <c r="AD255">
        <v>-9.19</v>
      </c>
      <c r="AE255">
        <v>-61.08</v>
      </c>
      <c r="AF255" s="24">
        <f t="shared" si="17"/>
        <v>12.439999999999998</v>
      </c>
      <c r="AH255">
        <v>3.3826650000000003</v>
      </c>
      <c r="AI255">
        <v>1.14998</v>
      </c>
      <c r="AJ255">
        <v>1.7983100000000001</v>
      </c>
      <c r="AK255">
        <v>0.51854</v>
      </c>
      <c r="AL255">
        <v>8.6033600000000003</v>
      </c>
      <c r="AM255">
        <v>2.6327500000000004E-2</v>
      </c>
      <c r="AN255">
        <v>3.9100000000000003E-3</v>
      </c>
      <c r="AO255">
        <v>2.6964999999999999E-2</v>
      </c>
      <c r="AP255">
        <v>7.7600000000000004E-3</v>
      </c>
      <c r="AQ255">
        <v>8.1099999999999998E-4</v>
      </c>
      <c r="AR255">
        <v>1.91E-3</v>
      </c>
      <c r="AS255">
        <v>4.4470000000000003E-2</v>
      </c>
      <c r="AU255">
        <f t="shared" si="3"/>
        <v>147.13784205487235</v>
      </c>
      <c r="AV255">
        <f t="shared" si="4"/>
        <v>29.412532002670194</v>
      </c>
      <c r="AW255">
        <f t="shared" si="5"/>
        <v>44.870253006637057</v>
      </c>
      <c r="AX255">
        <f t="shared" si="6"/>
        <v>21.334704793252417</v>
      </c>
      <c r="AY255">
        <f t="shared" si="7"/>
        <v>306.32746434993146</v>
      </c>
      <c r="AZ255">
        <f t="shared" si="8"/>
        <v>300.47363615612875</v>
      </c>
      <c r="BA255">
        <f t="shared" si="19"/>
        <v>144.91410781461374</v>
      </c>
      <c r="BB255">
        <f t="shared" si="10"/>
        <v>196.35614263764592</v>
      </c>
      <c r="BC255">
        <f t="shared" si="11"/>
        <v>138.95603903661922</v>
      </c>
      <c r="BD255">
        <f t="shared" si="12"/>
        <v>34.766464013979395</v>
      </c>
      <c r="BE255">
        <f t="shared" si="13"/>
        <v>116.84195360899007</v>
      </c>
      <c r="BF255">
        <v>81.574422566995764</v>
      </c>
      <c r="BH255">
        <f t="shared" si="15"/>
        <v>1.3868704194604713</v>
      </c>
    </row>
    <row r="256" spans="1:60" x14ac:dyDescent="0.25">
      <c r="A256" t="s">
        <v>1049</v>
      </c>
      <c r="C256">
        <v>255</v>
      </c>
      <c r="D256" t="s">
        <v>1050</v>
      </c>
      <c r="E256" t="s">
        <v>838</v>
      </c>
      <c r="F256" s="15">
        <v>45551</v>
      </c>
      <c r="G256" s="16">
        <v>0.48288194444444443</v>
      </c>
      <c r="H256" t="s">
        <v>181</v>
      </c>
      <c r="I256" t="s">
        <v>1051</v>
      </c>
      <c r="K256" t="s">
        <v>1052</v>
      </c>
      <c r="L256" t="s">
        <v>111</v>
      </c>
      <c r="M256" t="s">
        <v>111</v>
      </c>
      <c r="N256">
        <v>27.863115586811261</v>
      </c>
      <c r="O256">
        <v>85.556026119745781</v>
      </c>
      <c r="P256" s="11">
        <v>1286.2710079982601</v>
      </c>
      <c r="Q256">
        <v>21</v>
      </c>
      <c r="R256">
        <v>5.4</v>
      </c>
      <c r="T256">
        <v>138</v>
      </c>
      <c r="AC256">
        <v>-4.55</v>
      </c>
      <c r="AD256">
        <v>-8.64</v>
      </c>
      <c r="AE256">
        <v>-56.89</v>
      </c>
      <c r="AF256" s="24">
        <f t="shared" si="17"/>
        <v>12.230000000000004</v>
      </c>
      <c r="AH256">
        <v>4.8766850000000002</v>
      </c>
      <c r="AI256">
        <v>1.2145300000000001</v>
      </c>
      <c r="AJ256">
        <v>4.9986699999999997</v>
      </c>
      <c r="AK256">
        <v>1.2672749999999999</v>
      </c>
      <c r="AL256">
        <v>10.17657</v>
      </c>
      <c r="AM256">
        <v>3.4824999999999995E-2</v>
      </c>
      <c r="AN256">
        <v>2.0500000000000002E-3</v>
      </c>
      <c r="AO256">
        <v>2.0931666666666668E-2</v>
      </c>
      <c r="AP256">
        <v>-1.2999999999999999E-4</v>
      </c>
      <c r="AQ256">
        <v>1.3550000000000001E-3</v>
      </c>
      <c r="AR256">
        <v>2.3500000000000001E-3</v>
      </c>
      <c r="AS256">
        <v>0.14427000000000001</v>
      </c>
      <c r="AU256">
        <f t="shared" si="3"/>
        <v>212.12414096026805</v>
      </c>
      <c r="AV256">
        <f t="shared" si="4"/>
        <v>31.063498924505673</v>
      </c>
      <c r="AW256">
        <f t="shared" si="5"/>
        <v>124.72353909875741</v>
      </c>
      <c r="AX256">
        <f t="shared" si="6"/>
        <v>52.140506068710138</v>
      </c>
      <c r="AY256">
        <f t="shared" si="7"/>
        <v>362.3424898969219</v>
      </c>
      <c r="AZ256">
        <f t="shared" si="8"/>
        <v>397.45491896827195</v>
      </c>
      <c r="BA256">
        <f t="shared" si="19"/>
        <v>75.977984915590312</v>
      </c>
      <c r="BB256">
        <f t="shared" si="10"/>
        <v>152.42207771717628</v>
      </c>
      <c r="BC256">
        <f t="shared" si="11"/>
        <v>-2.3278717879846003</v>
      </c>
      <c r="BD256">
        <f t="shared" si="12"/>
        <v>42.775492373220722</v>
      </c>
      <c r="BE256">
        <f t="shared" si="13"/>
        <v>195.21682754646304</v>
      </c>
      <c r="BF256">
        <v>109.84995204513399</v>
      </c>
      <c r="BH256">
        <f t="shared" si="15"/>
        <v>4.4992983003274603</v>
      </c>
    </row>
    <row r="257" spans="1:77" x14ac:dyDescent="0.25">
      <c r="A257" t="s">
        <v>1053</v>
      </c>
      <c r="C257">
        <v>256</v>
      </c>
      <c r="D257" t="s">
        <v>1054</v>
      </c>
      <c r="E257" t="s">
        <v>838</v>
      </c>
      <c r="F257" s="15">
        <v>45551</v>
      </c>
      <c r="G257" s="16">
        <v>0.5221527777777778</v>
      </c>
      <c r="H257" t="s">
        <v>181</v>
      </c>
      <c r="I257" t="s">
        <v>1055</v>
      </c>
      <c r="K257" t="s">
        <v>1056</v>
      </c>
      <c r="L257" t="s">
        <v>111</v>
      </c>
      <c r="M257" t="s">
        <v>111</v>
      </c>
      <c r="N257">
        <v>27.86698672338456</v>
      </c>
      <c r="O257">
        <v>85.557275045248645</v>
      </c>
      <c r="P257" s="11">
        <v>1264.2821600032</v>
      </c>
      <c r="Q257">
        <v>22.5</v>
      </c>
      <c r="R257">
        <v>7.08</v>
      </c>
      <c r="T257">
        <v>234</v>
      </c>
      <c r="AC257">
        <v>-4.93</v>
      </c>
      <c r="AD257">
        <v>-9.34</v>
      </c>
      <c r="AE257">
        <v>-62.56</v>
      </c>
      <c r="AF257" s="24">
        <f t="shared" si="17"/>
        <v>12.159999999999997</v>
      </c>
      <c r="AH257">
        <v>6.7909950000000006</v>
      </c>
      <c r="AI257">
        <v>2.4390299999999998</v>
      </c>
      <c r="AJ257">
        <v>7.5078199999999997</v>
      </c>
      <c r="AK257">
        <v>2.9968000000000004</v>
      </c>
      <c r="AL257">
        <v>8.2792999999999992</v>
      </c>
      <c r="AM257">
        <v>5.6320000000000002E-2</v>
      </c>
      <c r="AN257">
        <v>8.3300000000000006E-3</v>
      </c>
      <c r="AO257">
        <v>3.6821666666666669E-2</v>
      </c>
      <c r="AP257">
        <v>1.6049999999999998E-2</v>
      </c>
      <c r="AQ257">
        <v>2.9799999999999998E-4</v>
      </c>
      <c r="AR257">
        <v>1.8136666666666666E-2</v>
      </c>
      <c r="AS257">
        <v>0.32180999999999998</v>
      </c>
      <c r="AU257">
        <f t="shared" si="3"/>
        <v>295.39205026374998</v>
      </c>
      <c r="AV257">
        <f t="shared" si="4"/>
        <v>62.381996148170117</v>
      </c>
      <c r="AW257">
        <f t="shared" si="5"/>
        <v>187.33020609810868</v>
      </c>
      <c r="AX257">
        <f t="shared" si="6"/>
        <v>123.29973256531579</v>
      </c>
      <c r="AY257">
        <f t="shared" si="7"/>
        <v>294.78912606149078</v>
      </c>
      <c r="AZ257">
        <f t="shared" si="8"/>
        <v>642.77562200410864</v>
      </c>
      <c r="BA257">
        <f t="shared" si="19"/>
        <v>308.73005577895964</v>
      </c>
      <c r="BB257">
        <f t="shared" si="10"/>
        <v>268.13129731710933</v>
      </c>
      <c r="BC257">
        <f t="shared" si="11"/>
        <v>287.40263228579101</v>
      </c>
      <c r="BD257">
        <f t="shared" si="12"/>
        <v>330.12972198963672</v>
      </c>
      <c r="BE257">
        <f t="shared" si="13"/>
        <v>42.933294914277482</v>
      </c>
      <c r="BF257">
        <v>421.27872186177706</v>
      </c>
      <c r="BH257">
        <f t="shared" si="15"/>
        <v>10.03617651645096</v>
      </c>
    </row>
    <row r="258" spans="1:77" x14ac:dyDescent="0.25">
      <c r="A258" t="s">
        <v>1057</v>
      </c>
      <c r="C258">
        <v>257</v>
      </c>
      <c r="D258" t="s">
        <v>1058</v>
      </c>
      <c r="E258" t="s">
        <v>838</v>
      </c>
      <c r="F258" s="15">
        <v>45551</v>
      </c>
      <c r="G258" s="16">
        <v>0.5597685185185185</v>
      </c>
      <c r="H258" t="s">
        <v>181</v>
      </c>
      <c r="I258" t="s">
        <v>1059</v>
      </c>
      <c r="K258" t="s">
        <v>1060</v>
      </c>
      <c r="L258" t="s">
        <v>111</v>
      </c>
      <c r="M258" t="s">
        <v>111</v>
      </c>
      <c r="N258">
        <v>27.868713640282461</v>
      </c>
      <c r="O258">
        <v>85.552963978483902</v>
      </c>
      <c r="P258" s="11">
        <v>1130.32775796958</v>
      </c>
      <c r="Q258">
        <v>23.6</v>
      </c>
      <c r="R258">
        <v>6.9</v>
      </c>
      <c r="T258">
        <v>694</v>
      </c>
      <c r="AC258">
        <v>-4.97</v>
      </c>
      <c r="AD258">
        <v>-9.43</v>
      </c>
      <c r="AE258">
        <v>-63.82</v>
      </c>
      <c r="AF258" s="24">
        <f t="shared" si="17"/>
        <v>11.619999999999997</v>
      </c>
      <c r="AH258">
        <v>8.8857299999999988</v>
      </c>
      <c r="AI258">
        <v>3.1668400000000001</v>
      </c>
      <c r="AJ258">
        <v>10.26286</v>
      </c>
      <c r="AK258">
        <v>3.67028</v>
      </c>
      <c r="AL258">
        <v>9.4601400000000009</v>
      </c>
      <c r="AM258">
        <v>5.9324999999999996E-2</v>
      </c>
      <c r="AN258">
        <v>4.7699999999999999E-3</v>
      </c>
      <c r="AO258">
        <v>3.6098333333333329E-2</v>
      </c>
      <c r="AP258">
        <v>1.992E-2</v>
      </c>
      <c r="AQ258">
        <v>1.2800000000000001E-3</v>
      </c>
      <c r="AR258">
        <v>7.0899999999999999E-3</v>
      </c>
      <c r="AS258">
        <v>1.2978099999999999</v>
      </c>
      <c r="AU258">
        <f t="shared" ref="AU258:AU263" si="20">1000*AH258/22.989769</f>
        <v>386.50801580476951</v>
      </c>
      <c r="AV258">
        <f t="shared" ref="AV258:AV263" si="21">1000*AI258/39.0983</f>
        <v>80.996871986761576</v>
      </c>
      <c r="AW258">
        <f t="shared" ref="AW258:AW263" si="22">1000*AJ258/40.078</f>
        <v>256.0721592893857</v>
      </c>
      <c r="AX258">
        <f t="shared" ref="AX258:AX263" si="23">1000*AK258/24.305</f>
        <v>151.00925735445384</v>
      </c>
      <c r="AY258">
        <f t="shared" ref="AY258:AY263" si="24">1000*AL258/28.0855</f>
        <v>336.83359740791519</v>
      </c>
      <c r="AZ258">
        <f t="shared" ref="AZ258:AZ263" si="25">1000000*AM258/87.62</f>
        <v>677.07144487559901</v>
      </c>
      <c r="BA258">
        <f t="shared" si="19"/>
        <v>176.7877990474955</v>
      </c>
      <c r="BB258">
        <f t="shared" ref="BB258:BB263" si="26">1000000*AO258/137.327</f>
        <v>262.86406411946177</v>
      </c>
      <c r="BC258">
        <f t="shared" ref="BC258:BC263" si="27">1000000*AP258/55.845</f>
        <v>356.70158474348642</v>
      </c>
      <c r="BD258">
        <f t="shared" ref="BD258:BD263" si="28">1000000*AR258/54.938</f>
        <v>129.05457060686592</v>
      </c>
      <c r="BE258">
        <f t="shared" ref="BE258:BE263" si="29">1000000*AQ258/6.941</f>
        <v>184.41146808817174</v>
      </c>
      <c r="BF258">
        <v>259.21646346967555</v>
      </c>
      <c r="BH258">
        <f t="shared" si="15"/>
        <v>40.474348978637146</v>
      </c>
    </row>
    <row r="259" spans="1:77" x14ac:dyDescent="0.25">
      <c r="A259" t="s">
        <v>1061</v>
      </c>
      <c r="C259">
        <v>258</v>
      </c>
      <c r="D259" t="s">
        <v>1062</v>
      </c>
      <c r="E259" t="s">
        <v>838</v>
      </c>
      <c r="F259" s="15">
        <v>45551</v>
      </c>
      <c r="G259" s="16">
        <v>0.58920138888888884</v>
      </c>
      <c r="H259" t="s">
        <v>181</v>
      </c>
      <c r="K259" t="s">
        <v>1063</v>
      </c>
      <c r="L259" t="s">
        <v>111</v>
      </c>
      <c r="M259" t="s">
        <v>111</v>
      </c>
      <c r="N259">
        <v>27.867800267039481</v>
      </c>
      <c r="O259">
        <v>85.550375953872731</v>
      </c>
      <c r="P259" s="11">
        <v>1085.0337313769601</v>
      </c>
      <c r="Q259">
        <v>21.5</v>
      </c>
      <c r="R259">
        <v>7.54</v>
      </c>
      <c r="T259">
        <v>1381</v>
      </c>
      <c r="AC259">
        <v>-4.32</v>
      </c>
      <c r="AD259">
        <v>-8.2100000000000009</v>
      </c>
      <c r="AE259">
        <v>-55.17</v>
      </c>
      <c r="AF259" s="24">
        <f t="shared" si="17"/>
        <v>10.510000000000005</v>
      </c>
      <c r="AH259">
        <v>9.6321449999999995</v>
      </c>
      <c r="AI259">
        <v>2.40801</v>
      </c>
      <c r="AK259">
        <v>3.9110649999999998</v>
      </c>
      <c r="AL259">
        <v>20.40814</v>
      </c>
      <c r="AM259">
        <v>5.2884999999999995E-2</v>
      </c>
      <c r="AN259">
        <v>8.4799999999999997E-3</v>
      </c>
      <c r="AO259">
        <v>1.6324999999999999E-2</v>
      </c>
      <c r="AP259">
        <v>1.41E-3</v>
      </c>
      <c r="AQ259">
        <v>6.4850000000000003E-3</v>
      </c>
      <c r="AR259">
        <v>2.8833333333333337E-3</v>
      </c>
      <c r="AS259">
        <v>0.95501999999999998</v>
      </c>
      <c r="AU259">
        <f t="shared" si="20"/>
        <v>418.97528417967135</v>
      </c>
      <c r="AV259">
        <f t="shared" si="21"/>
        <v>61.588611269543676</v>
      </c>
      <c r="AW259">
        <f t="shared" si="22"/>
        <v>0</v>
      </c>
      <c r="AX259">
        <f t="shared" si="23"/>
        <v>160.91606665295205</v>
      </c>
      <c r="AY259">
        <f t="shared" si="24"/>
        <v>726.64328568122335</v>
      </c>
      <c r="AZ259">
        <f t="shared" si="25"/>
        <v>603.57224377995885</v>
      </c>
      <c r="BA259">
        <f t="shared" si="19"/>
        <v>314.2894205288809</v>
      </c>
      <c r="BB259">
        <f t="shared" si="26"/>
        <v>118.87684140773483</v>
      </c>
      <c r="BC259">
        <f t="shared" si="27"/>
        <v>25.248455546602202</v>
      </c>
      <c r="BD259">
        <f t="shared" si="28"/>
        <v>52.483405535937479</v>
      </c>
      <c r="BE259">
        <f t="shared" si="29"/>
        <v>934.30341449358889</v>
      </c>
      <c r="BF259">
        <v>245.84463695345556</v>
      </c>
      <c r="BH259">
        <f t="shared" si="15"/>
        <v>29.783876500857634</v>
      </c>
    </row>
    <row r="260" spans="1:77" x14ac:dyDescent="0.25">
      <c r="A260" t="s">
        <v>1064</v>
      </c>
      <c r="C260">
        <v>259</v>
      </c>
      <c r="D260" t="s">
        <v>1065</v>
      </c>
      <c r="E260" t="s">
        <v>838</v>
      </c>
      <c r="F260" s="15">
        <v>45551</v>
      </c>
      <c r="G260" s="16">
        <v>0.62562499999999999</v>
      </c>
      <c r="H260" t="s">
        <v>181</v>
      </c>
      <c r="I260" t="s">
        <v>1066</v>
      </c>
      <c r="K260" t="s">
        <v>1067</v>
      </c>
      <c r="L260" t="s">
        <v>111</v>
      </c>
      <c r="M260" t="s">
        <v>111</v>
      </c>
      <c r="N260">
        <v>27.866578720207521</v>
      </c>
      <c r="O260">
        <v>85.54633087658668</v>
      </c>
      <c r="P260" s="11">
        <v>993.83674706379497</v>
      </c>
      <c r="Q260">
        <v>23.2</v>
      </c>
      <c r="R260">
        <v>7.75</v>
      </c>
      <c r="T260">
        <v>491</v>
      </c>
      <c r="AC260">
        <v>-4.8765670428571433</v>
      </c>
      <c r="AD260">
        <v>-9.2564362857142886</v>
      </c>
      <c r="AE260">
        <v>-63.96529017142857</v>
      </c>
      <c r="AF260" s="24">
        <f t="shared" si="17"/>
        <v>10.086200114285738</v>
      </c>
      <c r="AH260">
        <v>7.3182450000000001</v>
      </c>
      <c r="AI260">
        <v>1.6420600000000001</v>
      </c>
      <c r="AJ260">
        <v>5.50847</v>
      </c>
      <c r="AK260">
        <v>1.1964250000000001</v>
      </c>
      <c r="AL260">
        <v>11.26559</v>
      </c>
      <c r="AM260">
        <v>4.1364999999999999E-2</v>
      </c>
      <c r="AN260">
        <v>1.9179999999999999E-2</v>
      </c>
      <c r="AO260">
        <v>8.5550000000000001E-3</v>
      </c>
      <c r="AP260">
        <v>7.6400000000000001E-3</v>
      </c>
      <c r="AQ260">
        <v>2.4250000000000001E-3</v>
      </c>
      <c r="AR260">
        <v>1.07E-3</v>
      </c>
      <c r="AS260">
        <v>0.37929000000000002</v>
      </c>
      <c r="AU260">
        <f t="shared" si="20"/>
        <v>318.32616499974404</v>
      </c>
      <c r="AV260">
        <f t="shared" si="21"/>
        <v>41.998245448011808</v>
      </c>
      <c r="AW260">
        <f t="shared" si="22"/>
        <v>137.44373471730125</v>
      </c>
      <c r="AX260">
        <f t="shared" si="23"/>
        <v>49.225468010697398</v>
      </c>
      <c r="AY260">
        <f t="shared" si="24"/>
        <v>401.11765857826992</v>
      </c>
      <c r="AZ260">
        <f t="shared" si="25"/>
        <v>472.0954120063912</v>
      </c>
      <c r="BA260">
        <f t="shared" si="19"/>
        <v>710.85743935659616</v>
      </c>
      <c r="BB260">
        <f t="shared" si="26"/>
        <v>62.296562220102388</v>
      </c>
      <c r="BC260">
        <f t="shared" si="27"/>
        <v>136.80723430924883</v>
      </c>
      <c r="BD260">
        <f t="shared" si="28"/>
        <v>19.476500782700498</v>
      </c>
      <c r="BE260">
        <f t="shared" si="29"/>
        <v>349.3732891514191</v>
      </c>
      <c r="BF260">
        <v>57.945870239774329</v>
      </c>
      <c r="BH260">
        <f t="shared" ref="BH260:BH263" si="30">1000*AS260/32.065</f>
        <v>11.828785279900204</v>
      </c>
    </row>
    <row r="261" spans="1:77" x14ac:dyDescent="0.25">
      <c r="A261" t="s">
        <v>1068</v>
      </c>
      <c r="C261">
        <v>260</v>
      </c>
      <c r="D261" t="s">
        <v>1069</v>
      </c>
      <c r="E261" t="s">
        <v>838</v>
      </c>
      <c r="F261" s="15">
        <v>45551</v>
      </c>
      <c r="G261" s="16">
        <v>0.6491203703703704</v>
      </c>
      <c r="H261" t="s">
        <v>181</v>
      </c>
      <c r="I261" t="s">
        <v>1070</v>
      </c>
      <c r="K261" t="s">
        <v>1071</v>
      </c>
      <c r="L261" t="s">
        <v>111</v>
      </c>
      <c r="M261" t="s">
        <v>111</v>
      </c>
      <c r="N261">
        <v>27.869232844627909</v>
      </c>
      <c r="O261">
        <v>85.541781593591963</v>
      </c>
      <c r="P261" s="11">
        <v>951.09990006097098</v>
      </c>
      <c r="Q261">
        <v>23.2</v>
      </c>
      <c r="R261">
        <v>6.6</v>
      </c>
      <c r="T261">
        <v>840</v>
      </c>
      <c r="AC261">
        <v>-4.4400000000000004</v>
      </c>
      <c r="AD261">
        <v>-8.44</v>
      </c>
      <c r="AE261">
        <v>-57.6</v>
      </c>
      <c r="AF261" s="24">
        <f t="shared" si="17"/>
        <v>9.9199999999999946</v>
      </c>
      <c r="AH261">
        <v>6.0991250000000008</v>
      </c>
      <c r="AI261">
        <v>2.1629800000000001</v>
      </c>
      <c r="AJ261">
        <v>16.00845</v>
      </c>
      <c r="AK261">
        <v>2.5635149999999998</v>
      </c>
      <c r="AL261">
        <v>10.75942</v>
      </c>
      <c r="AM261">
        <v>7.4557499999999999E-2</v>
      </c>
      <c r="AN261">
        <v>4.4400000000000004E-3</v>
      </c>
      <c r="AO261">
        <v>1.2136666666666665E-2</v>
      </c>
      <c r="AP261">
        <v>2.5999999999999999E-3</v>
      </c>
      <c r="AQ261">
        <v>1.7600000000000001E-3</v>
      </c>
      <c r="AR261">
        <v>1.07E-3</v>
      </c>
      <c r="AS261">
        <v>1.15032</v>
      </c>
      <c r="AU261">
        <f t="shared" si="20"/>
        <v>265.29735901217629</v>
      </c>
      <c r="AV261">
        <f t="shared" si="21"/>
        <v>55.321586872063492</v>
      </c>
      <c r="AW261">
        <f t="shared" si="22"/>
        <v>399.43235690403714</v>
      </c>
      <c r="AX261">
        <f t="shared" si="23"/>
        <v>105.47274223410821</v>
      </c>
      <c r="AY261">
        <f t="shared" si="24"/>
        <v>383.09519146890744</v>
      </c>
      <c r="AZ261">
        <f t="shared" si="25"/>
        <v>850.91874001369547</v>
      </c>
      <c r="BA261">
        <f t="shared" si="19"/>
        <v>164.55719659766876</v>
      </c>
      <c r="BB261">
        <f t="shared" si="26"/>
        <v>88.377862085872891</v>
      </c>
      <c r="BC261">
        <f t="shared" si="27"/>
        <v>46.557435759692005</v>
      </c>
      <c r="BD261">
        <f t="shared" si="28"/>
        <v>19.476500782700498</v>
      </c>
      <c r="BE261">
        <f t="shared" si="29"/>
        <v>253.56576862123615</v>
      </c>
      <c r="BF261">
        <v>94.556861495063444</v>
      </c>
      <c r="BH261">
        <f t="shared" si="30"/>
        <v>35.874629658506159</v>
      </c>
    </row>
    <row r="262" spans="1:77" x14ac:dyDescent="0.25">
      <c r="A262" t="s">
        <v>1072</v>
      </c>
      <c r="C262">
        <v>261</v>
      </c>
      <c r="E262" t="s">
        <v>838</v>
      </c>
      <c r="F262" s="15">
        <v>45543</v>
      </c>
      <c r="G262" s="16">
        <v>0.33043981481481483</v>
      </c>
      <c r="H262" t="s">
        <v>1073</v>
      </c>
      <c r="K262" t="s">
        <v>1074</v>
      </c>
      <c r="Q262">
        <v>15.1</v>
      </c>
      <c r="R262">
        <v>7.04</v>
      </c>
      <c r="S262">
        <v>8</v>
      </c>
      <c r="AF262" s="24"/>
      <c r="AU262">
        <f t="shared" si="20"/>
        <v>0</v>
      </c>
      <c r="AV262">
        <f t="shared" si="21"/>
        <v>0</v>
      </c>
      <c r="AW262">
        <f t="shared" si="22"/>
        <v>0</v>
      </c>
      <c r="AX262">
        <f t="shared" si="23"/>
        <v>0</v>
      </c>
      <c r="AY262">
        <f t="shared" si="24"/>
        <v>0</v>
      </c>
      <c r="AZ262">
        <f t="shared" si="25"/>
        <v>0</v>
      </c>
      <c r="BA262" t="s">
        <v>471</v>
      </c>
      <c r="BB262">
        <f t="shared" si="26"/>
        <v>0</v>
      </c>
      <c r="BC262">
        <f t="shared" si="27"/>
        <v>0</v>
      </c>
      <c r="BD262">
        <f t="shared" si="28"/>
        <v>0</v>
      </c>
      <c r="BE262">
        <f t="shared" si="29"/>
        <v>0</v>
      </c>
      <c r="BH262">
        <f t="shared" si="30"/>
        <v>0</v>
      </c>
    </row>
    <row r="263" spans="1:77" x14ac:dyDescent="0.25">
      <c r="A263" t="s">
        <v>1075</v>
      </c>
      <c r="C263" s="20">
        <v>262</v>
      </c>
      <c r="E263" t="s">
        <v>838</v>
      </c>
      <c r="F263" s="15">
        <v>45543</v>
      </c>
      <c r="G263" s="16">
        <v>0.33043981481481483</v>
      </c>
      <c r="H263" t="s">
        <v>1073</v>
      </c>
      <c r="K263" t="s">
        <v>1074</v>
      </c>
      <c r="P263" s="21"/>
      <c r="Q263">
        <v>15.4</v>
      </c>
      <c r="R263">
        <v>6.7</v>
      </c>
      <c r="S263">
        <v>7</v>
      </c>
      <c r="AF263" s="24"/>
      <c r="AU263">
        <f t="shared" si="20"/>
        <v>0</v>
      </c>
      <c r="AV263">
        <f t="shared" si="21"/>
        <v>0</v>
      </c>
      <c r="AW263">
        <f t="shared" si="22"/>
        <v>0</v>
      </c>
      <c r="AX263">
        <f t="shared" si="23"/>
        <v>0</v>
      </c>
      <c r="AY263">
        <f t="shared" si="24"/>
        <v>0</v>
      </c>
      <c r="AZ263">
        <f t="shared" si="25"/>
        <v>0</v>
      </c>
      <c r="BA263" t="s">
        <v>471</v>
      </c>
      <c r="BB263">
        <f t="shared" si="26"/>
        <v>0</v>
      </c>
      <c r="BC263">
        <f t="shared" si="27"/>
        <v>0</v>
      </c>
      <c r="BD263">
        <f t="shared" si="28"/>
        <v>0</v>
      </c>
      <c r="BE263">
        <f t="shared" si="29"/>
        <v>0</v>
      </c>
      <c r="BF263" s="21"/>
      <c r="BG263" s="21"/>
      <c r="BH263">
        <f t="shared" si="30"/>
        <v>0</v>
      </c>
    </row>
    <row r="264" spans="1:77" s="8" customFormat="1" x14ac:dyDescent="0.25">
      <c r="A264" s="27" t="s">
        <v>1076</v>
      </c>
      <c r="B264" s="27">
        <v>44887</v>
      </c>
      <c r="C264">
        <v>263</v>
      </c>
      <c r="E264" s="8" t="s">
        <v>1077</v>
      </c>
      <c r="F264" s="9">
        <v>44887</v>
      </c>
      <c r="H264" s="8" t="s">
        <v>181</v>
      </c>
      <c r="N264" s="8">
        <v>27.931360000000002</v>
      </c>
      <c r="O264" s="8">
        <v>85.560860000000005</v>
      </c>
      <c r="P264" s="11">
        <v>1379.8640000022699</v>
      </c>
      <c r="V264" s="12"/>
      <c r="AB264" s="13">
        <v>-17.641319039999999</v>
      </c>
      <c r="AD264" s="8">
        <v>-9.6760225333333345</v>
      </c>
      <c r="AE264" s="8">
        <v>-64.423277999999996</v>
      </c>
      <c r="AF264" s="26">
        <f t="shared" si="17"/>
        <v>12.98490226666668</v>
      </c>
      <c r="AG264" s="14"/>
      <c r="AH264" s="8">
        <v>1.65059</v>
      </c>
      <c r="AI264" s="8">
        <v>0.36470000000000002</v>
      </c>
      <c r="AJ264" s="8">
        <v>1.2898700000000001</v>
      </c>
      <c r="AK264" s="8">
        <v>0.21623999999999999</v>
      </c>
      <c r="AL264" s="8">
        <v>5.6116799999999998</v>
      </c>
      <c r="AM264" s="8">
        <v>1.9040000000000001E-2</v>
      </c>
      <c r="AN264" s="8">
        <v>3.6900000000000001E-3</v>
      </c>
      <c r="AO264" s="8">
        <v>6.7999999999999996E-3</v>
      </c>
      <c r="AP264" s="8">
        <v>1.2600000000000001E-3</v>
      </c>
      <c r="AQ264" s="8">
        <v>5.9999999999999995E-5</v>
      </c>
      <c r="AR264" s="8">
        <v>-3.2000000000000003E-4</v>
      </c>
      <c r="AS264" s="8">
        <v>7.152E-2</v>
      </c>
      <c r="AT264" s="14"/>
      <c r="AU264" s="8">
        <v>71.796719662559454</v>
      </c>
      <c r="AV264" s="8">
        <v>9.3277712841734797</v>
      </c>
      <c r="AW264" s="8">
        <v>32.183991217126604</v>
      </c>
      <c r="AX264" s="8">
        <v>8.8969347870808466</v>
      </c>
      <c r="AY264" s="8">
        <v>199.80701785618913</v>
      </c>
      <c r="AZ264" s="8">
        <v>217.30198584797992</v>
      </c>
      <c r="BA264" s="8">
        <v>136.76017517014134</v>
      </c>
      <c r="BB264" s="8">
        <v>49.516846650695051</v>
      </c>
      <c r="BC264" s="8">
        <v>22.562449637389204</v>
      </c>
      <c r="BD264" s="8">
        <v>-5.8247432325766821</v>
      </c>
      <c r="BE264" s="8">
        <v>8.6442875666330501</v>
      </c>
      <c r="BF264">
        <v>7.1378014853011962</v>
      </c>
      <c r="BG264">
        <v>5.4047621089673035</v>
      </c>
      <c r="BH264" s="8">
        <v>2.230469359114299</v>
      </c>
      <c r="BI264" s="14"/>
      <c r="BJ264" s="8">
        <v>4.2493230329172125</v>
      </c>
      <c r="BK264" s="8">
        <v>1.5385551877836963</v>
      </c>
      <c r="BL264" s="8">
        <v>0.7010457306296638</v>
      </c>
      <c r="BM264" s="8">
        <v>0.28982643020390014</v>
      </c>
      <c r="BN264" s="8">
        <v>0.26858966957563118</v>
      </c>
      <c r="BO264" s="8">
        <v>0.27643975935297832</v>
      </c>
      <c r="BP264" s="8">
        <v>-0.18098262559421358</v>
      </c>
      <c r="BQ264" s="8">
        <v>2.2308208816671895</v>
      </c>
      <c r="BR264" s="8">
        <v>6.9303690274665569E-2</v>
      </c>
      <c r="BS264" s="8">
        <v>6.2082734396802373</v>
      </c>
      <c r="BT264" s="8">
        <v>6.7518656832202772</v>
      </c>
      <c r="BU264" s="8">
        <v>0.35933031999023707</v>
      </c>
      <c r="BW264" s="8">
        <v>0.12039947796028448</v>
      </c>
      <c r="BY264" s="8">
        <v>0.11498095304287552</v>
      </c>
    </row>
    <row r="265" spans="1:77" x14ac:dyDescent="0.25">
      <c r="A265" s="28" t="s">
        <v>1078</v>
      </c>
      <c r="B265" s="28">
        <v>44896</v>
      </c>
      <c r="C265">
        <v>264</v>
      </c>
      <c r="E265" t="s">
        <v>1077</v>
      </c>
      <c r="F265" s="15">
        <v>44896</v>
      </c>
      <c r="G265"/>
      <c r="H265" t="s">
        <v>181</v>
      </c>
      <c r="N265">
        <v>27.931360000000002</v>
      </c>
      <c r="O265">
        <v>85.560860000000005</v>
      </c>
      <c r="P265" s="11">
        <v>1379.8640000022699</v>
      </c>
      <c r="AB265" s="18">
        <v>-17.602100640000003</v>
      </c>
      <c r="AD265">
        <v>-9.7854063999999994</v>
      </c>
      <c r="AE265">
        <v>-65.013037033333333</v>
      </c>
      <c r="AF265" s="24">
        <f t="shared" si="17"/>
        <v>13.270214166666662</v>
      </c>
      <c r="AH265">
        <v>1.7270000000000001</v>
      </c>
      <c r="AI265">
        <v>0.41759000000000002</v>
      </c>
      <c r="AJ265">
        <v>1.32944</v>
      </c>
      <c r="AK265">
        <v>0.2311</v>
      </c>
      <c r="AL265">
        <v>5.6178100000000004</v>
      </c>
      <c r="AM265">
        <v>1.9130000000000001E-2</v>
      </c>
      <c r="AN265">
        <v>1.6039999999999999E-2</v>
      </c>
      <c r="AO265">
        <v>7.26E-3</v>
      </c>
      <c r="AP265">
        <v>6.9299999999999995E-3</v>
      </c>
      <c r="AQ265">
        <v>7.0000000000000007E-5</v>
      </c>
      <c r="AR265">
        <v>3.47E-3</v>
      </c>
      <c r="AS265">
        <v>5.2159999999999998E-2</v>
      </c>
      <c r="AU265">
        <v>75.120372022876793</v>
      </c>
      <c r="AV265">
        <v>10.68051552113519</v>
      </c>
      <c r="AW265">
        <v>33.171315933928838</v>
      </c>
      <c r="AX265">
        <v>9.5083316190084357</v>
      </c>
      <c r="AY265">
        <v>200.02527994872801</v>
      </c>
      <c r="AZ265">
        <v>218.3291485962109</v>
      </c>
      <c r="BA265">
        <v>594.48054464202357</v>
      </c>
      <c r="BB265">
        <v>52.866515688830312</v>
      </c>
      <c r="BC265">
        <v>124.0934730056406</v>
      </c>
      <c r="BD265">
        <v>63.162059428253407</v>
      </c>
      <c r="BE265">
        <v>10.085002161071893</v>
      </c>
      <c r="BF265">
        <v>8.0400690572982647</v>
      </c>
      <c r="BG265">
        <v>5.2847821178632444</v>
      </c>
      <c r="BH265">
        <v>1.6266957742086388</v>
      </c>
      <c r="BJ265">
        <v>17.921524302084354</v>
      </c>
      <c r="BK265">
        <v>1.5937418881460925</v>
      </c>
      <c r="BL265">
        <v>3.7409873413768686</v>
      </c>
      <c r="BM265">
        <v>0.32198045873153819</v>
      </c>
      <c r="BN265">
        <v>0.30402779863058077</v>
      </c>
      <c r="BO265">
        <v>0.28664318406744199</v>
      </c>
      <c r="BP265">
        <v>1.9041167843344116</v>
      </c>
      <c r="BQ265">
        <v>2.26461838814302</v>
      </c>
      <c r="BR265">
        <v>4.9039229479129427E-2</v>
      </c>
      <c r="BS265">
        <v>6.0300676749496942</v>
      </c>
      <c r="BT265">
        <v>6.5818657611016222</v>
      </c>
      <c r="BU265">
        <v>0.37555439013574793</v>
      </c>
      <c r="BW265">
        <v>0.13425122758977626</v>
      </c>
      <c r="BY265">
        <v>0.12448024521490605</v>
      </c>
    </row>
    <row r="266" spans="1:77" x14ac:dyDescent="0.25">
      <c r="A266" s="28" t="s">
        <v>1079</v>
      </c>
      <c r="B266" s="28">
        <v>44911</v>
      </c>
      <c r="C266">
        <v>265</v>
      </c>
      <c r="E266" t="s">
        <v>1077</v>
      </c>
      <c r="F266" s="15">
        <v>44911</v>
      </c>
      <c r="G266"/>
      <c r="H266" t="s">
        <v>181</v>
      </c>
      <c r="N266">
        <v>27.931360000000002</v>
      </c>
      <c r="O266">
        <v>85.560860000000005</v>
      </c>
      <c r="P266" s="11">
        <v>1379.8640000022699</v>
      </c>
      <c r="AB266" s="18">
        <v>-16.547025120000004</v>
      </c>
      <c r="AD266">
        <v>-9.8178107999999984</v>
      </c>
      <c r="AE266">
        <v>-65.297414400000008</v>
      </c>
      <c r="AF266" s="24">
        <f t="shared" si="17"/>
        <v>13.245071999999979</v>
      </c>
      <c r="AH266">
        <v>1.75169</v>
      </c>
      <c r="AI266">
        <v>0.40623999999999999</v>
      </c>
      <c r="AJ266">
        <v>1.3772200000000001</v>
      </c>
      <c r="AK266">
        <v>0.24382999999999999</v>
      </c>
      <c r="AL266">
        <v>5.7208100000000002</v>
      </c>
      <c r="AM266">
        <v>1.932E-2</v>
      </c>
      <c r="AN266">
        <v>4.5199999999999997E-3</v>
      </c>
      <c r="AO266">
        <v>7.0600000000000003E-3</v>
      </c>
      <c r="AP266">
        <v>1.6699999999999998E-3</v>
      </c>
      <c r="AQ266">
        <v>5.9999999999999995E-5</v>
      </c>
      <c r="AR266">
        <v>1.5299999999999999E-3</v>
      </c>
      <c r="AS266">
        <v>8.3690000000000001E-2</v>
      </c>
      <c r="AU266">
        <v>76.194328007384499</v>
      </c>
      <c r="AV266">
        <v>10.390221569735766</v>
      </c>
      <c r="AW266">
        <v>34.36349119217526</v>
      </c>
      <c r="AX266">
        <v>10.032092162106562</v>
      </c>
      <c r="AY266">
        <v>203.69265279236618</v>
      </c>
      <c r="AZ266">
        <v>220.49760328692079</v>
      </c>
      <c r="BA266">
        <v>167.5219489888994</v>
      </c>
      <c r="BB266">
        <v>51.410137846162812</v>
      </c>
      <c r="BC266">
        <v>29.904199122571402</v>
      </c>
      <c r="BD266">
        <v>27.849553580757259</v>
      </c>
      <c r="BE266">
        <v>8.6442875666330501</v>
      </c>
      <c r="BF266">
        <v>8.4727892193784928</v>
      </c>
      <c r="BG266">
        <v>5.2797829515672428</v>
      </c>
      <c r="BH266">
        <v>2.6100109153282398</v>
      </c>
      <c r="BJ266">
        <v>4.8749979462809936</v>
      </c>
      <c r="BK266">
        <v>1.4960685326952217</v>
      </c>
      <c r="BL266">
        <v>0.87023169314591464</v>
      </c>
      <c r="BM266">
        <v>0.30236222250030498</v>
      </c>
      <c r="BN266">
        <v>0.25155440459441436</v>
      </c>
      <c r="BO266">
        <v>0.29194042322425373</v>
      </c>
      <c r="BP266">
        <v>0.81044016817181663</v>
      </c>
      <c r="BQ266">
        <v>2.2173046266246175</v>
      </c>
      <c r="BR266">
        <v>7.5953019462776605E-2</v>
      </c>
      <c r="BS266">
        <v>5.9275890116411691</v>
      </c>
      <c r="BT266">
        <v>6.4166240285017722</v>
      </c>
      <c r="BU266">
        <v>0.37406517595434863</v>
      </c>
      <c r="BW266">
        <v>0.11345053880907349</v>
      </c>
      <c r="BY266">
        <v>0.12000087337153918</v>
      </c>
    </row>
    <row r="267" spans="1:77" x14ac:dyDescent="0.25">
      <c r="A267" s="28" t="s">
        <v>1080</v>
      </c>
      <c r="B267" s="28">
        <v>44925</v>
      </c>
      <c r="C267">
        <v>266</v>
      </c>
      <c r="E267" t="s">
        <v>1077</v>
      </c>
      <c r="F267" s="15">
        <v>44925</v>
      </c>
      <c r="G267"/>
      <c r="H267" t="s">
        <v>181</v>
      </c>
      <c r="N267">
        <v>27.931360000000002</v>
      </c>
      <c r="O267">
        <v>85.560860000000005</v>
      </c>
      <c r="P267" s="11">
        <v>1379.8640000022699</v>
      </c>
      <c r="AB267" s="18">
        <v>-17.932741920000005</v>
      </c>
      <c r="AD267">
        <v>-9.8118776000000008</v>
      </c>
      <c r="AE267">
        <v>-65.241105000000005</v>
      </c>
      <c r="AF267" s="24">
        <f t="shared" si="17"/>
        <v>13.253915800000001</v>
      </c>
      <c r="AH267">
        <v>1.7658499999999999</v>
      </c>
      <c r="AI267">
        <v>0.44185000000000002</v>
      </c>
      <c r="AJ267">
        <v>1.35876</v>
      </c>
      <c r="AK267">
        <v>0.26555000000000001</v>
      </c>
      <c r="AL267">
        <v>5.7423599999999997</v>
      </c>
      <c r="AM267">
        <v>1.797E-2</v>
      </c>
      <c r="AN267">
        <v>1.1390000000000001E-2</v>
      </c>
      <c r="AO267">
        <v>6.77E-3</v>
      </c>
      <c r="AP267">
        <v>3.9399999999999999E-3</v>
      </c>
      <c r="AQ267">
        <v>7.0000000000000007E-5</v>
      </c>
      <c r="AR267">
        <v>2.4499999999999999E-3</v>
      </c>
      <c r="AS267">
        <v>7.8829999999999997E-2</v>
      </c>
      <c r="AU267">
        <v>76.810254161318454</v>
      </c>
      <c r="AV267">
        <v>11.301002856901707</v>
      </c>
      <c r="AW267">
        <v>33.902889365736804</v>
      </c>
      <c r="AX267">
        <v>10.925735445381608</v>
      </c>
      <c r="AY267">
        <v>204.45995264460308</v>
      </c>
      <c r="AZ267">
        <v>205.09016206345581</v>
      </c>
      <c r="BA267">
        <v>422.14048650078854</v>
      </c>
      <c r="BB267">
        <v>49.298389974294928</v>
      </c>
      <c r="BC267">
        <v>70.552421881994803</v>
      </c>
      <c r="BD267">
        <v>44.595690374415227</v>
      </c>
      <c r="BE267">
        <v>10.085002161071893</v>
      </c>
      <c r="BF267">
        <v>8.0400690572982647</v>
      </c>
      <c r="BG267">
        <v>5.5047454348873526</v>
      </c>
      <c r="BH267">
        <v>2.4584437860595667</v>
      </c>
      <c r="BJ267">
        <v>12.451460462464754</v>
      </c>
      <c r="BK267">
        <v>1.4541058563615301</v>
      </c>
      <c r="BL267">
        <v>2.0810150167701349</v>
      </c>
      <c r="BM267">
        <v>0.33333450535702164</v>
      </c>
      <c r="BN267">
        <v>0.29746733537301617</v>
      </c>
      <c r="BO267">
        <v>0.32226561363302142</v>
      </c>
      <c r="BP267">
        <v>1.3153949769096926</v>
      </c>
      <c r="BQ267">
        <v>2.2655961069484838</v>
      </c>
      <c r="BR267">
        <v>7.2514285125920203E-2</v>
      </c>
      <c r="BS267">
        <v>6.0307530263552094</v>
      </c>
      <c r="BT267">
        <v>6.0493416903494248</v>
      </c>
      <c r="BU267">
        <v>0.37567383327546683</v>
      </c>
      <c r="BW267">
        <v>0.13129760174847446</v>
      </c>
      <c r="BY267">
        <v>0.12825833201499803</v>
      </c>
    </row>
    <row r="268" spans="1:77" x14ac:dyDescent="0.25">
      <c r="A268" s="28" t="s">
        <v>1081</v>
      </c>
      <c r="B268" s="28">
        <v>44941</v>
      </c>
      <c r="C268">
        <v>267</v>
      </c>
      <c r="E268" t="s">
        <v>1077</v>
      </c>
      <c r="F268" s="15">
        <v>44941</v>
      </c>
      <c r="G268"/>
      <c r="H268" t="s">
        <v>181</v>
      </c>
      <c r="N268">
        <v>27.931360000000002</v>
      </c>
      <c r="O268">
        <v>85.560860000000005</v>
      </c>
      <c r="P268" s="11">
        <v>1379.8640000022699</v>
      </c>
      <c r="AB268" s="18">
        <v>-18.385865280000001</v>
      </c>
      <c r="AD268">
        <v>-9.833328400000001</v>
      </c>
      <c r="AE268">
        <v>-65.187923900000001</v>
      </c>
      <c r="AF268" s="24">
        <f t="shared" si="17"/>
        <v>13.478703300000006</v>
      </c>
      <c r="AH268">
        <v>1.63009</v>
      </c>
      <c r="AI268">
        <v>0.32790000000000002</v>
      </c>
      <c r="AJ268">
        <v>1.17022</v>
      </c>
      <c r="AK268">
        <v>0.20053000000000001</v>
      </c>
      <c r="AL268">
        <v>5.7070800000000004</v>
      </c>
      <c r="AM268">
        <v>1.6760000000000001E-2</v>
      </c>
      <c r="AN268">
        <v>2.96E-3</v>
      </c>
      <c r="AO268">
        <v>5.4299999999999999E-3</v>
      </c>
      <c r="AP268">
        <v>6.3000000000000003E-4</v>
      </c>
      <c r="AQ268">
        <v>2.9999999999999997E-5</v>
      </c>
      <c r="AR268">
        <v>-2.7E-4</v>
      </c>
      <c r="AS268">
        <v>7.6509999999999995E-2</v>
      </c>
      <c r="AU268">
        <v>70.905018662866951</v>
      </c>
      <c r="AV268">
        <v>8.3865538910898945</v>
      </c>
      <c r="AW268">
        <v>29.198562802535058</v>
      </c>
      <c r="AX268">
        <v>8.2505657272166228</v>
      </c>
      <c r="AY268">
        <v>203.20378843175305</v>
      </c>
      <c r="AZ268">
        <v>191.28052955946131</v>
      </c>
      <c r="BA268">
        <v>109.70463916087218</v>
      </c>
      <c r="BB268">
        <v>39.540658428422667</v>
      </c>
      <c r="BC268">
        <v>11.281224818694602</v>
      </c>
      <c r="BD268">
        <v>-4.914627102486576</v>
      </c>
      <c r="BE268">
        <v>4.322143783316525</v>
      </c>
      <c r="BF268">
        <v>9.0712319967234833</v>
      </c>
      <c r="BG268">
        <v>5.4347571067433176</v>
      </c>
      <c r="BH268">
        <v>2.3860907531576485</v>
      </c>
      <c r="BJ268">
        <v>3.7571931160717087</v>
      </c>
      <c r="BK268">
        <v>1.354198790393536</v>
      </c>
      <c r="BL268">
        <v>0.38636233211160487</v>
      </c>
      <c r="BM268">
        <v>0.28722488664276868</v>
      </c>
      <c r="BN268">
        <v>0.14802590841701532</v>
      </c>
      <c r="BO268">
        <v>0.28256752851206424</v>
      </c>
      <c r="BP268">
        <v>-0.1683174317764668</v>
      </c>
      <c r="BQ268">
        <v>2.4283735861379752</v>
      </c>
      <c r="BR268">
        <v>8.1719458909480472E-2</v>
      </c>
      <c r="BS268">
        <v>6.9593763845839227</v>
      </c>
      <c r="BT268">
        <v>6.5510255026269339</v>
      </c>
      <c r="BU268">
        <v>0.34893551547480489</v>
      </c>
      <c r="BW268">
        <v>6.0956810460301554E-2</v>
      </c>
      <c r="BY268">
        <v>0.10576854035002217</v>
      </c>
    </row>
    <row r="269" spans="1:77" x14ac:dyDescent="0.25">
      <c r="A269" s="28" t="s">
        <v>1082</v>
      </c>
      <c r="B269" s="28">
        <v>44955</v>
      </c>
      <c r="C269">
        <v>268</v>
      </c>
      <c r="E269" t="s">
        <v>1077</v>
      </c>
      <c r="F269" s="15">
        <v>44955</v>
      </c>
      <c r="G269"/>
      <c r="H269" t="s">
        <v>181</v>
      </c>
      <c r="N269">
        <v>27.931360000000002</v>
      </c>
      <c r="O269">
        <v>85.560860000000005</v>
      </c>
      <c r="P269" s="11">
        <v>1379.8640000022699</v>
      </c>
      <c r="AB269" s="18">
        <v>-13.68951216</v>
      </c>
      <c r="AD269">
        <v>-9.7911874666666669</v>
      </c>
      <c r="AE269">
        <v>-65.226506266666675</v>
      </c>
      <c r="AF269" s="24">
        <f t="shared" si="17"/>
        <v>13.102993466666661</v>
      </c>
      <c r="AH269">
        <v>1.6238900000000001</v>
      </c>
      <c r="AI269">
        <v>0.36542000000000002</v>
      </c>
      <c r="AJ269">
        <v>1.1958899999999999</v>
      </c>
      <c r="AK269">
        <v>0.20447000000000001</v>
      </c>
      <c r="AL269">
        <v>5.72689</v>
      </c>
      <c r="AM269">
        <v>1.7069999999999998E-2</v>
      </c>
      <c r="AN269">
        <v>6.2399999999999999E-3</v>
      </c>
      <c r="AO269">
        <v>5.96E-3</v>
      </c>
      <c r="AP269">
        <v>2.82E-3</v>
      </c>
      <c r="AQ269">
        <v>5.9999999999999995E-5</v>
      </c>
      <c r="AR269">
        <v>-1.1E-4</v>
      </c>
      <c r="AS269">
        <v>7.5060000000000002E-2</v>
      </c>
      <c r="AU269">
        <v>70.635333482472134</v>
      </c>
      <c r="AV269">
        <v>9.3461864070816389</v>
      </c>
      <c r="AW269">
        <v>29.83906382554019</v>
      </c>
      <c r="AX269">
        <v>8.4126722896523365</v>
      </c>
      <c r="AY269">
        <v>203.90913460682557</v>
      </c>
      <c r="AZ269">
        <v>194.81853458114583</v>
      </c>
      <c r="BA269">
        <v>231.26923931210891</v>
      </c>
      <c r="BB269">
        <v>43.400059711491551</v>
      </c>
      <c r="BC269">
        <v>50.496911093204403</v>
      </c>
      <c r="BD269">
        <v>-2.0022554861982345</v>
      </c>
      <c r="BE269">
        <v>8.6442875666330501</v>
      </c>
      <c r="BF269">
        <v>9.0436115608460241</v>
      </c>
      <c r="BG269">
        <v>5.4997462685913501</v>
      </c>
      <c r="BH269">
        <v>2.34087010759395</v>
      </c>
      <c r="BJ269">
        <v>7.7505527875897471</v>
      </c>
      <c r="BK269">
        <v>1.4544712248761664</v>
      </c>
      <c r="BL269">
        <v>1.6923088267260755</v>
      </c>
      <c r="BM269">
        <v>0.3132198269264046</v>
      </c>
      <c r="BN269">
        <v>0.28969700983829572</v>
      </c>
      <c r="BO269">
        <v>0.28193486025026249</v>
      </c>
      <c r="BP269">
        <v>-6.7101819879631791E-2</v>
      </c>
      <c r="BQ269">
        <v>2.3672101073765304</v>
      </c>
      <c r="BR269">
        <v>7.8449850882731986E-2</v>
      </c>
      <c r="BS269">
        <v>6.8336304315383165</v>
      </c>
      <c r="BT269">
        <v>6.5289761005971823</v>
      </c>
      <c r="BU269">
        <v>0.34640593036045242</v>
      </c>
      <c r="BW269">
        <v>0.1223790862228759</v>
      </c>
      <c r="BY269">
        <v>0.11685432359859826</v>
      </c>
    </row>
    <row r="270" spans="1:77" x14ac:dyDescent="0.25">
      <c r="A270" s="28" t="s">
        <v>1083</v>
      </c>
      <c r="B270" s="28">
        <v>44970</v>
      </c>
      <c r="C270">
        <v>269</v>
      </c>
      <c r="E270" t="s">
        <v>1077</v>
      </c>
      <c r="F270" s="15">
        <v>44970</v>
      </c>
      <c r="G270"/>
      <c r="H270" t="s">
        <v>181</v>
      </c>
      <c r="N270">
        <v>27.931360000000002</v>
      </c>
      <c r="O270">
        <v>85.560860000000005</v>
      </c>
      <c r="P270" s="11">
        <v>1379.8640000022699</v>
      </c>
      <c r="AB270" s="18">
        <v>-19.482572640000001</v>
      </c>
      <c r="AD270">
        <v>-9.823135466666665</v>
      </c>
      <c r="AE270">
        <v>-65.60771196666667</v>
      </c>
      <c r="AF270" s="24">
        <f t="shared" si="17"/>
        <v>12.97737176666665</v>
      </c>
      <c r="AH270">
        <v>1.79491</v>
      </c>
      <c r="AI270">
        <v>0.40266000000000002</v>
      </c>
      <c r="AJ270">
        <v>1.3219399999999999</v>
      </c>
      <c r="AK270">
        <v>0.22631000000000001</v>
      </c>
      <c r="AL270">
        <v>5.7441300000000002</v>
      </c>
      <c r="AM270">
        <v>1.8380000000000001E-2</v>
      </c>
      <c r="AN270">
        <v>8.6599999999999993E-3</v>
      </c>
      <c r="AO270">
        <v>6.8799999999999998E-3</v>
      </c>
      <c r="AP270">
        <v>3.5099999999999997E-3</v>
      </c>
      <c r="AQ270">
        <v>5.0000000000000002E-5</v>
      </c>
      <c r="AR270">
        <v>2.7200000000000002E-3</v>
      </c>
      <c r="AS270">
        <v>6.9879999999999998E-2</v>
      </c>
      <c r="AU270">
        <v>78.074294700394773</v>
      </c>
      <c r="AV270">
        <v>10.298657486386876</v>
      </c>
      <c r="AW270">
        <v>32.984180847347666</v>
      </c>
      <c r="AX270">
        <v>9.3112528286360838</v>
      </c>
      <c r="AY270">
        <v>204.52297448861512</v>
      </c>
      <c r="AZ270">
        <v>209.76945902761926</v>
      </c>
      <c r="BA270">
        <v>320.96019430174084</v>
      </c>
      <c r="BB270">
        <v>50.099397787762058</v>
      </c>
      <c r="BC270">
        <v>62.852538275584209</v>
      </c>
      <c r="BD270">
        <v>49.510317476901804</v>
      </c>
      <c r="BE270">
        <v>7.203572972194209</v>
      </c>
      <c r="BF270">
        <v>8.0216554333799586</v>
      </c>
      <c r="BG270">
        <v>5.429757940447316</v>
      </c>
      <c r="BH270">
        <v>2.1793232496491504</v>
      </c>
      <c r="BJ270">
        <v>9.7307310976482828</v>
      </c>
      <c r="BK270">
        <v>1.5188916777901631</v>
      </c>
      <c r="BL270">
        <v>1.9055358253845593</v>
      </c>
      <c r="BM270">
        <v>0.31223020314039462</v>
      </c>
      <c r="BN270">
        <v>0.21839478159341541</v>
      </c>
      <c r="BO270">
        <v>0.28229449964905901</v>
      </c>
      <c r="BP270">
        <v>1.5010321980114611</v>
      </c>
      <c r="BQ270">
        <v>2.3670223936051729</v>
      </c>
      <c r="BR270">
        <v>6.6071771184349259E-2</v>
      </c>
      <c r="BS270">
        <v>6.2006382827925002</v>
      </c>
      <c r="BT270">
        <v>6.3596989113794322</v>
      </c>
      <c r="BU270">
        <v>0.38173850588477931</v>
      </c>
      <c r="BW270">
        <v>9.2265616997725952E-2</v>
      </c>
      <c r="BY270">
        <v>0.11653630699832267</v>
      </c>
    </row>
    <row r="271" spans="1:77" x14ac:dyDescent="0.25">
      <c r="A271" s="28" t="s">
        <v>1084</v>
      </c>
      <c r="B271" s="28">
        <v>44984</v>
      </c>
      <c r="C271">
        <v>270</v>
      </c>
      <c r="E271" t="s">
        <v>1077</v>
      </c>
      <c r="F271" s="15">
        <v>44984</v>
      </c>
      <c r="G271"/>
      <c r="H271" t="s">
        <v>181</v>
      </c>
      <c r="N271">
        <v>27.931360000000002</v>
      </c>
      <c r="O271">
        <v>85.560860000000005</v>
      </c>
      <c r="P271" s="11">
        <v>1379.8640000022699</v>
      </c>
      <c r="AB271" s="18">
        <v>-19.838555040000003</v>
      </c>
      <c r="AD271">
        <v>-9.8161373333333319</v>
      </c>
      <c r="AE271">
        <v>-65.236189100000004</v>
      </c>
      <c r="AF271" s="24">
        <f t="shared" si="17"/>
        <v>13.292909566666651</v>
      </c>
      <c r="AH271">
        <v>1.7616400000000001</v>
      </c>
      <c r="AI271">
        <v>0.35680000000000001</v>
      </c>
      <c r="AJ271">
        <v>1.4047799999999999</v>
      </c>
      <c r="AK271">
        <v>0.27934999999999999</v>
      </c>
      <c r="AL271">
        <v>5.7921100000000001</v>
      </c>
      <c r="AM271">
        <v>1.882E-2</v>
      </c>
      <c r="AN271">
        <v>1.3140000000000001E-2</v>
      </c>
      <c r="AO271">
        <v>6.8599999999999998E-3</v>
      </c>
      <c r="AP271">
        <v>4.6699999999999997E-3</v>
      </c>
      <c r="AQ271">
        <v>5.9999999999999995E-5</v>
      </c>
      <c r="AR271">
        <v>1.32E-3</v>
      </c>
      <c r="AS271">
        <v>5.7540000000000001E-2</v>
      </c>
      <c r="AU271">
        <v>76.627129224308433</v>
      </c>
      <c r="AV271">
        <v>9.125716463375646</v>
      </c>
      <c r="AW271">
        <v>35.051150256998852</v>
      </c>
      <c r="AX271">
        <v>11.493519851882327</v>
      </c>
      <c r="AY271">
        <v>206.23132933364192</v>
      </c>
      <c r="AZ271">
        <v>214.79114357452636</v>
      </c>
      <c r="BA271">
        <v>486.99964816684474</v>
      </c>
      <c r="BB271">
        <v>49.953760003495304</v>
      </c>
      <c r="BC271">
        <v>83.624317306831401</v>
      </c>
      <c r="BD271">
        <v>24.027065834378813</v>
      </c>
      <c r="BE271">
        <v>8.6442875666330501</v>
      </c>
      <c r="BF271">
        <v>7.0917674255054273</v>
      </c>
      <c r="BG271">
        <v>5.4697512708153342</v>
      </c>
      <c r="BH271">
        <v>1.7944799625760177</v>
      </c>
      <c r="BJ271">
        <v>13.893970514408522</v>
      </c>
      <c r="BK271">
        <v>1.425167494853347</v>
      </c>
      <c r="BL271">
        <v>2.3857795448562684</v>
      </c>
      <c r="BM271">
        <v>0.26035426502311332</v>
      </c>
      <c r="BN271">
        <v>0.24661922656609531</v>
      </c>
      <c r="BO271">
        <v>0.32790706631909616</v>
      </c>
      <c r="BP271">
        <v>0.68548580169865325</v>
      </c>
      <c r="BQ271">
        <v>2.1861516287616802</v>
      </c>
      <c r="BR271">
        <v>5.1196036347414993E-2</v>
      </c>
      <c r="BS271">
        <v>5.8837250082103258</v>
      </c>
      <c r="BT271">
        <v>6.1279342332463926</v>
      </c>
      <c r="BU271">
        <v>0.37155911020842397</v>
      </c>
      <c r="BW271">
        <v>0.11280975359691306</v>
      </c>
      <c r="BY271">
        <v>0.10641881782689683</v>
      </c>
    </row>
    <row r="272" spans="1:77" x14ac:dyDescent="0.25">
      <c r="A272" s="28" t="s">
        <v>1085</v>
      </c>
      <c r="B272" s="28">
        <v>45000</v>
      </c>
      <c r="C272">
        <v>271</v>
      </c>
      <c r="E272" t="s">
        <v>1077</v>
      </c>
      <c r="F272" s="15">
        <v>45000</v>
      </c>
      <c r="G272"/>
      <c r="H272" t="s">
        <v>181</v>
      </c>
      <c r="N272">
        <v>27.931360000000002</v>
      </c>
      <c r="O272">
        <v>85.560860000000005</v>
      </c>
      <c r="P272" s="11">
        <v>1379.8640000022699</v>
      </c>
      <c r="AB272" s="18">
        <v>-18.111939840000005</v>
      </c>
      <c r="AD272">
        <v>-9.8730352000000003</v>
      </c>
      <c r="AE272">
        <v>-65.440422400000003</v>
      </c>
      <c r="AF272" s="24">
        <f t="shared" si="17"/>
        <v>13.5438592</v>
      </c>
      <c r="AH272">
        <v>1.70705</v>
      </c>
      <c r="AI272">
        <v>0.35138999999999998</v>
      </c>
      <c r="AJ272">
        <v>1.2163600000000001</v>
      </c>
      <c r="AK272">
        <v>0.23344999999999999</v>
      </c>
      <c r="AL272">
        <v>5.7807000000000004</v>
      </c>
      <c r="AM272">
        <v>1.5679999999999999E-2</v>
      </c>
      <c r="AN272">
        <v>9.8399999999999998E-3</v>
      </c>
      <c r="AO272">
        <v>5.9300000000000004E-3</v>
      </c>
      <c r="AP272">
        <v>3.0699999999999998E-3</v>
      </c>
      <c r="AQ272">
        <v>5.9999999999999995E-5</v>
      </c>
      <c r="AR272">
        <v>2.7200000000000002E-3</v>
      </c>
      <c r="AS272">
        <v>6.368E-2</v>
      </c>
      <c r="AU272">
        <v>74.252594708541864</v>
      </c>
      <c r="AV272">
        <v>8.9873472759685207</v>
      </c>
      <c r="AW272">
        <v>30.349817855182394</v>
      </c>
      <c r="AX272">
        <v>9.6050195433038468</v>
      </c>
      <c r="AY272">
        <v>205.82506987591464</v>
      </c>
      <c r="AZ272">
        <v>178.95457658068932</v>
      </c>
      <c r="BA272">
        <v>364.6938004537102</v>
      </c>
      <c r="BB272">
        <v>43.181603035091428</v>
      </c>
      <c r="BC272">
        <v>54.973587608559406</v>
      </c>
      <c r="BD272">
        <v>49.510317476901804</v>
      </c>
      <c r="BE272">
        <v>8.6442875666330501</v>
      </c>
      <c r="BF272">
        <v>7.1470082972603519</v>
      </c>
      <c r="BG272">
        <v>5.184798791943197</v>
      </c>
      <c r="BH272">
        <v>1.9859660065491971</v>
      </c>
      <c r="BJ272">
        <v>12.016342311966685</v>
      </c>
      <c r="BK272">
        <v>1.4227961182876732</v>
      </c>
      <c r="BL272">
        <v>1.8113317144396757</v>
      </c>
      <c r="BM272">
        <v>0.29612524591919037</v>
      </c>
      <c r="BN272">
        <v>0.28482172802091438</v>
      </c>
      <c r="BO272">
        <v>0.31647700784022131</v>
      </c>
      <c r="BP272">
        <v>1.6313217335651209</v>
      </c>
      <c r="BQ272">
        <v>2.4465581659450661</v>
      </c>
      <c r="BR272">
        <v>6.5435845975269427E-2</v>
      </c>
      <c r="BS272">
        <v>6.78175634720552</v>
      </c>
      <c r="BT272">
        <v>5.896397053669034</v>
      </c>
      <c r="BU272">
        <v>0.36075583384136045</v>
      </c>
      <c r="BW272">
        <v>0.1164173130994792</v>
      </c>
      <c r="BY272">
        <v>0.10796916794633185</v>
      </c>
    </row>
    <row r="273" spans="1:77" x14ac:dyDescent="0.25">
      <c r="A273" s="28" t="s">
        <v>1086</v>
      </c>
      <c r="B273" s="28">
        <v>45014</v>
      </c>
      <c r="C273">
        <v>272</v>
      </c>
      <c r="E273" t="s">
        <v>1077</v>
      </c>
      <c r="F273" s="15">
        <v>45014</v>
      </c>
      <c r="G273"/>
      <c r="H273" t="s">
        <v>181</v>
      </c>
      <c r="N273">
        <v>27.931360000000002</v>
      </c>
      <c r="O273">
        <v>85.560860000000005</v>
      </c>
      <c r="P273" s="11">
        <v>1379.8640000022699</v>
      </c>
      <c r="AB273" s="18">
        <v>-21.1856568</v>
      </c>
      <c r="AD273">
        <v>-9.8039666666666658</v>
      </c>
      <c r="AE273">
        <v>-65.291753666666665</v>
      </c>
      <c r="AF273" s="24">
        <f t="shared" si="17"/>
        <v>13.139979666666662</v>
      </c>
      <c r="AH273">
        <v>1.5903799999999999</v>
      </c>
      <c r="AI273">
        <v>0.34969</v>
      </c>
      <c r="AJ273">
        <v>1.13167</v>
      </c>
      <c r="AK273">
        <v>0.18410000000000001</v>
      </c>
      <c r="AL273">
        <v>5.69468</v>
      </c>
      <c r="AM273">
        <v>1.583E-2</v>
      </c>
      <c r="AN273">
        <v>8.26E-3</v>
      </c>
      <c r="AO273">
        <v>5.5300000000000002E-3</v>
      </c>
      <c r="AP273">
        <v>2.3999999999999998E-3</v>
      </c>
      <c r="AQ273">
        <v>5.0000000000000002E-5</v>
      </c>
      <c r="AR273">
        <v>2.9E-4</v>
      </c>
      <c r="AS273">
        <v>5.7880000000000001E-2</v>
      </c>
      <c r="AU273">
        <v>69.17772858004794</v>
      </c>
      <c r="AV273">
        <v>8.9438671246575936</v>
      </c>
      <c r="AW273">
        <v>28.236688457507856</v>
      </c>
      <c r="AX273">
        <v>7.574573133100186</v>
      </c>
      <c r="AY273">
        <v>202.76227946805292</v>
      </c>
      <c r="AZ273">
        <v>180.66651449440766</v>
      </c>
      <c r="BA273">
        <v>306.1352430637852</v>
      </c>
      <c r="BB273">
        <v>40.26884734975642</v>
      </c>
      <c r="BC273">
        <v>42.976094547407996</v>
      </c>
      <c r="BD273">
        <v>5.2786735545226184</v>
      </c>
      <c r="BE273">
        <v>7.203572972194209</v>
      </c>
      <c r="BF273">
        <v>8.4912028432967972</v>
      </c>
      <c r="BG273">
        <v>5.3847654437832935</v>
      </c>
      <c r="BH273">
        <v>1.8050834242944023</v>
      </c>
      <c r="BJ273">
        <v>10.841754461557153</v>
      </c>
      <c r="BK273">
        <v>1.4261179178413654</v>
      </c>
      <c r="BL273">
        <v>1.5219948547465407</v>
      </c>
      <c r="BM273">
        <v>0.31674631882264892</v>
      </c>
      <c r="BN273">
        <v>0.25511394450643698</v>
      </c>
      <c r="BO273">
        <v>0.26825288469994724</v>
      </c>
      <c r="BP273">
        <v>0.18694378990178898</v>
      </c>
      <c r="BQ273">
        <v>2.449923569619378</v>
      </c>
      <c r="BR273">
        <v>6.3926881050899165E-2</v>
      </c>
      <c r="BS273">
        <v>7.1808094555132023</v>
      </c>
      <c r="BT273">
        <v>6.3982897557652594</v>
      </c>
      <c r="BU273">
        <v>0.34117651844088454</v>
      </c>
      <c r="BW273">
        <v>0.10413138910536367</v>
      </c>
      <c r="BY273">
        <v>0.11448648794201312</v>
      </c>
    </row>
    <row r="274" spans="1:77" x14ac:dyDescent="0.25">
      <c r="A274" s="28" t="s">
        <v>1087</v>
      </c>
      <c r="B274" s="28">
        <v>45030</v>
      </c>
      <c r="C274">
        <v>273</v>
      </c>
      <c r="E274" t="s">
        <v>1077</v>
      </c>
      <c r="F274" s="15">
        <v>45030</v>
      </c>
      <c r="G274"/>
      <c r="H274" t="s">
        <v>181</v>
      </c>
      <c r="N274">
        <v>27.931360000000002</v>
      </c>
      <c r="O274">
        <v>85.560860000000005</v>
      </c>
      <c r="P274" s="11">
        <v>1379.8640000022699</v>
      </c>
      <c r="AB274" s="18">
        <v>-21.806112000000002</v>
      </c>
      <c r="AD274">
        <v>-9.8619294666666661</v>
      </c>
      <c r="AE274">
        <v>-65.384559899999999</v>
      </c>
      <c r="AF274" s="24">
        <f t="shared" si="17"/>
        <v>13.51087583333333</v>
      </c>
      <c r="AH274">
        <v>1.6958299999999999</v>
      </c>
      <c r="AI274">
        <v>0.51073000000000002</v>
      </c>
      <c r="AJ274">
        <v>1.3358099999999999</v>
      </c>
      <c r="AK274">
        <v>0.25630999999999998</v>
      </c>
      <c r="AL274">
        <v>5.8635400000000004</v>
      </c>
      <c r="AM274">
        <v>1.7999999999999999E-2</v>
      </c>
      <c r="AN274">
        <v>1.7430000000000001E-2</v>
      </c>
      <c r="AO274">
        <v>8.3899999999999999E-3</v>
      </c>
      <c r="AP274">
        <v>5.2599999999999999E-3</v>
      </c>
      <c r="AQ274">
        <v>5.9999999999999995E-5</v>
      </c>
      <c r="AR274">
        <v>4.8199999999999996E-3</v>
      </c>
      <c r="AS274">
        <v>6.386E-2</v>
      </c>
      <c r="AU274">
        <v>73.764551527246752</v>
      </c>
      <c r="AV274">
        <v>13.062716281782071</v>
      </c>
      <c r="AW274">
        <v>33.330256000798443</v>
      </c>
      <c r="AX274">
        <v>10.54556675581156</v>
      </c>
      <c r="AY274">
        <v>208.77463459792423</v>
      </c>
      <c r="AZ274">
        <v>205.43254964619948</v>
      </c>
      <c r="BA274">
        <v>645.99725019391963</v>
      </c>
      <c r="BB274">
        <v>61.095050499901689</v>
      </c>
      <c r="BC274">
        <v>94.189273883069205</v>
      </c>
      <c r="BD274">
        <v>87.73519494068627</v>
      </c>
      <c r="BE274">
        <v>8.6442875666330501</v>
      </c>
      <c r="BF274">
        <v>6.0053636143252849</v>
      </c>
      <c r="BG274">
        <v>5.3597696123032827</v>
      </c>
      <c r="BH274">
        <v>1.9915796039295182</v>
      </c>
      <c r="BJ274">
        <v>19.381706824527374</v>
      </c>
      <c r="BK274">
        <v>1.8330207394278077</v>
      </c>
      <c r="BL274">
        <v>2.8259391071227551</v>
      </c>
      <c r="BM274">
        <v>0.39191767028339497</v>
      </c>
      <c r="BN274">
        <v>0.25935257042208054</v>
      </c>
      <c r="BO274">
        <v>0.31639621236509363</v>
      </c>
      <c r="BP274">
        <v>2.6322988619884748</v>
      </c>
      <c r="BQ274">
        <v>2.213140862928856</v>
      </c>
      <c r="BR274">
        <v>5.975290450459813E-2</v>
      </c>
      <c r="BS274">
        <v>6.2638173134020612</v>
      </c>
      <c r="BT274">
        <v>6.1635455077596237</v>
      </c>
      <c r="BU274">
        <v>0.3533214256095274</v>
      </c>
      <c r="BW274">
        <v>0.11718755672824865</v>
      </c>
      <c r="BY274">
        <v>0.15044486152106851</v>
      </c>
    </row>
    <row r="275" spans="1:77" x14ac:dyDescent="0.25">
      <c r="A275" s="28" t="s">
        <v>1088</v>
      </c>
      <c r="B275" s="28">
        <v>45051</v>
      </c>
      <c r="C275">
        <v>274</v>
      </c>
      <c r="E275" t="s">
        <v>1077</v>
      </c>
      <c r="F275" s="15">
        <v>45051</v>
      </c>
      <c r="G275"/>
      <c r="H275" t="s">
        <v>181</v>
      </c>
      <c r="N275">
        <v>27.931360000000002</v>
      </c>
      <c r="O275">
        <v>85.560860000000005</v>
      </c>
      <c r="P275" s="11">
        <v>1379.8640000022699</v>
      </c>
      <c r="AB275" s="18">
        <v>-14.789199999999999</v>
      </c>
      <c r="AC275">
        <v>-5.27</v>
      </c>
      <c r="AD275">
        <v>-9.9700000000000006</v>
      </c>
      <c r="AE275">
        <v>-66.239999999999995</v>
      </c>
      <c r="AF275" s="24">
        <f t="shared" si="17"/>
        <v>13.52000000000001</v>
      </c>
      <c r="AH275">
        <v>2.7382</v>
      </c>
      <c r="AI275">
        <v>0.63621000000000005</v>
      </c>
      <c r="AJ275">
        <v>1.6202099999999999</v>
      </c>
      <c r="AK275">
        <v>0.21598000000000001</v>
      </c>
      <c r="AL275">
        <v>7.7606400000000004</v>
      </c>
      <c r="AM275">
        <v>1.8769999999999998E-2</v>
      </c>
      <c r="AN275">
        <v>1.18690075812419E-3</v>
      </c>
      <c r="AO275">
        <v>1.49E-3</v>
      </c>
      <c r="AP275">
        <v>1.1802686806303201E-3</v>
      </c>
      <c r="AQ275">
        <v>1.3382834176693401E-4</v>
      </c>
      <c r="AR275">
        <v>8.0000000000000007E-5</v>
      </c>
      <c r="AS275">
        <v>0.10551000000000001</v>
      </c>
      <c r="AU275">
        <v>119.1051549930754</v>
      </c>
      <c r="AV275">
        <v>16.272062979720346</v>
      </c>
      <c r="AW275">
        <v>40.426418483956283</v>
      </c>
      <c r="AX275">
        <v>8.8862373997119946</v>
      </c>
      <c r="AY275">
        <v>276.32194548788527</v>
      </c>
      <c r="AZ275">
        <v>214.22049760328687</v>
      </c>
      <c r="BA275">
        <v>43.98936465870942</v>
      </c>
      <c r="BB275">
        <v>10.850014927872888</v>
      </c>
      <c r="BC275">
        <v>21.134724337547141</v>
      </c>
      <c r="BD275">
        <v>1.4561858081441705</v>
      </c>
      <c r="BE275">
        <v>19.280844513317106</v>
      </c>
      <c r="BF275">
        <v>10.544321910188087</v>
      </c>
      <c r="BG275">
        <v>11.263785007882145</v>
      </c>
      <c r="BH275">
        <v>3.2905036644316237</v>
      </c>
      <c r="BJ275">
        <v>1.088134104092529</v>
      </c>
      <c r="BK275">
        <v>0.26838922008831545</v>
      </c>
      <c r="BL275">
        <v>0.5227948735041843</v>
      </c>
      <c r="BM275">
        <v>0.4025106252283544</v>
      </c>
      <c r="BN275">
        <v>0.47693674672093311</v>
      </c>
      <c r="BO275">
        <v>0.2198126307735771</v>
      </c>
      <c r="BP275">
        <v>3.6020648446066908E-2</v>
      </c>
      <c r="BQ275">
        <v>2.9462207996571284</v>
      </c>
      <c r="BR275">
        <v>8.1394884529221903E-2</v>
      </c>
      <c r="BS275">
        <v>6.8351824339211991</v>
      </c>
      <c r="BT275">
        <v>5.299022412492536</v>
      </c>
      <c r="BU275">
        <v>0.43103762454617384</v>
      </c>
      <c r="BW275">
        <v>0.16188085657953316</v>
      </c>
      <c r="BX275">
        <v>5.1864948099618197E-2</v>
      </c>
      <c r="BY275">
        <v>0.11361957593679854</v>
      </c>
    </row>
    <row r="276" spans="1:77" x14ac:dyDescent="0.25">
      <c r="A276" s="28" t="s">
        <v>1089</v>
      </c>
      <c r="B276" s="28">
        <v>45061</v>
      </c>
      <c r="C276">
        <v>275</v>
      </c>
      <c r="E276" t="s">
        <v>1077</v>
      </c>
      <c r="F276" s="15">
        <v>45061</v>
      </c>
      <c r="G276"/>
      <c r="H276" t="s">
        <v>181</v>
      </c>
      <c r="N276">
        <v>27.931360000000002</v>
      </c>
      <c r="O276">
        <v>85.560860000000005</v>
      </c>
      <c r="P276" s="11">
        <v>1379.8640000022699</v>
      </c>
      <c r="AB276" s="18">
        <v>-13.147399999999998</v>
      </c>
      <c r="AC276">
        <v>-5.15</v>
      </c>
      <c r="AD276">
        <v>-9.76</v>
      </c>
      <c r="AE276">
        <v>-64.02</v>
      </c>
      <c r="AF276" s="24">
        <f t="shared" si="17"/>
        <v>14.060000000000002</v>
      </c>
      <c r="AH276">
        <v>2.7728899999999999</v>
      </c>
      <c r="AI276">
        <v>0.63817000000000002</v>
      </c>
      <c r="AJ276">
        <v>1.6656500000000001</v>
      </c>
      <c r="AK276">
        <v>0.2248</v>
      </c>
      <c r="AL276">
        <v>7.5825500000000003</v>
      </c>
      <c r="AM276">
        <v>1.9179999999999999E-2</v>
      </c>
      <c r="AN276">
        <v>5.6616215484677206E-4</v>
      </c>
      <c r="AO276">
        <v>1.7099999999999999E-3</v>
      </c>
      <c r="AP276">
        <v>9.4112826204765404E-4</v>
      </c>
      <c r="AQ276">
        <v>1.32677870792077E-4</v>
      </c>
      <c r="AR276">
        <v>3.0000000000000001E-5</v>
      </c>
      <c r="AS276">
        <v>0.11816</v>
      </c>
      <c r="AU276">
        <v>120.6140870749941</v>
      </c>
      <c r="AV276">
        <v>16.322193036525885</v>
      </c>
      <c r="AW276">
        <v>41.560207595189375</v>
      </c>
      <c r="AX276">
        <v>9.2491256943015845</v>
      </c>
      <c r="AY276">
        <v>269.98095102455005</v>
      </c>
      <c r="AZ276">
        <v>218.89979456745033</v>
      </c>
      <c r="BA276">
        <v>20.983315845948297</v>
      </c>
      <c r="BB276">
        <v>12.452030554807138</v>
      </c>
      <c r="BC276">
        <v>16.852507154582398</v>
      </c>
      <c r="BD276">
        <v>0.54606967805406392</v>
      </c>
      <c r="BE276">
        <v>19.115094480921623</v>
      </c>
      <c r="BF276">
        <v>9.789363329537478</v>
      </c>
      <c r="BG276">
        <v>11.563734985642293</v>
      </c>
      <c r="BH276">
        <v>3.685014813659754</v>
      </c>
      <c r="BJ276">
        <v>0.50488958212944857</v>
      </c>
      <c r="BK276">
        <v>0.29961425303969053</v>
      </c>
      <c r="BL276">
        <v>0.40549622174007349</v>
      </c>
      <c r="BM276">
        <v>0.39273608051984782</v>
      </c>
      <c r="BN276">
        <v>0.45993741578745651</v>
      </c>
      <c r="BO276">
        <v>0.2225476297999093</v>
      </c>
      <c r="BP276">
        <v>1.3139243272626768E-2</v>
      </c>
      <c r="BQ276">
        <v>2.9021531424918887</v>
      </c>
      <c r="BR276">
        <v>8.8666901030742137E-2</v>
      </c>
      <c r="BS276">
        <v>6.49614057885025</v>
      </c>
      <c r="BT276">
        <v>5.2670524820185962</v>
      </c>
      <c r="BU276">
        <v>0.44675036004309193</v>
      </c>
      <c r="BW276">
        <v>0.15848144229650762</v>
      </c>
      <c r="BX276">
        <v>5.2314677335133189E-2</v>
      </c>
      <c r="BY276">
        <v>0.11188202211695591</v>
      </c>
    </row>
    <row r="277" spans="1:77" x14ac:dyDescent="0.25">
      <c r="A277" s="28" t="s">
        <v>1090</v>
      </c>
      <c r="B277" s="28">
        <v>45075</v>
      </c>
      <c r="C277">
        <v>276</v>
      </c>
      <c r="E277" t="s">
        <v>1077</v>
      </c>
      <c r="F277" s="15">
        <v>45075</v>
      </c>
      <c r="G277"/>
      <c r="H277" t="s">
        <v>181</v>
      </c>
      <c r="N277">
        <v>27.931360000000002</v>
      </c>
      <c r="O277">
        <v>85.560860000000005</v>
      </c>
      <c r="P277" s="11">
        <v>1379.8640000022699</v>
      </c>
      <c r="AB277" s="18">
        <v>-15.052999999999999</v>
      </c>
      <c r="AC277">
        <v>-5.27</v>
      </c>
      <c r="AD277">
        <v>-9.9600000000000009</v>
      </c>
      <c r="AE277">
        <v>-65.69</v>
      </c>
      <c r="AF277" s="24">
        <f t="shared" si="17"/>
        <v>13.990000000000009</v>
      </c>
      <c r="AH277">
        <v>2.8157299999999998</v>
      </c>
      <c r="AI277">
        <v>0.63134000000000001</v>
      </c>
      <c r="AJ277">
        <v>1.78223</v>
      </c>
      <c r="AK277">
        <v>0.23658000000000001</v>
      </c>
      <c r="AL277">
        <v>7.3801500000000004</v>
      </c>
      <c r="AM277">
        <v>2.0650000000000002E-2</v>
      </c>
      <c r="AN277">
        <v>3.0563239309815897E-4</v>
      </c>
      <c r="AO277">
        <v>1.9E-3</v>
      </c>
      <c r="AP277">
        <v>1.2187483067311899E-3</v>
      </c>
      <c r="AQ277">
        <v>1.4219688102548001E-4</v>
      </c>
      <c r="AR277">
        <v>4.0000000000000003E-5</v>
      </c>
      <c r="AS277">
        <v>0.11234</v>
      </c>
      <c r="AU277">
        <v>122.47752467630275</v>
      </c>
      <c r="AV277">
        <v>16.147505134494338</v>
      </c>
      <c r="AW277">
        <v>44.469035381007032</v>
      </c>
      <c r="AX277">
        <v>9.7337996297058211</v>
      </c>
      <c r="AY277">
        <v>262.77438535899313</v>
      </c>
      <c r="AZ277">
        <v>235.67678612188999</v>
      </c>
      <c r="BA277">
        <v>11.327463311049787</v>
      </c>
      <c r="BB277">
        <v>13.835589505341266</v>
      </c>
      <c r="BC277">
        <v>21.823767691488761</v>
      </c>
      <c r="BD277">
        <v>0.72809290407208527</v>
      </c>
      <c r="BE277">
        <v>20.486512177709265</v>
      </c>
      <c r="BF277">
        <v>8.4727892193784928</v>
      </c>
      <c r="BG277">
        <v>11.133806684186082</v>
      </c>
      <c r="BH277">
        <v>3.5035084983627005</v>
      </c>
      <c r="BJ277">
        <v>0.25472698505818742</v>
      </c>
      <c r="BK277">
        <v>0.31112861762795335</v>
      </c>
      <c r="BL277">
        <v>0.49076323568758617</v>
      </c>
      <c r="BM277">
        <v>0.3631179537883798</v>
      </c>
      <c r="BN277">
        <v>0.46069162513156664</v>
      </c>
      <c r="BO277">
        <v>0.21888938103350855</v>
      </c>
      <c r="BP277">
        <v>1.6373031207757155E-2</v>
      </c>
      <c r="BQ277">
        <v>2.7542204058830015</v>
      </c>
      <c r="BR277">
        <v>7.8785349588650355E-2</v>
      </c>
      <c r="BS277">
        <v>5.9091541587885557</v>
      </c>
      <c r="BT277">
        <v>5.2997953317995474</v>
      </c>
      <c r="BU277">
        <v>0.46609384894565831</v>
      </c>
      <c r="BW277">
        <v>0.16726752301578027</v>
      </c>
      <c r="BX277">
        <v>4.8812603693861992E-2</v>
      </c>
      <c r="BY277">
        <v>0.11002245172697604</v>
      </c>
    </row>
    <row r="278" spans="1:77" x14ac:dyDescent="0.25">
      <c r="A278" s="28" t="s">
        <v>1091</v>
      </c>
      <c r="B278" s="28">
        <v>45093</v>
      </c>
      <c r="C278">
        <v>277</v>
      </c>
      <c r="E278" t="s">
        <v>1077</v>
      </c>
      <c r="F278" s="15">
        <v>45093</v>
      </c>
      <c r="G278"/>
      <c r="H278" t="s">
        <v>181</v>
      </c>
      <c r="N278">
        <v>27.931360000000002</v>
      </c>
      <c r="O278">
        <v>85.560860000000005</v>
      </c>
      <c r="P278" s="11">
        <v>1379.8640000022699</v>
      </c>
      <c r="AB278" s="18">
        <v>-14.112199999999998</v>
      </c>
      <c r="AF278" s="24"/>
      <c r="AH278">
        <v>2.9763199999999999</v>
      </c>
      <c r="AI278">
        <v>0.66725999999999996</v>
      </c>
      <c r="AJ278">
        <v>1.9308399999999999</v>
      </c>
      <c r="AK278">
        <v>0.26079000000000002</v>
      </c>
      <c r="AL278">
        <v>7.4235300000000004</v>
      </c>
      <c r="AM278">
        <v>2.2499999999999999E-2</v>
      </c>
      <c r="AN278">
        <v>9.2547928445303596E-5</v>
      </c>
      <c r="AO278">
        <v>2.1700000000000001E-3</v>
      </c>
      <c r="AP278">
        <v>9.24742132025102E-4</v>
      </c>
      <c r="AQ278">
        <v>1.36976538515081E-4</v>
      </c>
      <c r="AR278">
        <v>9.0000000000000006E-5</v>
      </c>
      <c r="AS278">
        <v>9.6930000000000002E-2</v>
      </c>
      <c r="AU278">
        <v>129.46280582462572</v>
      </c>
      <c r="AV278">
        <v>17.066215155134621</v>
      </c>
      <c r="AW278">
        <v>48.17705474325065</v>
      </c>
      <c r="AX278">
        <v>10.729890968936433</v>
      </c>
      <c r="AY278">
        <v>264.31895462071174</v>
      </c>
      <c r="AZ278">
        <v>256.79068705774938</v>
      </c>
      <c r="BA278">
        <v>3.4300463159385974</v>
      </c>
      <c r="BB278">
        <v>15.801699592942395</v>
      </c>
      <c r="BC278">
        <v>16.559085540784352</v>
      </c>
      <c r="BD278">
        <v>1.638209034162192</v>
      </c>
      <c r="BE278">
        <v>19.734409813439129</v>
      </c>
      <c r="BF278">
        <v>8.7489935781531045</v>
      </c>
      <c r="BG278">
        <v>5.6297245922874124</v>
      </c>
      <c r="BH278">
        <v>3.0229221893029785</v>
      </c>
      <c r="BJ278">
        <v>7.1196679295118775E-2</v>
      </c>
      <c r="BK278">
        <v>0.32799222943690076</v>
      </c>
      <c r="BL278">
        <v>0.34371311465660304</v>
      </c>
      <c r="BM278">
        <v>0.35423948695256235</v>
      </c>
      <c r="BN278">
        <v>0.40962258732106938</v>
      </c>
      <c r="BO278">
        <v>0.22271786903784593</v>
      </c>
      <c r="BP278">
        <v>3.4003926618027563E-2</v>
      </c>
      <c r="BQ278">
        <v>2.6872295642514921</v>
      </c>
      <c r="BR278">
        <v>6.2746097813845172E-2</v>
      </c>
      <c r="BS278">
        <v>5.4864075031017006</v>
      </c>
      <c r="BT278">
        <v>5.3301449917654917</v>
      </c>
      <c r="BU278">
        <v>0.48979766135349706</v>
      </c>
      <c r="BW278">
        <v>0.15243304582917788</v>
      </c>
      <c r="BX278">
        <v>5.0672911399610249E-2</v>
      </c>
      <c r="BY278">
        <v>0.10959841136861194</v>
      </c>
    </row>
    <row r="279" spans="1:77" x14ac:dyDescent="0.25">
      <c r="A279" s="28" t="s">
        <v>1092</v>
      </c>
      <c r="B279" s="28">
        <v>45107</v>
      </c>
      <c r="C279">
        <v>278</v>
      </c>
      <c r="E279" t="s">
        <v>1077</v>
      </c>
      <c r="F279" s="15">
        <v>45107</v>
      </c>
      <c r="G279"/>
      <c r="H279" t="s">
        <v>181</v>
      </c>
      <c r="N279">
        <v>27.931360000000002</v>
      </c>
      <c r="O279">
        <v>85.560860000000005</v>
      </c>
      <c r="P279" s="11">
        <v>1379.8640000022699</v>
      </c>
      <c r="AB279" s="18">
        <v>-15.053399999999998</v>
      </c>
      <c r="AC279">
        <v>-4.99</v>
      </c>
      <c r="AD279">
        <v>-9.4600000000000009</v>
      </c>
      <c r="AE279">
        <v>-61.51</v>
      </c>
      <c r="AF279" s="24">
        <f t="shared" si="17"/>
        <v>14.170000000000009</v>
      </c>
      <c r="AH279">
        <v>3.1150199999999999</v>
      </c>
      <c r="AI279">
        <v>0.75378000000000001</v>
      </c>
      <c r="AJ279">
        <v>2.2123900000000001</v>
      </c>
      <c r="AK279">
        <v>0.29299999999999998</v>
      </c>
      <c r="AL279">
        <v>7.4655800000000001</v>
      </c>
      <c r="AM279">
        <v>2.5860000000000001E-2</v>
      </c>
      <c r="AN279">
        <v>4.82165582343297E-5</v>
      </c>
      <c r="AO279">
        <v>2.4499999999999999E-3</v>
      </c>
      <c r="AP279">
        <v>1.1722876483009701E-3</v>
      </c>
      <c r="AQ279">
        <v>1.6811563330811798E-4</v>
      </c>
      <c r="AR279">
        <v>2.7E-4</v>
      </c>
      <c r="AS279">
        <v>0.12396</v>
      </c>
      <c r="AU279">
        <v>135.49592429571607</v>
      </c>
      <c r="AV279">
        <v>19.279099091264836</v>
      </c>
      <c r="AW279">
        <v>55.202105893507657</v>
      </c>
      <c r="AX279">
        <v>12.05513268874717</v>
      </c>
      <c r="AY279">
        <v>265.81616848551744</v>
      </c>
      <c r="AZ279">
        <v>295.1380963250399</v>
      </c>
      <c r="BA279">
        <v>1.7870203117149728</v>
      </c>
      <c r="BB279">
        <v>17.840628572676895</v>
      </c>
      <c r="BC279">
        <v>20.991810337558782</v>
      </c>
      <c r="BD279">
        <v>4.914627102486576</v>
      </c>
      <c r="BE279">
        <v>24.220664646033423</v>
      </c>
      <c r="BF279">
        <v>8.4727892193784928</v>
      </c>
      <c r="BG279">
        <v>6.1346403881836578</v>
      </c>
      <c r="BH279">
        <v>3.8658973959145491</v>
      </c>
      <c r="BJ279">
        <v>3.2372321359666549E-2</v>
      </c>
      <c r="BK279">
        <v>0.32318746330246684</v>
      </c>
      <c r="BL279">
        <v>0.38027191169218849</v>
      </c>
      <c r="BM279">
        <v>0.34924571769882895</v>
      </c>
      <c r="BN279">
        <v>0.43876341769928789</v>
      </c>
      <c r="BO279">
        <v>0.2183817536237323</v>
      </c>
      <c r="BP279">
        <v>8.9029703177765679E-2</v>
      </c>
      <c r="BQ279">
        <v>2.4545426683015692</v>
      </c>
      <c r="BR279">
        <v>7.0031701387849032E-2</v>
      </c>
      <c r="BS279">
        <v>4.815326592762835</v>
      </c>
      <c r="BT279">
        <v>5.3465006732605689</v>
      </c>
      <c r="BU279">
        <v>0.509735450133457</v>
      </c>
      <c r="BW279">
        <v>0.17875566938214688</v>
      </c>
      <c r="BX279">
        <v>4.128705857639494E-2</v>
      </c>
      <c r="BY279">
        <v>0.11563692313441205</v>
      </c>
    </row>
    <row r="280" spans="1:77" x14ac:dyDescent="0.25">
      <c r="A280" s="28" t="s">
        <v>1093</v>
      </c>
      <c r="B280" s="28">
        <v>45124</v>
      </c>
      <c r="C280">
        <v>279</v>
      </c>
      <c r="E280" t="s">
        <v>1077</v>
      </c>
      <c r="F280" s="15">
        <v>45124</v>
      </c>
      <c r="G280"/>
      <c r="H280" t="s">
        <v>181</v>
      </c>
      <c r="N280">
        <v>27.931360000000002</v>
      </c>
      <c r="O280">
        <v>85.560860000000005</v>
      </c>
      <c r="P280" s="11">
        <v>1379.8640000022699</v>
      </c>
      <c r="AB280" s="18">
        <v>-14.3858</v>
      </c>
      <c r="AC280">
        <v>-5.61</v>
      </c>
      <c r="AD280">
        <v>-10.61</v>
      </c>
      <c r="AE280">
        <v>-70.12</v>
      </c>
      <c r="AF280" s="24">
        <f t="shared" si="17"/>
        <v>14.759999999999991</v>
      </c>
      <c r="AH280">
        <v>2.9464700000000001</v>
      </c>
      <c r="AI280">
        <v>0.83089000000000002</v>
      </c>
      <c r="AJ280">
        <v>2.2974600000000001</v>
      </c>
      <c r="AK280">
        <v>0.30991999999999997</v>
      </c>
      <c r="AL280">
        <v>6.8375199999999996</v>
      </c>
      <c r="AM280">
        <v>2.8080000000000001E-2</v>
      </c>
      <c r="AN280">
        <v>1.20542216980783E-4</v>
      </c>
      <c r="AO280">
        <v>2.7499999999999998E-3</v>
      </c>
      <c r="AP280">
        <v>1.29414016700822E-3</v>
      </c>
      <c r="AQ280">
        <v>1.84207079162513E-4</v>
      </c>
      <c r="AR280">
        <v>3.3E-4</v>
      </c>
      <c r="AS280">
        <v>8.5050000000000001E-2</v>
      </c>
      <c r="AU280">
        <v>128.16440217385394</v>
      </c>
      <c r="AV280">
        <v>21.251307601609277</v>
      </c>
      <c r="AW280">
        <v>57.324716802235635</v>
      </c>
      <c r="AX280">
        <v>12.75128574367414</v>
      </c>
      <c r="AY280">
        <v>243.45373947410584</v>
      </c>
      <c r="AZ280">
        <v>320.47477744807122</v>
      </c>
      <c r="BA280">
        <v>4.4675812221379587</v>
      </c>
      <c r="BB280">
        <v>20.025195336678145</v>
      </c>
      <c r="BC280">
        <v>23.173787572893186</v>
      </c>
      <c r="BD280">
        <v>6.0067664585947034</v>
      </c>
      <c r="BE280">
        <v>26.538982734838353</v>
      </c>
      <c r="BF280">
        <v>8.0032418094616489</v>
      </c>
      <c r="BG280">
        <v>5.3397729471192719</v>
      </c>
      <c r="BH280">
        <v>2.652424762201778</v>
      </c>
      <c r="BJ280">
        <v>7.7934640960384563E-2</v>
      </c>
      <c r="BK280">
        <v>0.34932916294663968</v>
      </c>
      <c r="BL280">
        <v>0.40425472406327562</v>
      </c>
      <c r="BM280">
        <v>0.37071805648729322</v>
      </c>
      <c r="BN280">
        <v>0.46295881105518771</v>
      </c>
      <c r="BO280">
        <v>0.22243957676519818</v>
      </c>
      <c r="BP280">
        <v>0.1047849303698687</v>
      </c>
      <c r="BQ280">
        <v>2.2357616281997159</v>
      </c>
      <c r="BR280">
        <v>4.6270176464235667E-2</v>
      </c>
      <c r="BS280">
        <v>4.2469244168095264</v>
      </c>
      <c r="BT280">
        <v>5.5905165402504506</v>
      </c>
      <c r="BU280">
        <v>0.52644252846847617</v>
      </c>
      <c r="BW280">
        <v>0.2070698437686187</v>
      </c>
      <c r="BX280">
        <v>3.7680419403840835E-2</v>
      </c>
      <c r="BY280">
        <v>0.12830784596865433</v>
      </c>
    </row>
    <row r="281" spans="1:77" x14ac:dyDescent="0.25">
      <c r="A281" s="28" t="s">
        <v>1094</v>
      </c>
      <c r="B281" s="28">
        <v>45138</v>
      </c>
      <c r="C281">
        <v>280</v>
      </c>
      <c r="E281" t="s">
        <v>1077</v>
      </c>
      <c r="F281" s="15">
        <v>45138</v>
      </c>
      <c r="G281"/>
      <c r="H281" t="s">
        <v>181</v>
      </c>
      <c r="N281">
        <v>27.931360000000002</v>
      </c>
      <c r="O281">
        <v>85.560860000000005</v>
      </c>
      <c r="P281" s="11">
        <v>1379.8640000022699</v>
      </c>
      <c r="AB281" s="18">
        <v>-15.940200000000001</v>
      </c>
      <c r="AC281">
        <v>-5.43</v>
      </c>
      <c r="AD281">
        <v>-10.3</v>
      </c>
      <c r="AE281">
        <v>-67.709999999999994</v>
      </c>
      <c r="AF281" s="24">
        <f t="shared" si="17"/>
        <v>14.690000000000012</v>
      </c>
      <c r="AH281">
        <v>2.94306</v>
      </c>
      <c r="AI281">
        <v>0.81808999999999998</v>
      </c>
      <c r="AJ281">
        <v>2.3277199999999998</v>
      </c>
      <c r="AK281">
        <v>0.31225999999999998</v>
      </c>
      <c r="AL281">
        <v>6.9611599999999996</v>
      </c>
      <c r="AM281">
        <v>2.9159999999999998E-2</v>
      </c>
      <c r="AN281">
        <v>1.73423848036024E-4</v>
      </c>
      <c r="AO281">
        <v>2.8800000000000002E-3</v>
      </c>
      <c r="AP281">
        <v>1.15133769405987E-3</v>
      </c>
      <c r="AQ281">
        <v>1.9142774747976901E-4</v>
      </c>
      <c r="AR281">
        <v>1.8000000000000001E-4</v>
      </c>
      <c r="AS281">
        <v>7.5009999999999993E-2</v>
      </c>
      <c r="AU281">
        <v>128.0160753246368</v>
      </c>
      <c r="AV281">
        <v>20.923927638797593</v>
      </c>
      <c r="AW281">
        <v>58.07974449822845</v>
      </c>
      <c r="AX281">
        <v>12.847562229993828</v>
      </c>
      <c r="AY281">
        <v>247.85601110893521</v>
      </c>
      <c r="AZ281">
        <v>332.80073042684313</v>
      </c>
      <c r="BA281">
        <v>6.4275002265817376</v>
      </c>
      <c r="BB281">
        <v>20.971840934412025</v>
      </c>
      <c r="BC281">
        <v>20.6166656649632</v>
      </c>
      <c r="BD281">
        <v>3.276418068324384</v>
      </c>
      <c r="BE281">
        <v>27.579274957465643</v>
      </c>
      <c r="BF281">
        <v>7.082560613546276</v>
      </c>
      <c r="BG281">
        <v>5.5497379315513733</v>
      </c>
      <c r="BH281">
        <v>2.3393107749883053</v>
      </c>
      <c r="BJ281">
        <v>0.11066681305352143</v>
      </c>
      <c r="BK281">
        <v>0.36108700400794136</v>
      </c>
      <c r="BL281">
        <v>0.35497170042805631</v>
      </c>
      <c r="BM281">
        <v>0.36026204694195607</v>
      </c>
      <c r="BN281">
        <v>0.4748518643760023</v>
      </c>
      <c r="BO281">
        <v>0.22120555696290478</v>
      </c>
      <c r="BP281">
        <v>5.6412404989562605E-2</v>
      </c>
      <c r="BQ281">
        <v>2.2041432246407617</v>
      </c>
      <c r="BR281">
        <v>4.0277566562980642E-2</v>
      </c>
      <c r="BS281">
        <v>4.2675120775797373</v>
      </c>
      <c r="BT281">
        <v>5.7300653317611312</v>
      </c>
      <c r="BU281">
        <v>0.51649372856393005</v>
      </c>
      <c r="BW281">
        <v>0.21543602932309228</v>
      </c>
      <c r="BX281">
        <v>3.6259111290715872E-2</v>
      </c>
      <c r="BY281">
        <v>0.13100073959870903</v>
      </c>
    </row>
    <row r="282" spans="1:77" x14ac:dyDescent="0.25">
      <c r="A282" s="28" t="s">
        <v>1095</v>
      </c>
      <c r="B282" s="28">
        <v>45156</v>
      </c>
      <c r="C282">
        <v>281</v>
      </c>
      <c r="E282" t="s">
        <v>1077</v>
      </c>
      <c r="F282" s="15">
        <v>45156</v>
      </c>
      <c r="G282"/>
      <c r="H282" t="s">
        <v>181</v>
      </c>
      <c r="N282">
        <v>27.931360000000002</v>
      </c>
      <c r="O282">
        <v>85.560860000000005</v>
      </c>
      <c r="P282" s="11">
        <v>1379.8640000022699</v>
      </c>
      <c r="AB282" s="18">
        <v>-13.974600000000001</v>
      </c>
      <c r="AC282">
        <v>-5.63</v>
      </c>
      <c r="AD282">
        <v>-10.63</v>
      </c>
      <c r="AE282">
        <v>-70.22</v>
      </c>
      <c r="AF282" s="24">
        <f t="shared" si="17"/>
        <v>14.820000000000007</v>
      </c>
      <c r="AH282">
        <v>2.9975299999999998</v>
      </c>
      <c r="AI282">
        <v>0.86580000000000001</v>
      </c>
      <c r="AJ282">
        <v>2.4673600000000002</v>
      </c>
      <c r="AK282">
        <v>0.33363999999999999</v>
      </c>
      <c r="AL282">
        <v>7.1173900000000003</v>
      </c>
      <c r="AM282">
        <v>3.1019999999999999E-2</v>
      </c>
      <c r="AN282">
        <v>2.2154357882969303E-3</v>
      </c>
      <c r="AO282">
        <v>3.14E-3</v>
      </c>
      <c r="AP282">
        <v>2.5268903384715099E-3</v>
      </c>
      <c r="AQ282">
        <v>2.00973758788422E-4</v>
      </c>
      <c r="AR282">
        <v>3.5E-4</v>
      </c>
      <c r="AS282">
        <v>6.1539999999999997E-2</v>
      </c>
      <c r="AU282">
        <v>130.38539012723442</v>
      </c>
      <c r="AV282">
        <v>22.14418529705895</v>
      </c>
      <c r="AW282">
        <v>61.563950296921007</v>
      </c>
      <c r="AX282">
        <v>13.727216622094218</v>
      </c>
      <c r="AY282">
        <v>253.41866799594098</v>
      </c>
      <c r="AZ282">
        <v>354.02876055695043</v>
      </c>
      <c r="BA282">
        <v>82.109318830809841</v>
      </c>
      <c r="BB282">
        <v>22.865132129879775</v>
      </c>
      <c r="BC282">
        <v>45.248282540451427</v>
      </c>
      <c r="BD282">
        <v>6.3708129106307458</v>
      </c>
      <c r="BE282">
        <v>28.954582738571101</v>
      </c>
      <c r="BF282">
        <v>8.0216554333799586</v>
      </c>
      <c r="BG282">
        <v>5.5697345967353833</v>
      </c>
      <c r="BH282">
        <v>1.9192265710276002</v>
      </c>
      <c r="BJ282">
        <v>1.3337240127509551</v>
      </c>
      <c r="BK282">
        <v>0.37140456419060114</v>
      </c>
      <c r="BL282">
        <v>0.73498016813769063</v>
      </c>
      <c r="BM282">
        <v>0.3596940285712375</v>
      </c>
      <c r="BN282">
        <v>0.47031716774060234</v>
      </c>
      <c r="BO282">
        <v>0.22297491561032523</v>
      </c>
      <c r="BP282">
        <v>0.10348284799634387</v>
      </c>
      <c r="BQ282">
        <v>2.1178853776989577</v>
      </c>
      <c r="BR282">
        <v>3.1174519532473639E-2</v>
      </c>
      <c r="BS282">
        <v>4.1163483950219355</v>
      </c>
      <c r="BT282">
        <v>5.7505855106678627</v>
      </c>
      <c r="BU282">
        <v>0.51450586161759326</v>
      </c>
      <c r="BW282">
        <v>0.22206922654690264</v>
      </c>
      <c r="BX282">
        <v>3.4536847207536366E-2</v>
      </c>
      <c r="BY282">
        <v>0.13377981599719713</v>
      </c>
    </row>
    <row r="283" spans="1:77" x14ac:dyDescent="0.25">
      <c r="A283" s="28" t="s">
        <v>1096</v>
      </c>
      <c r="B283" s="28">
        <v>45170</v>
      </c>
      <c r="C283">
        <v>282</v>
      </c>
      <c r="E283" t="s">
        <v>1077</v>
      </c>
      <c r="F283" s="15">
        <v>45170</v>
      </c>
      <c r="G283"/>
      <c r="H283" t="s">
        <v>181</v>
      </c>
      <c r="N283">
        <v>27.931360000000002</v>
      </c>
      <c r="O283">
        <v>85.560860000000005</v>
      </c>
      <c r="P283" s="11">
        <v>1379.8640000022699</v>
      </c>
      <c r="AB283" s="18">
        <v>-14.143599999999998</v>
      </c>
      <c r="AC283">
        <v>-5.64</v>
      </c>
      <c r="AD283">
        <v>-10.69</v>
      </c>
      <c r="AE283">
        <v>-70.930000000000007</v>
      </c>
      <c r="AF283" s="24">
        <f t="shared" si="17"/>
        <v>14.589999999999989</v>
      </c>
      <c r="AH283">
        <v>3.0910000000000002</v>
      </c>
      <c r="AI283">
        <v>0.92418999999999996</v>
      </c>
      <c r="AJ283">
        <v>2.7745299999999999</v>
      </c>
      <c r="AK283">
        <v>0.36818000000000001</v>
      </c>
      <c r="AL283">
        <v>7.1726000000000001</v>
      </c>
      <c r="AM283">
        <v>3.3570000000000003E-2</v>
      </c>
      <c r="AN283">
        <v>-1.46979772329195E-4</v>
      </c>
      <c r="AO283">
        <v>3.31E-3</v>
      </c>
      <c r="AP283">
        <v>1.22986449280043E-3</v>
      </c>
      <c r="AQ283">
        <v>2.1610885167229298E-4</v>
      </c>
      <c r="AR283">
        <v>3.6000000000000002E-4</v>
      </c>
      <c r="AS283">
        <v>6.087E-2</v>
      </c>
      <c r="AU283">
        <v>134.4511117097349</v>
      </c>
      <c r="AV283">
        <v>23.637600611791303</v>
      </c>
      <c r="AW283">
        <v>69.22825490293927</v>
      </c>
      <c r="AX283">
        <v>15.148323390248921</v>
      </c>
      <c r="AY283">
        <v>255.38445105125425</v>
      </c>
      <c r="AZ283">
        <v>383.13170509016209</v>
      </c>
      <c r="BA283">
        <v>-5.4474198943653649</v>
      </c>
      <c r="BB283">
        <v>24.103053296147152</v>
      </c>
      <c r="BC283">
        <v>22.022821967954695</v>
      </c>
      <c r="BD283">
        <v>6.552836136648768</v>
      </c>
      <c r="BE283">
        <v>31.135117659169136</v>
      </c>
      <c r="BF283">
        <v>10.40621973080078</v>
      </c>
      <c r="BG283">
        <v>5.4997462685913501</v>
      </c>
      <c r="BH283">
        <v>1.8983315141119603</v>
      </c>
      <c r="BJ283">
        <v>-7.8687811819073888E-2</v>
      </c>
      <c r="BK283">
        <v>0.34816785906188996</v>
      </c>
      <c r="BL283">
        <v>0.31811898189303711</v>
      </c>
      <c r="BM283">
        <v>0.34144440943848936</v>
      </c>
      <c r="BN283">
        <v>0.44974581119835816</v>
      </c>
      <c r="BO283">
        <v>0.21881706265003306</v>
      </c>
      <c r="BP283">
        <v>9.4655515234871965E-2</v>
      </c>
      <c r="BQ283">
        <v>1.9421421484369443</v>
      </c>
      <c r="BR283">
        <v>2.7421339982836423E-2</v>
      </c>
      <c r="BS283">
        <v>3.6890204932843282</v>
      </c>
      <c r="BT283">
        <v>5.5343256250981305</v>
      </c>
      <c r="BU283">
        <v>0.52646553522066741</v>
      </c>
      <c r="BW283">
        <v>0.23157203583698449</v>
      </c>
      <c r="BX283">
        <v>3.2118073583239051E-2</v>
      </c>
      <c r="BY283">
        <v>0.13368610456270608</v>
      </c>
    </row>
    <row r="284" spans="1:77" x14ac:dyDescent="0.25">
      <c r="A284" s="28" t="s">
        <v>1097</v>
      </c>
      <c r="B284" s="28">
        <v>45187</v>
      </c>
      <c r="C284">
        <v>283</v>
      </c>
      <c r="E284" t="s">
        <v>1077</v>
      </c>
      <c r="F284" s="15">
        <v>45187</v>
      </c>
      <c r="G284"/>
      <c r="H284" t="s">
        <v>181</v>
      </c>
      <c r="N284">
        <v>27.931360000000002</v>
      </c>
      <c r="O284">
        <v>85.560860000000005</v>
      </c>
      <c r="P284" s="11">
        <v>1379.8640000022699</v>
      </c>
      <c r="AB284" s="18">
        <v>-17.724800000000002</v>
      </c>
      <c r="AC284">
        <v>-5.6</v>
      </c>
      <c r="AD284">
        <v>-10.6</v>
      </c>
      <c r="AE284">
        <v>-70.53</v>
      </c>
      <c r="AF284" s="24">
        <f t="shared" si="17"/>
        <v>14.269999999999996</v>
      </c>
      <c r="AH284">
        <v>3.1038700000000001</v>
      </c>
      <c r="AI284">
        <v>0.91503000000000001</v>
      </c>
      <c r="AJ284">
        <v>2.7154400000000001</v>
      </c>
      <c r="AK284">
        <v>0.36396000000000001</v>
      </c>
      <c r="AL284">
        <v>7.3057600000000003</v>
      </c>
      <c r="AM284">
        <v>3.4630000000000001E-2</v>
      </c>
      <c r="AN284">
        <v>-2.11527016137515E-4</v>
      </c>
      <c r="AO284">
        <v>3.47E-3</v>
      </c>
      <c r="AP284">
        <v>1.2033565367397801E-3</v>
      </c>
      <c r="AQ284">
        <v>2.2933912803084901E-4</v>
      </c>
      <c r="AR284">
        <v>2.0000000000000001E-4</v>
      </c>
      <c r="AS284">
        <v>7.9570000000000002E-2</v>
      </c>
      <c r="AU284">
        <v>135.01092594710281</v>
      </c>
      <c r="AV284">
        <v>23.403319325904196</v>
      </c>
      <c r="AW284">
        <v>67.753879934128449</v>
      </c>
      <c r="AX284">
        <v>14.974696564492904</v>
      </c>
      <c r="AY284">
        <v>260.12568763240819</v>
      </c>
      <c r="AZ284">
        <v>395.22939968043823</v>
      </c>
      <c r="BA284">
        <v>-7.8396942493723198</v>
      </c>
      <c r="BB284">
        <v>25.268155570281156</v>
      </c>
      <c r="BC284">
        <v>21.548151790487601</v>
      </c>
      <c r="BD284">
        <v>3.6404645203604264</v>
      </c>
      <c r="BE284">
        <v>33.041222882992223</v>
      </c>
      <c r="BF284">
        <v>10.636390029779623</v>
      </c>
      <c r="BG284">
        <v>5.5497379315513733</v>
      </c>
      <c r="BH284">
        <v>2.4815219086231095</v>
      </c>
      <c r="BJ284">
        <v>-0.11570841783517362</v>
      </c>
      <c r="BK284">
        <v>0.37294034813721832</v>
      </c>
      <c r="BL284">
        <v>0.31803568757150302</v>
      </c>
      <c r="BM284">
        <v>0.34541666615487299</v>
      </c>
      <c r="BN284">
        <v>0.4876653988688987</v>
      </c>
      <c r="BO284">
        <v>0.2210160743421864</v>
      </c>
      <c r="BP284">
        <v>5.3730716586264167E-2</v>
      </c>
      <c r="BQ284">
        <v>1.9926670779350626</v>
      </c>
      <c r="BR284">
        <v>3.662553216193213E-2</v>
      </c>
      <c r="BS284">
        <v>3.8392736753276284</v>
      </c>
      <c r="BT284">
        <v>5.8333102113810664</v>
      </c>
      <c r="BU284">
        <v>0.51902188967162288</v>
      </c>
      <c r="BW284">
        <v>0.24472999241511575</v>
      </c>
      <c r="BX284">
        <v>3.0265223643243064E-2</v>
      </c>
      <c r="BY284">
        <v>0.13751170046178382</v>
      </c>
    </row>
    <row r="285" spans="1:77" x14ac:dyDescent="0.25">
      <c r="A285" s="28" t="s">
        <v>1098</v>
      </c>
      <c r="B285" s="28">
        <v>45201</v>
      </c>
      <c r="C285">
        <v>284</v>
      </c>
      <c r="E285" t="s">
        <v>1077</v>
      </c>
      <c r="F285" s="15">
        <v>45201</v>
      </c>
      <c r="G285"/>
      <c r="H285" t="s">
        <v>181</v>
      </c>
      <c r="N285">
        <v>27.931360000000002</v>
      </c>
      <c r="O285">
        <v>85.560860000000005</v>
      </c>
      <c r="P285" s="11">
        <v>1379.8640000022699</v>
      </c>
      <c r="AB285" s="18">
        <v>-19.604399999999998</v>
      </c>
      <c r="AC285">
        <v>-5.61</v>
      </c>
      <c r="AD285">
        <v>-10.61</v>
      </c>
      <c r="AE285">
        <v>-70.67</v>
      </c>
      <c r="AF285" s="24">
        <f t="shared" si="17"/>
        <v>14.209999999999994</v>
      </c>
      <c r="AH285">
        <v>3.0882100000000001</v>
      </c>
      <c r="AI285">
        <v>0.92513999999999996</v>
      </c>
      <c r="AJ285">
        <v>2.76633</v>
      </c>
      <c r="AK285">
        <v>0.37104999999999999</v>
      </c>
      <c r="AL285">
        <v>7.3964499999999997</v>
      </c>
      <c r="AM285">
        <v>3.5549999999999998E-2</v>
      </c>
      <c r="AN285">
        <v>-2.1697056762167799E-4</v>
      </c>
      <c r="AO285">
        <v>3.5400000000000002E-3</v>
      </c>
      <c r="AP285">
        <v>1.2364203599127398E-3</v>
      </c>
      <c r="AQ285">
        <v>2.4128359303899E-4</v>
      </c>
      <c r="AR285">
        <v>2.3000000000000001E-4</v>
      </c>
      <c r="AS285">
        <v>9.357E-2</v>
      </c>
      <c r="AU285">
        <v>134.32975337855723</v>
      </c>
      <c r="AV285">
        <v>23.661898343406236</v>
      </c>
      <c r="AW285">
        <v>69.023653874943861</v>
      </c>
      <c r="AX285">
        <v>15.266406089282039</v>
      </c>
      <c r="AY285">
        <v>263.3547560128892</v>
      </c>
      <c r="AZ285">
        <v>405.72928555124395</v>
      </c>
      <c r="BA285">
        <v>-8.041445212657365</v>
      </c>
      <c r="BB285">
        <v>25.777887815214783</v>
      </c>
      <c r="BC285">
        <v>22.140215953312559</v>
      </c>
      <c r="BD285">
        <v>4.186534198414491</v>
      </c>
      <c r="BE285">
        <v>34.762079388991495</v>
      </c>
      <c r="BF285">
        <v>10.452253790596549</v>
      </c>
      <c r="BG285">
        <v>5.6447220911754199</v>
      </c>
      <c r="BH285">
        <v>2.9181350382036491</v>
      </c>
      <c r="BJ285">
        <v>-0.11650274596048985</v>
      </c>
      <c r="BK285">
        <v>0.37346454973129672</v>
      </c>
      <c r="BL285">
        <v>0.32076273437256608</v>
      </c>
      <c r="BM285">
        <v>0.34280854482546735</v>
      </c>
      <c r="BN285">
        <v>0.50362560423087666</v>
      </c>
      <c r="BO285">
        <v>0.22117644071612771</v>
      </c>
      <c r="BP285">
        <v>6.0653616019800953E-2</v>
      </c>
      <c r="BQ285">
        <v>1.9461408638542099</v>
      </c>
      <c r="BR285">
        <v>4.2277319069353926E-2</v>
      </c>
      <c r="BS285">
        <v>3.8154276284769253</v>
      </c>
      <c r="BT285">
        <v>5.8781194963445271</v>
      </c>
      <c r="BU285">
        <v>0.51007149220416137</v>
      </c>
      <c r="BW285">
        <v>0.25878168101022131</v>
      </c>
      <c r="BX285">
        <v>2.8766978776208693E-2</v>
      </c>
      <c r="BY285">
        <v>0.1412604796032238</v>
      </c>
    </row>
    <row r="286" spans="1:77" x14ac:dyDescent="0.25">
      <c r="A286" t="s">
        <v>1099</v>
      </c>
      <c r="B286" t="s">
        <v>1100</v>
      </c>
      <c r="C286">
        <v>285</v>
      </c>
      <c r="E286" t="s">
        <v>1077</v>
      </c>
      <c r="F286" s="15">
        <v>45044</v>
      </c>
      <c r="G286"/>
      <c r="H286" t="s">
        <v>181</v>
      </c>
      <c r="N286">
        <v>27.931360000000002</v>
      </c>
      <c r="O286">
        <v>85.560860000000005</v>
      </c>
      <c r="P286" s="11">
        <v>1379.8640000022699</v>
      </c>
      <c r="AC286">
        <v>-4.3600000000000003</v>
      </c>
      <c r="AD286">
        <v>-8.31</v>
      </c>
      <c r="AE286">
        <v>-56.29</v>
      </c>
      <c r="AF286" s="24">
        <f t="shared" si="17"/>
        <v>10.190000000000005</v>
      </c>
      <c r="AH286">
        <v>2.8565700000000001</v>
      </c>
      <c r="AI286">
        <v>0.67894499999999991</v>
      </c>
      <c r="AJ286">
        <v>1.8614950000000001</v>
      </c>
      <c r="AK286">
        <v>0.25141999999999998</v>
      </c>
      <c r="AL286">
        <v>7.3207440000000004</v>
      </c>
      <c r="AM286">
        <v>2.1760000000000002E-2</v>
      </c>
      <c r="AN286">
        <v>3.8000000000000002E-4</v>
      </c>
      <c r="AO286">
        <v>9.8499999999999998E-4</v>
      </c>
      <c r="AP286">
        <v>7.5000000000000002E-4</v>
      </c>
      <c r="AQ286">
        <v>3.9999999999999998E-6</v>
      </c>
      <c r="AR286">
        <v>-1E-4</v>
      </c>
      <c r="AS286">
        <v>0.19625000000000001</v>
      </c>
      <c r="AU286">
        <v>124.25396705812922</v>
      </c>
      <c r="AV286">
        <v>17.365077253998255</v>
      </c>
      <c r="AW286">
        <v>46.446803732721193</v>
      </c>
      <c r="AX286">
        <v>10.344373585681957</v>
      </c>
      <c r="AY286">
        <v>260.65920136725362</v>
      </c>
      <c r="AZ286">
        <v>248.3451266834056</v>
      </c>
      <c r="BA286">
        <v>14.083724033133814</v>
      </c>
      <c r="BB286">
        <v>7.1726608751374457</v>
      </c>
      <c r="BC286">
        <v>13.430029546065002</v>
      </c>
      <c r="BD286">
        <v>-1.8202337180093924</v>
      </c>
      <c r="BE286">
        <v>0.57628583777553666</v>
      </c>
      <c r="BF286">
        <v>11.613026234132578</v>
      </c>
      <c r="BH286">
        <v>6.1203804771557779</v>
      </c>
    </row>
    <row r="287" spans="1:77" x14ac:dyDescent="0.25">
      <c r="A287" t="s">
        <v>1101</v>
      </c>
      <c r="B287" t="s">
        <v>1102</v>
      </c>
      <c r="C287">
        <v>286</v>
      </c>
      <c r="E287" t="s">
        <v>1077</v>
      </c>
      <c r="F287" s="15">
        <v>45093</v>
      </c>
      <c r="G287"/>
      <c r="H287" t="s">
        <v>181</v>
      </c>
      <c r="N287">
        <v>27.931360000000002</v>
      </c>
      <c r="O287">
        <v>85.560860000000005</v>
      </c>
      <c r="P287" s="11">
        <v>1379.8640000022699</v>
      </c>
      <c r="AC287">
        <v>-5.28</v>
      </c>
      <c r="AD287">
        <v>-10.06</v>
      </c>
      <c r="AE287">
        <v>-67.680000000000007</v>
      </c>
      <c r="AF287" s="24">
        <f t="shared" si="17"/>
        <v>12.799999999999997</v>
      </c>
      <c r="AH287">
        <v>2.7431399999999999</v>
      </c>
      <c r="AI287">
        <v>0.648455</v>
      </c>
      <c r="AJ287">
        <v>1.727085</v>
      </c>
      <c r="AK287">
        <v>0.231575</v>
      </c>
      <c r="AL287">
        <v>6.8557519999999998</v>
      </c>
      <c r="AM287">
        <v>1.9803333333333336E-2</v>
      </c>
      <c r="AN287">
        <v>7.3400000000000002E-3</v>
      </c>
      <c r="AO287">
        <v>1.4850000000000002E-3</v>
      </c>
      <c r="AP287">
        <v>6.6E-4</v>
      </c>
      <c r="AQ287">
        <v>2.7399999999999999E-4</v>
      </c>
      <c r="AR287">
        <v>2.7E-4</v>
      </c>
      <c r="AS287">
        <v>0.18859999999999999</v>
      </c>
      <c r="AU287">
        <f>1000*AH287/22.989769</f>
        <v>119.32003318519642</v>
      </c>
      <c r="AV287">
        <f>1000*AI287/39.0983</f>
        <v>16.58524795195699</v>
      </c>
      <c r="AW287">
        <f>1000*AJ287/40.078</f>
        <v>43.093093467737908</v>
      </c>
      <c r="AX287">
        <f>1000*AK287/24.305</f>
        <v>9.5278749228553803</v>
      </c>
      <c r="AY287">
        <f>1000*AL287/28.0855</f>
        <v>244.10290007299139</v>
      </c>
      <c r="AZ287">
        <f>1000000*AM287/87.62</f>
        <v>226.01384767556877</v>
      </c>
      <c r="BA287">
        <f>1000000*AN287/26.9815</f>
        <v>272.03824842947944</v>
      </c>
      <c r="BB287">
        <f>1000000*AO287/137.327</f>
        <v>10.813605481806201</v>
      </c>
      <c r="BC287">
        <f>1000000*AP287/55.845</f>
        <v>11.818426000537201</v>
      </c>
      <c r="BD287">
        <f>1000000*AR287/54.938</f>
        <v>4.9146310386253589</v>
      </c>
      <c r="BE287">
        <f>1000000*AQ287/6.941</f>
        <v>39.475579887624264</v>
      </c>
      <c r="BF287">
        <v>11.069595204513398</v>
      </c>
      <c r="BH287">
        <f t="shared" ref="BH287:BH302" si="31">1000*AS287/32.065</f>
        <v>5.8818025884921257</v>
      </c>
    </row>
    <row r="288" spans="1:77" x14ac:dyDescent="0.25">
      <c r="A288" t="s">
        <v>1103</v>
      </c>
      <c r="B288" t="s">
        <v>1104</v>
      </c>
      <c r="C288">
        <v>287</v>
      </c>
      <c r="E288" t="s">
        <v>1077</v>
      </c>
      <c r="F288" s="15">
        <v>45217</v>
      </c>
      <c r="G288"/>
      <c r="H288" t="s">
        <v>181</v>
      </c>
      <c r="N288">
        <v>27.931360000000002</v>
      </c>
      <c r="O288">
        <v>85.560860000000005</v>
      </c>
      <c r="P288" s="11">
        <v>1379.8640000022699</v>
      </c>
      <c r="AC288">
        <v>-5.16</v>
      </c>
      <c r="AD288">
        <v>-9.83</v>
      </c>
      <c r="AE288">
        <v>-66.05</v>
      </c>
      <c r="AF288" s="24">
        <f t="shared" si="17"/>
        <v>12.590000000000003</v>
      </c>
      <c r="AH288">
        <v>3.0526900000000001</v>
      </c>
      <c r="AI288">
        <v>0.92452999999999996</v>
      </c>
      <c r="AJ288">
        <v>2.5569899999999999</v>
      </c>
      <c r="AK288">
        <v>0.35963000000000001</v>
      </c>
      <c r="AL288">
        <v>7.5873949999999999</v>
      </c>
      <c r="AM288">
        <v>3.2555000000000001E-2</v>
      </c>
      <c r="AN288">
        <v>4.6499999999999996E-3</v>
      </c>
      <c r="AO288">
        <v>3.62E-3</v>
      </c>
      <c r="AQ288">
        <v>4.7800000000000002E-4</v>
      </c>
      <c r="AR288">
        <v>1.8000000000000001E-4</v>
      </c>
      <c r="AS288">
        <v>0.14993999999999999</v>
      </c>
      <c r="AU288">
        <f>1000*AH288/22.989769</f>
        <v>132.78471828055342</v>
      </c>
      <c r="AV288">
        <f>1000*AI288/39.0983</f>
        <v>23.646296642053489</v>
      </c>
      <c r="AW288">
        <f>1000*AJ288/40.078</f>
        <v>63.800339338290321</v>
      </c>
      <c r="AX288">
        <f>1000*AK288/24.305</f>
        <v>14.796543921003909</v>
      </c>
      <c r="AY288">
        <f>1000*AL288/28.0855</f>
        <v>270.15345997044739</v>
      </c>
      <c r="AZ288">
        <f>1000000*AM288/87.62</f>
        <v>371.54759187400134</v>
      </c>
      <c r="BA288">
        <f>1000000*AN288/26.9815</f>
        <v>172.34030724755851</v>
      </c>
      <c r="BB288">
        <f>1000000*AO288/137.327</f>
        <v>26.360438952281779</v>
      </c>
      <c r="BC288">
        <f>1000000*AP288/55.845</f>
        <v>0</v>
      </c>
      <c r="BD288">
        <f>1000000*AR288/54.938</f>
        <v>3.2764206924169064</v>
      </c>
      <c r="BE288">
        <f>1000000*AQ288/6.941</f>
        <v>68.866157614176629</v>
      </c>
      <c r="BF288">
        <v>15.185978279266573</v>
      </c>
      <c r="BH288">
        <f t="shared" si="31"/>
        <v>4.6761266178075784</v>
      </c>
    </row>
    <row r="289" spans="1:60" x14ac:dyDescent="0.25">
      <c r="A289" t="s">
        <v>1105</v>
      </c>
      <c r="B289" t="s">
        <v>1106</v>
      </c>
      <c r="C289">
        <v>288</v>
      </c>
      <c r="E289" t="s">
        <v>1077</v>
      </c>
      <c r="F289" s="15">
        <v>45231</v>
      </c>
      <c r="G289"/>
      <c r="H289" t="s">
        <v>181</v>
      </c>
      <c r="N289">
        <v>27.931360000000002</v>
      </c>
      <c r="O289">
        <v>85.560860000000005</v>
      </c>
      <c r="P289" s="11">
        <v>1379.8640000022699</v>
      </c>
      <c r="AC289">
        <v>-5.09</v>
      </c>
      <c r="AD289">
        <v>-9.67</v>
      </c>
      <c r="AE289">
        <v>-65.510000000000005</v>
      </c>
      <c r="AF289" s="24">
        <f t="shared" si="17"/>
        <v>11.849999999999994</v>
      </c>
      <c r="AH289">
        <v>3.0989550000000001</v>
      </c>
      <c r="AI289">
        <v>0.90080000000000005</v>
      </c>
      <c r="AJ289">
        <v>2.4838800000000001</v>
      </c>
      <c r="AK289">
        <v>0.34939999999999999</v>
      </c>
      <c r="AL289">
        <v>7.9026149999999999</v>
      </c>
      <c r="AM289">
        <v>3.1352499999999998E-2</v>
      </c>
      <c r="AN289">
        <v>2.7399999999999998E-3</v>
      </c>
      <c r="AO289">
        <v>3.7200000000000002E-3</v>
      </c>
      <c r="AQ289">
        <v>4.46E-4</v>
      </c>
      <c r="AR289">
        <v>1.1666666666666667E-4</v>
      </c>
      <c r="AS289">
        <v>0.12914</v>
      </c>
      <c r="AU289">
        <f>1000*AH289/22.989769</f>
        <v>134.79713519522531</v>
      </c>
      <c r="AV289">
        <f>1000*AI289/39.0983</f>
        <v>23.039364882872146</v>
      </c>
      <c r="AW289">
        <f>1000*AJ289/40.078</f>
        <v>61.97614651429712</v>
      </c>
      <c r="AX289">
        <f>1000*AK289/24.305</f>
        <v>14.375642871837069</v>
      </c>
      <c r="AY289">
        <f>1000*AL289/28.0855</f>
        <v>281.37704509444376</v>
      </c>
      <c r="AZ289">
        <f>1000000*AM289/87.62</f>
        <v>357.82355626569273</v>
      </c>
      <c r="BA289">
        <f>1000000*AN289/26.9815</f>
        <v>101.55106276522802</v>
      </c>
      <c r="BB289">
        <f>1000000*AO289/137.327</f>
        <v>27.088627873615533</v>
      </c>
      <c r="BC289">
        <f>1000000*AP289/55.845</f>
        <v>0</v>
      </c>
      <c r="BD289">
        <f>1000000*AR289/54.938</f>
        <v>2.1236060043442913</v>
      </c>
      <c r="BE289">
        <f>1000000*AQ289/6.941</f>
        <v>64.255870911972337</v>
      </c>
      <c r="BF289">
        <v>18.617723836389278</v>
      </c>
      <c r="BH289">
        <f t="shared" si="31"/>
        <v>4.0274442538593487</v>
      </c>
    </row>
    <row r="290" spans="1:60" x14ac:dyDescent="0.25">
      <c r="A290" t="s">
        <v>1107</v>
      </c>
      <c r="B290" t="s">
        <v>1108</v>
      </c>
      <c r="C290">
        <v>289</v>
      </c>
      <c r="E290" t="s">
        <v>1077</v>
      </c>
      <c r="F290" s="15">
        <v>45247</v>
      </c>
      <c r="G290"/>
      <c r="H290" t="s">
        <v>181</v>
      </c>
      <c r="N290">
        <v>27.931360000000002</v>
      </c>
      <c r="O290">
        <v>85.560860000000005</v>
      </c>
      <c r="P290" s="11">
        <v>1379.8640000022699</v>
      </c>
      <c r="AC290">
        <v>-5.13</v>
      </c>
      <c r="AD290">
        <v>-9.77</v>
      </c>
      <c r="AE290">
        <v>-65.86</v>
      </c>
      <c r="AF290" s="24">
        <f t="shared" si="17"/>
        <v>12.299999999999997</v>
      </c>
      <c r="AH290">
        <v>3.0572749999999997</v>
      </c>
      <c r="AI290">
        <v>0.85165000000000002</v>
      </c>
      <c r="AJ290">
        <v>2.2787099999999998</v>
      </c>
      <c r="AK290">
        <v>0.32073000000000002</v>
      </c>
      <c r="AL290">
        <v>8.1382949999999994</v>
      </c>
      <c r="AM290">
        <v>2.8307500000000003E-2</v>
      </c>
      <c r="AN290">
        <v>3.1099999999999999E-3</v>
      </c>
      <c r="AO290">
        <v>3.5300000000000002E-3</v>
      </c>
      <c r="AQ290">
        <v>4.0499999999999998E-4</v>
      </c>
      <c r="AR290">
        <v>7.0000000000000007E-5</v>
      </c>
      <c r="AS290">
        <v>8.1759999999999999E-2</v>
      </c>
      <c r="AU290">
        <f>1000*AH290/22.989769</f>
        <v>132.98415482121632</v>
      </c>
      <c r="AV290">
        <f>1000*AI290/39.0983</f>
        <v>21.782276978794474</v>
      </c>
      <c r="AW290">
        <f>1000*AJ290/40.078</f>
        <v>56.856879085782708</v>
      </c>
      <c r="AX290">
        <f>1000*AK290/24.305</f>
        <v>13.19605019543304</v>
      </c>
      <c r="AY290">
        <f>1000*AL290/28.0855</f>
        <v>289.76856384967328</v>
      </c>
      <c r="AZ290">
        <f>1000000*AM290/87.62</f>
        <v>323.07121661721072</v>
      </c>
      <c r="BA290">
        <f>1000000*AN290/26.9815</f>
        <v>115.26416248170042</v>
      </c>
      <c r="BB290">
        <f>1000000*AO290/137.327</f>
        <v>25.705068923081406</v>
      </c>
      <c r="BC290">
        <f>1000000*AP290/55.845</f>
        <v>0</v>
      </c>
      <c r="BD290">
        <f>1000000*AR290/54.938</f>
        <v>1.2741636026065748</v>
      </c>
      <c r="BE290">
        <f>1000000*AQ290/6.941</f>
        <v>58.348941074773087</v>
      </c>
      <c r="BF290">
        <v>21.013955148095906</v>
      </c>
      <c r="BH290">
        <f t="shared" si="31"/>
        <v>2.5498206767503513</v>
      </c>
    </row>
    <row r="291" spans="1:60" x14ac:dyDescent="0.25">
      <c r="A291" t="s">
        <v>1109</v>
      </c>
      <c r="B291" t="s">
        <v>1110</v>
      </c>
      <c r="C291">
        <v>290</v>
      </c>
      <c r="E291" t="s">
        <v>1077</v>
      </c>
      <c r="F291" s="15">
        <v>45261</v>
      </c>
      <c r="G291"/>
      <c r="H291" t="s">
        <v>181</v>
      </c>
      <c r="N291">
        <v>27.931360000000002</v>
      </c>
      <c r="O291">
        <v>85.560860000000005</v>
      </c>
      <c r="P291" s="11">
        <v>1379.8640000022699</v>
      </c>
      <c r="AC291">
        <v>-5.15</v>
      </c>
      <c r="AD291">
        <v>-9.83</v>
      </c>
      <c r="AE291">
        <v>-65.88</v>
      </c>
      <c r="AF291" s="24">
        <f t="shared" si="17"/>
        <v>12.760000000000005</v>
      </c>
      <c r="AH291">
        <v>2.9597699999999998</v>
      </c>
      <c r="AI291">
        <v>0.77727999999999997</v>
      </c>
      <c r="AJ291">
        <v>2.02495</v>
      </c>
      <c r="AK291">
        <v>0.28386</v>
      </c>
      <c r="AL291">
        <v>8.1032399999999996</v>
      </c>
      <c r="AM291">
        <v>2.479E-2</v>
      </c>
      <c r="AN291">
        <v>3.6600000000000001E-3</v>
      </c>
      <c r="AO291">
        <v>1.92E-3</v>
      </c>
      <c r="AQ291">
        <v>4.0099999999999999E-4</v>
      </c>
      <c r="AR291">
        <v>2.0000000000000002E-5</v>
      </c>
      <c r="AS291">
        <v>0.13319</v>
      </c>
      <c r="AU291">
        <f>1000*AH291/22.989769</f>
        <v>128.74292038341056</v>
      </c>
      <c r="AV291">
        <f>1000*AI291/39.0983</f>
        <v>19.880148241739409</v>
      </c>
      <c r="AW291">
        <f>1000*AJ291/40.078</f>
        <v>50.525225809671142</v>
      </c>
      <c r="AX291">
        <f>1000*AK291/24.305</f>
        <v>11.679078378934376</v>
      </c>
      <c r="AY291">
        <f>1000*AL291/28.0855</f>
        <v>288.52041088818072</v>
      </c>
      <c r="AZ291">
        <f>1000000*AM291/87.62</f>
        <v>282.92627254051587</v>
      </c>
      <c r="BA291">
        <f>1000000*AN291/26.9815</f>
        <v>135.64849989807831</v>
      </c>
      <c r="BB291">
        <f>1000000*AO291/137.327</f>
        <v>13.981227289608016</v>
      </c>
      <c r="BC291">
        <f>1000000*AP291/55.845</f>
        <v>0</v>
      </c>
      <c r="BD291">
        <f>1000000*AR291/54.938</f>
        <v>0.36404674360187844</v>
      </c>
      <c r="BE291">
        <f>1000000*AQ291/6.941</f>
        <v>57.772655236997551</v>
      </c>
      <c r="BF291">
        <v>20.025509732016925</v>
      </c>
      <c r="BH291">
        <f t="shared" si="31"/>
        <v>4.1537501949165758</v>
      </c>
    </row>
    <row r="292" spans="1:60" x14ac:dyDescent="0.25">
      <c r="A292" t="s">
        <v>1111</v>
      </c>
      <c r="B292" t="s">
        <v>1112</v>
      </c>
      <c r="C292">
        <v>291</v>
      </c>
      <c r="E292" t="s">
        <v>1077</v>
      </c>
      <c r="F292" s="15">
        <v>45277</v>
      </c>
      <c r="G292"/>
      <c r="H292" t="s">
        <v>181</v>
      </c>
      <c r="K292" t="s">
        <v>1113</v>
      </c>
      <c r="N292">
        <v>27.931360000000002</v>
      </c>
      <c r="O292">
        <v>85.560860000000005</v>
      </c>
      <c r="P292" s="11">
        <v>1379.8640000022699</v>
      </c>
      <c r="AC292">
        <v>-5.25</v>
      </c>
      <c r="AD292">
        <v>-9.9499999999999993</v>
      </c>
      <c r="AE292">
        <v>-66.680000000000007</v>
      </c>
      <c r="AF292" s="24">
        <f t="shared" si="17"/>
        <v>12.919999999999987</v>
      </c>
      <c r="AU292" t="s">
        <v>471</v>
      </c>
      <c r="AV292" t="s">
        <v>471</v>
      </c>
      <c r="AW292" t="s">
        <v>471</v>
      </c>
      <c r="AX292" t="s">
        <v>471</v>
      </c>
      <c r="AY292" t="s">
        <v>471</v>
      </c>
      <c r="AZ292" t="s">
        <v>471</v>
      </c>
      <c r="BA292" t="s">
        <v>471</v>
      </c>
      <c r="BB292" t="s">
        <v>471</v>
      </c>
      <c r="BC292" t="s">
        <v>471</v>
      </c>
      <c r="BD292" t="s">
        <v>471</v>
      </c>
      <c r="BE292" t="s">
        <v>471</v>
      </c>
      <c r="BF292">
        <v>11.946787023977429</v>
      </c>
      <c r="BH292" t="s">
        <v>471</v>
      </c>
    </row>
    <row r="293" spans="1:60" x14ac:dyDescent="0.25">
      <c r="A293" t="s">
        <v>1114</v>
      </c>
      <c r="B293" t="s">
        <v>1115</v>
      </c>
      <c r="C293">
        <v>292</v>
      </c>
      <c r="E293" t="s">
        <v>1077</v>
      </c>
      <c r="F293" s="15">
        <v>45291</v>
      </c>
      <c r="G293"/>
      <c r="H293" t="s">
        <v>181</v>
      </c>
      <c r="N293">
        <v>27.931360000000002</v>
      </c>
      <c r="O293">
        <v>85.560860000000005</v>
      </c>
      <c r="P293" s="11">
        <v>1379.8640000022699</v>
      </c>
      <c r="AC293">
        <v>-5.18</v>
      </c>
      <c r="AD293">
        <v>-9.86</v>
      </c>
      <c r="AE293">
        <v>-66.37</v>
      </c>
      <c r="AF293" s="24">
        <f t="shared" si="17"/>
        <v>12.509999999999991</v>
      </c>
      <c r="AH293">
        <v>2.6670400000000001</v>
      </c>
      <c r="AI293">
        <v>0.61929000000000001</v>
      </c>
      <c r="AJ293">
        <v>1.6007400000000001</v>
      </c>
      <c r="AK293">
        <v>0.22670999999999999</v>
      </c>
      <c r="AL293">
        <v>6.837135</v>
      </c>
      <c r="AM293">
        <v>1.8534999999999999E-2</v>
      </c>
      <c r="AN293">
        <v>5.5300000000000002E-3</v>
      </c>
      <c r="AO293">
        <v>2.0500000000000002E-3</v>
      </c>
      <c r="AQ293">
        <v>3.57E-4</v>
      </c>
      <c r="AR293">
        <v>2.6666666666666668E-4</v>
      </c>
      <c r="AS293">
        <v>0.20585999999999999</v>
      </c>
      <c r="AU293">
        <f t="shared" ref="AU293:AU300" si="32">1000*AH293/22.989769</f>
        <v>116.00986508389884</v>
      </c>
      <c r="AV293">
        <f t="shared" ref="AV293:AV300" si="33">1000*AI293/39.0983</f>
        <v>15.839307591378651</v>
      </c>
      <c r="AW293">
        <f t="shared" ref="AW293:AW300" si="34">1000*AJ293/40.078</f>
        <v>39.940615799191576</v>
      </c>
      <c r="AX293">
        <f t="shared" ref="AX293:AX300" si="35">1000*AK293/24.305</f>
        <v>9.3277103476650893</v>
      </c>
      <c r="AY293">
        <f t="shared" ref="AY293:AY300" si="36">1000*AL293/28.0855</f>
        <v>243.44003133289422</v>
      </c>
      <c r="AZ293">
        <f t="shared" ref="AZ293:AZ300" si="37">1000000*AM293/87.62</f>
        <v>211.53846153846152</v>
      </c>
      <c r="BA293">
        <f t="shared" ref="BA293:BA300" si="38">1000000*AN293/26.9815</f>
        <v>204.95524711376314</v>
      </c>
      <c r="BB293">
        <f t="shared" ref="BB293:BB300" si="39">1000000*AO293/137.327</f>
        <v>14.927872887341891</v>
      </c>
      <c r="BC293">
        <f t="shared" ref="BC293:BC300" si="40">1000000*AP293/55.845</f>
        <v>0</v>
      </c>
      <c r="BD293">
        <f t="shared" ref="BD293:BD300" si="41">1000000*AR293/54.938</f>
        <v>4.8539565813583803</v>
      </c>
      <c r="BE293">
        <f t="shared" ref="BE293:BE300" si="42">1000000*AQ293/6.941</f>
        <v>51.43351102146665</v>
      </c>
      <c r="BF293">
        <v>12.430312270803949</v>
      </c>
      <c r="BH293">
        <f t="shared" si="31"/>
        <v>6.4200842039607044</v>
      </c>
    </row>
    <row r="294" spans="1:60" x14ac:dyDescent="0.25">
      <c r="A294" t="s">
        <v>1116</v>
      </c>
      <c r="B294" t="s">
        <v>1117</v>
      </c>
      <c r="C294">
        <v>293</v>
      </c>
      <c r="E294" t="s">
        <v>1077</v>
      </c>
      <c r="F294" s="15">
        <v>45306</v>
      </c>
      <c r="G294"/>
      <c r="H294" t="s">
        <v>181</v>
      </c>
      <c r="N294">
        <v>27.931360000000002</v>
      </c>
      <c r="O294">
        <v>85.560860000000005</v>
      </c>
      <c r="P294" s="11">
        <v>1379.8640000022699</v>
      </c>
      <c r="AC294">
        <v>-5.13</v>
      </c>
      <c r="AD294">
        <v>-9.76</v>
      </c>
      <c r="AE294">
        <v>-65.8</v>
      </c>
      <c r="AF294" s="24">
        <f t="shared" si="17"/>
        <v>12.280000000000001</v>
      </c>
      <c r="AH294">
        <v>2.6587550000000002</v>
      </c>
      <c r="AI294">
        <v>0.67735000000000001</v>
      </c>
      <c r="AJ294">
        <v>1.5859700000000001</v>
      </c>
      <c r="AK294">
        <v>0.22103999999999999</v>
      </c>
      <c r="AL294">
        <v>7.5005500000000005</v>
      </c>
      <c r="AM294">
        <v>1.8707500000000002E-2</v>
      </c>
      <c r="AN294">
        <v>4.8399999999999997E-3</v>
      </c>
      <c r="AO294">
        <v>8.0000000000000004E-4</v>
      </c>
      <c r="AQ294">
        <v>3.5399999999999999E-4</v>
      </c>
      <c r="AR294">
        <v>6.666666666666667E-5</v>
      </c>
      <c r="AS294">
        <v>0.15991</v>
      </c>
      <c r="AU294">
        <f t="shared" si="32"/>
        <v>115.64948738719386</v>
      </c>
      <c r="AV294">
        <f t="shared" si="33"/>
        <v>17.324282641444768</v>
      </c>
      <c r="AW294">
        <f t="shared" si="34"/>
        <v>39.572084435351066</v>
      </c>
      <c r="AX294">
        <f t="shared" si="35"/>
        <v>9.0944250154289232</v>
      </c>
      <c r="AY294">
        <f t="shared" si="36"/>
        <v>267.06129497427497</v>
      </c>
      <c r="AZ294">
        <f t="shared" si="37"/>
        <v>213.50719013923765</v>
      </c>
      <c r="BA294">
        <f t="shared" si="38"/>
        <v>179.38216926412542</v>
      </c>
      <c r="BB294">
        <f t="shared" si="39"/>
        <v>5.8255113706700064</v>
      </c>
      <c r="BC294">
        <f t="shared" si="40"/>
        <v>0</v>
      </c>
      <c r="BD294">
        <f t="shared" si="41"/>
        <v>1.2134891453395951</v>
      </c>
      <c r="BE294">
        <f t="shared" si="42"/>
        <v>51.001296643134999</v>
      </c>
      <c r="BF294">
        <v>13.714007616361071</v>
      </c>
      <c r="BH294">
        <f t="shared" si="31"/>
        <v>4.9870575393731489</v>
      </c>
    </row>
    <row r="295" spans="1:60" x14ac:dyDescent="0.25">
      <c r="A295" t="s">
        <v>1118</v>
      </c>
      <c r="B295" t="s">
        <v>1119</v>
      </c>
      <c r="C295">
        <v>294</v>
      </c>
      <c r="E295" t="s">
        <v>1077</v>
      </c>
      <c r="F295" s="15">
        <v>45320</v>
      </c>
      <c r="G295"/>
      <c r="H295" t="s">
        <v>181</v>
      </c>
      <c r="N295">
        <v>27.931360000000002</v>
      </c>
      <c r="O295">
        <v>85.560860000000005</v>
      </c>
      <c r="P295" s="11">
        <v>1379.8640000022699</v>
      </c>
      <c r="AC295">
        <v>-5.17</v>
      </c>
      <c r="AD295">
        <v>-9.8000000000000007</v>
      </c>
      <c r="AE295">
        <v>-65.849999999999994</v>
      </c>
      <c r="AF295" s="24">
        <f t="shared" si="17"/>
        <v>12.550000000000011</v>
      </c>
      <c r="AH295">
        <v>2.503425</v>
      </c>
      <c r="AI295">
        <v>0.62099000000000004</v>
      </c>
      <c r="AJ295">
        <v>1.4035899999999999</v>
      </c>
      <c r="AK295">
        <v>0.19581999999999999</v>
      </c>
      <c r="AL295">
        <v>7.2284050000000004</v>
      </c>
      <c r="AM295">
        <v>1.6494999999999999E-2</v>
      </c>
      <c r="AN295">
        <v>4.8199999999999996E-3</v>
      </c>
      <c r="AO295">
        <v>1.2800000000000001E-3</v>
      </c>
      <c r="AQ295">
        <v>3.5100000000000002E-4</v>
      </c>
      <c r="AR295">
        <v>3.0000000000000001E-5</v>
      </c>
      <c r="AS295">
        <v>0.16139000000000001</v>
      </c>
      <c r="AU295">
        <f t="shared" si="32"/>
        <v>108.89300366610905</v>
      </c>
      <c r="AV295">
        <f t="shared" si="33"/>
        <v>15.88278774268958</v>
      </c>
      <c r="AW295">
        <f t="shared" si="34"/>
        <v>35.021458156594633</v>
      </c>
      <c r="AX295">
        <f t="shared" si="35"/>
        <v>8.0567784406500724</v>
      </c>
      <c r="AY295">
        <f t="shared" si="36"/>
        <v>257.37141941571275</v>
      </c>
      <c r="AZ295">
        <f t="shared" si="37"/>
        <v>188.25610591189226</v>
      </c>
      <c r="BA295">
        <f t="shared" si="38"/>
        <v>178.64092063080258</v>
      </c>
      <c r="BB295">
        <f t="shared" si="39"/>
        <v>9.3208181930720109</v>
      </c>
      <c r="BC295">
        <f t="shared" si="40"/>
        <v>0</v>
      </c>
      <c r="BD295">
        <f t="shared" si="41"/>
        <v>0.54607011540281769</v>
      </c>
      <c r="BE295">
        <f t="shared" si="42"/>
        <v>50.569082264803342</v>
      </c>
      <c r="BF295">
        <v>11.998134837799718</v>
      </c>
      <c r="BH295">
        <f t="shared" si="31"/>
        <v>5.0332137845002345</v>
      </c>
    </row>
    <row r="296" spans="1:60" x14ac:dyDescent="0.25">
      <c r="A296" t="s">
        <v>1120</v>
      </c>
      <c r="B296" t="s">
        <v>1121</v>
      </c>
      <c r="C296">
        <v>295</v>
      </c>
      <c r="E296" t="s">
        <v>1077</v>
      </c>
      <c r="F296" s="15">
        <v>45335</v>
      </c>
      <c r="G296"/>
      <c r="H296" t="s">
        <v>181</v>
      </c>
      <c r="N296">
        <v>27.931360000000002</v>
      </c>
      <c r="O296">
        <v>85.560860000000005</v>
      </c>
      <c r="P296" s="11">
        <v>1379.8640000022699</v>
      </c>
      <c r="AC296">
        <v>-5.17</v>
      </c>
      <c r="AD296">
        <v>-9.84</v>
      </c>
      <c r="AE296">
        <v>-66.150000000000006</v>
      </c>
      <c r="AF296" s="24">
        <f t="shared" ref="AF296:AF402" si="43">AE296-8*AD296</f>
        <v>12.569999999999993</v>
      </c>
      <c r="AH296">
        <v>2.49614</v>
      </c>
      <c r="AI296">
        <v>0.62124000000000001</v>
      </c>
      <c r="AJ296">
        <v>1.4061399999999999</v>
      </c>
      <c r="AK296">
        <v>0.19577</v>
      </c>
      <c r="AL296">
        <v>7.1609100000000003</v>
      </c>
      <c r="AM296">
        <v>1.67975E-2</v>
      </c>
      <c r="AN296">
        <v>3.62E-3</v>
      </c>
      <c r="AO296">
        <v>1.6100000000000001E-3</v>
      </c>
      <c r="AQ296">
        <v>3.6200000000000002E-4</v>
      </c>
      <c r="AR296">
        <v>2.3333333333333336E-5</v>
      </c>
      <c r="AS296">
        <v>0.18065000000000001</v>
      </c>
      <c r="AU296">
        <f t="shared" si="32"/>
        <v>108.57612357914513</v>
      </c>
      <c r="AV296">
        <f t="shared" si="33"/>
        <v>15.889181882588245</v>
      </c>
      <c r="AW296">
        <f t="shared" si="34"/>
        <v>35.085084086032232</v>
      </c>
      <c r="AX296">
        <f t="shared" si="35"/>
        <v>8.054721250771447</v>
      </c>
      <c r="AY296">
        <f t="shared" si="36"/>
        <v>254.9682220362821</v>
      </c>
      <c r="AZ296">
        <f t="shared" si="37"/>
        <v>191.70851403789089</v>
      </c>
      <c r="BA296">
        <f t="shared" si="38"/>
        <v>134.16600263143263</v>
      </c>
      <c r="BB296">
        <f t="shared" si="39"/>
        <v>11.723841633473388</v>
      </c>
      <c r="BC296">
        <f t="shared" si="40"/>
        <v>0</v>
      </c>
      <c r="BD296">
        <f t="shared" si="41"/>
        <v>0.42472120086885823</v>
      </c>
      <c r="BE296">
        <f t="shared" si="42"/>
        <v>52.153868318686072</v>
      </c>
      <c r="BF296">
        <v>11.257870521861777</v>
      </c>
      <c r="BH296">
        <f t="shared" si="31"/>
        <v>5.6338687041946054</v>
      </c>
    </row>
    <row r="297" spans="1:60" x14ac:dyDescent="0.25">
      <c r="A297" t="s">
        <v>1122</v>
      </c>
      <c r="B297" t="s">
        <v>1123</v>
      </c>
      <c r="C297">
        <v>296</v>
      </c>
      <c r="E297" t="s">
        <v>1077</v>
      </c>
      <c r="F297" s="15">
        <v>45349</v>
      </c>
      <c r="G297"/>
      <c r="H297" t="s">
        <v>181</v>
      </c>
      <c r="N297">
        <v>27.931360000000002</v>
      </c>
      <c r="O297">
        <v>85.560860000000005</v>
      </c>
      <c r="P297" s="11">
        <v>1379.8640000022699</v>
      </c>
      <c r="AC297">
        <v>-5.24</v>
      </c>
      <c r="AD297">
        <v>-9.9499999999999993</v>
      </c>
      <c r="AE297">
        <v>-66.39</v>
      </c>
      <c r="AF297" s="24">
        <f t="shared" si="43"/>
        <v>13.209999999999994</v>
      </c>
      <c r="AH297">
        <v>2.4699800000000001</v>
      </c>
      <c r="AI297">
        <v>0.64908999999999994</v>
      </c>
      <c r="AJ297">
        <v>1.4045700000000001</v>
      </c>
      <c r="AK297">
        <v>0.19947999999999999</v>
      </c>
      <c r="AL297">
        <v>7.0962200000000006</v>
      </c>
      <c r="AM297">
        <v>1.6872500000000002E-2</v>
      </c>
      <c r="AN297">
        <v>4.9300000000000004E-3</v>
      </c>
      <c r="AO297">
        <v>1.4400000000000001E-3</v>
      </c>
      <c r="AQ297">
        <v>3.5300000000000002E-4</v>
      </c>
      <c r="AR297">
        <v>2.3666666666666668E-4</v>
      </c>
      <c r="AS297">
        <v>0.20863000000000001</v>
      </c>
      <c r="AU297">
        <f t="shared" si="32"/>
        <v>107.43822610831802</v>
      </c>
      <c r="AV297">
        <f t="shared" si="33"/>
        <v>16.6014890672996</v>
      </c>
      <c r="AW297">
        <f t="shared" si="34"/>
        <v>35.045910474574583</v>
      </c>
      <c r="AX297">
        <f t="shared" si="35"/>
        <v>8.2073647397654792</v>
      </c>
      <c r="AY297">
        <f t="shared" si="36"/>
        <v>252.66489825710778</v>
      </c>
      <c r="AZ297">
        <f t="shared" si="37"/>
        <v>192.56448299475008</v>
      </c>
      <c r="BA297">
        <f t="shared" si="38"/>
        <v>182.71778811407816</v>
      </c>
      <c r="BB297">
        <f t="shared" si="39"/>
        <v>10.485920467206013</v>
      </c>
      <c r="BC297">
        <f t="shared" si="40"/>
        <v>0</v>
      </c>
      <c r="BD297">
        <f t="shared" si="41"/>
        <v>4.307886465955562</v>
      </c>
      <c r="BE297">
        <f t="shared" si="42"/>
        <v>50.857225183691114</v>
      </c>
      <c r="BF297">
        <v>15.006260930888574</v>
      </c>
      <c r="BH297">
        <f t="shared" si="31"/>
        <v>6.5064712303134273</v>
      </c>
    </row>
    <row r="298" spans="1:60" x14ac:dyDescent="0.25">
      <c r="A298" t="s">
        <v>1124</v>
      </c>
      <c r="B298" t="s">
        <v>1125</v>
      </c>
      <c r="C298">
        <v>297</v>
      </c>
      <c r="E298" t="s">
        <v>1077</v>
      </c>
      <c r="F298" s="15">
        <v>45365</v>
      </c>
      <c r="G298"/>
      <c r="H298" t="s">
        <v>181</v>
      </c>
      <c r="N298">
        <v>27.931360000000002</v>
      </c>
      <c r="O298">
        <v>85.560860000000005</v>
      </c>
      <c r="P298" s="11">
        <v>1379.8640000022699</v>
      </c>
      <c r="AC298">
        <v>-5.26</v>
      </c>
      <c r="AD298">
        <v>-9.9700000000000006</v>
      </c>
      <c r="AE298">
        <v>-66.34</v>
      </c>
      <c r="AF298" s="24">
        <f t="shared" si="43"/>
        <v>13.420000000000002</v>
      </c>
      <c r="AH298">
        <v>2.5454300000000001</v>
      </c>
      <c r="AI298">
        <v>0.62692000000000003</v>
      </c>
      <c r="AJ298">
        <v>1.4475</v>
      </c>
      <c r="AK298">
        <v>0.20296</v>
      </c>
      <c r="AL298">
        <v>7.2709100000000007</v>
      </c>
      <c r="AM298">
        <v>1.7497499999999999E-2</v>
      </c>
      <c r="AN298">
        <v>1.91E-3</v>
      </c>
      <c r="AO298">
        <v>2.0100000000000001E-3</v>
      </c>
      <c r="AQ298">
        <v>2.8400000000000002E-4</v>
      </c>
      <c r="AR298">
        <v>8.3333333333333317E-5</v>
      </c>
      <c r="AS298">
        <v>0.12225</v>
      </c>
      <c r="AU298">
        <f t="shared" si="32"/>
        <v>110.72012076328389</v>
      </c>
      <c r="AV298">
        <f t="shared" si="33"/>
        <v>16.034456741085929</v>
      </c>
      <c r="AW298">
        <f t="shared" si="34"/>
        <v>36.117071710165177</v>
      </c>
      <c r="AX298">
        <f t="shared" si="35"/>
        <v>8.3505451553178371</v>
      </c>
      <c r="AY298">
        <f t="shared" si="36"/>
        <v>258.88483381104129</v>
      </c>
      <c r="AZ298">
        <f t="shared" si="37"/>
        <v>199.69755763524307</v>
      </c>
      <c r="BA298">
        <f t="shared" si="38"/>
        <v>70.789244482330488</v>
      </c>
      <c r="BB298">
        <f t="shared" si="39"/>
        <v>14.636597318808391</v>
      </c>
      <c r="BC298">
        <f t="shared" si="40"/>
        <v>0</v>
      </c>
      <c r="BD298">
        <f t="shared" si="41"/>
        <v>1.5168614316744933</v>
      </c>
      <c r="BE298">
        <f t="shared" si="42"/>
        <v>40.916294482063101</v>
      </c>
      <c r="BF298">
        <v>12.862489703808178</v>
      </c>
      <c r="BH298">
        <f t="shared" si="31"/>
        <v>3.8125682208014973</v>
      </c>
    </row>
    <row r="299" spans="1:60" x14ac:dyDescent="0.25">
      <c r="A299" t="s">
        <v>1126</v>
      </c>
      <c r="B299" t="s">
        <v>1127</v>
      </c>
      <c r="C299">
        <v>298</v>
      </c>
      <c r="E299" t="s">
        <v>1077</v>
      </c>
      <c r="F299" s="15">
        <v>45379</v>
      </c>
      <c r="G299"/>
      <c r="H299" t="s">
        <v>181</v>
      </c>
      <c r="N299">
        <v>27.931360000000002</v>
      </c>
      <c r="O299">
        <v>85.560860000000005</v>
      </c>
      <c r="P299" s="11">
        <v>1379.8640000022699</v>
      </c>
      <c r="AC299">
        <v>-4.95</v>
      </c>
      <c r="AD299">
        <v>-9.42</v>
      </c>
      <c r="AE299">
        <v>-64.84</v>
      </c>
      <c r="AF299" s="24">
        <f t="shared" si="43"/>
        <v>10.519999999999996</v>
      </c>
      <c r="AH299">
        <v>2.5555700000000003</v>
      </c>
      <c r="AI299">
        <v>0.63344999999999996</v>
      </c>
      <c r="AJ299">
        <v>1.4624200000000001</v>
      </c>
      <c r="AK299">
        <v>0.20643</v>
      </c>
      <c r="AL299">
        <v>7.179945</v>
      </c>
      <c r="AM299">
        <v>1.7815000000000001E-2</v>
      </c>
      <c r="AN299">
        <v>-1.1900000000000001E-3</v>
      </c>
      <c r="AO299">
        <v>1.41E-3</v>
      </c>
      <c r="AQ299">
        <v>4.2400000000000001E-4</v>
      </c>
      <c r="AR299">
        <v>3.3333333333333342E-6</v>
      </c>
      <c r="AS299">
        <v>0.15304000000000001</v>
      </c>
      <c r="AU299">
        <f t="shared" si="32"/>
        <v>111.16118652605863</v>
      </c>
      <c r="AV299">
        <f t="shared" si="33"/>
        <v>16.201471675239073</v>
      </c>
      <c r="AW299">
        <f t="shared" si="34"/>
        <v>36.489345775737313</v>
      </c>
      <c r="AX299">
        <f t="shared" si="35"/>
        <v>8.4933141328944668</v>
      </c>
      <c r="AY299">
        <f t="shared" si="36"/>
        <v>255.64597390112334</v>
      </c>
      <c r="AZ299">
        <f t="shared" si="37"/>
        <v>203.32115955261355</v>
      </c>
      <c r="BA299">
        <f t="shared" si="38"/>
        <v>-44.104293682708523</v>
      </c>
      <c r="BB299">
        <f t="shared" si="39"/>
        <v>10.267463790805888</v>
      </c>
      <c r="BC299">
        <f t="shared" si="40"/>
        <v>0</v>
      </c>
      <c r="BD299">
        <f t="shared" si="41"/>
        <v>6.0674457266979766E-2</v>
      </c>
      <c r="BE299">
        <f t="shared" si="42"/>
        <v>61.086298804206891</v>
      </c>
      <c r="BF299">
        <v>12.862489703808178</v>
      </c>
      <c r="BH299">
        <f t="shared" si="31"/>
        <v>4.772805239357556</v>
      </c>
    </row>
    <row r="300" spans="1:60" x14ac:dyDescent="0.25">
      <c r="A300" t="s">
        <v>1128</v>
      </c>
      <c r="B300" t="s">
        <v>1129</v>
      </c>
      <c r="C300">
        <v>299</v>
      </c>
      <c r="E300" t="s">
        <v>1077</v>
      </c>
      <c r="F300" s="15">
        <v>45395</v>
      </c>
      <c r="G300"/>
      <c r="H300" t="s">
        <v>181</v>
      </c>
      <c r="N300">
        <v>27.931360000000002</v>
      </c>
      <c r="O300">
        <v>85.560860000000005</v>
      </c>
      <c r="P300" s="11">
        <v>1379.8640000022699</v>
      </c>
      <c r="AC300">
        <v>-5.23</v>
      </c>
      <c r="AD300">
        <v>-9.9499999999999993</v>
      </c>
      <c r="AE300">
        <v>-66.14</v>
      </c>
      <c r="AF300" s="24">
        <f t="shared" si="43"/>
        <v>13.459999999999994</v>
      </c>
      <c r="AH300">
        <v>2.6714700000000002</v>
      </c>
      <c r="AI300">
        <v>0.63571999999999995</v>
      </c>
      <c r="AJ300">
        <v>1.58348</v>
      </c>
      <c r="AK300">
        <v>0.22245999999999999</v>
      </c>
      <c r="AL300">
        <v>7.0631700000000004</v>
      </c>
      <c r="AM300">
        <v>1.91325E-2</v>
      </c>
      <c r="AN300">
        <v>5.3800000000000002E-3</v>
      </c>
      <c r="AO300">
        <v>1.8E-3</v>
      </c>
      <c r="AQ300">
        <v>3.8200000000000002E-4</v>
      </c>
      <c r="AR300">
        <v>-7.3333333333333331E-5</v>
      </c>
      <c r="AS300">
        <v>0.19131999999999999</v>
      </c>
      <c r="AU300">
        <f t="shared" si="32"/>
        <v>116.20255949505193</v>
      </c>
      <c r="AV300">
        <f t="shared" si="33"/>
        <v>16.259530465518957</v>
      </c>
      <c r="AW300">
        <f t="shared" si="34"/>
        <v>39.509955586606118</v>
      </c>
      <c r="AX300">
        <f t="shared" si="35"/>
        <v>9.1528492079818964</v>
      </c>
      <c r="AY300">
        <f t="shared" si="36"/>
        <v>251.48813444660055</v>
      </c>
      <c r="AZ300">
        <f t="shared" si="37"/>
        <v>218.35768089477287</v>
      </c>
      <c r="BA300">
        <f t="shared" si="38"/>
        <v>199.39588236384188</v>
      </c>
      <c r="BB300">
        <f t="shared" si="39"/>
        <v>13.107400584007515</v>
      </c>
      <c r="BC300">
        <f t="shared" si="40"/>
        <v>0</v>
      </c>
      <c r="BD300">
        <f t="shared" si="41"/>
        <v>-1.3348380598735543</v>
      </c>
      <c r="BE300">
        <f t="shared" si="42"/>
        <v>55.035297507563754</v>
      </c>
      <c r="BF300">
        <v>11.407634978843438</v>
      </c>
      <c r="BH300">
        <f t="shared" si="31"/>
        <v>5.9666302822392021</v>
      </c>
    </row>
    <row r="301" spans="1:60" x14ac:dyDescent="0.25">
      <c r="A301" t="s">
        <v>1130</v>
      </c>
      <c r="B301" t="s">
        <v>1131</v>
      </c>
      <c r="C301">
        <v>300</v>
      </c>
      <c r="E301" t="s">
        <v>1077</v>
      </c>
      <c r="F301" s="15">
        <v>45409</v>
      </c>
      <c r="G301"/>
      <c r="H301" t="s">
        <v>181</v>
      </c>
      <c r="K301" t="s">
        <v>1113</v>
      </c>
      <c r="N301">
        <v>27.931360000000002</v>
      </c>
      <c r="O301">
        <v>85.560860000000005</v>
      </c>
      <c r="P301" s="11">
        <v>1379.8640000022699</v>
      </c>
      <c r="AC301">
        <v>-5.24</v>
      </c>
      <c r="AD301">
        <v>-9.9499999999999993</v>
      </c>
      <c r="AE301">
        <v>-66.239999999999995</v>
      </c>
      <c r="AF301" s="24">
        <f t="shared" si="43"/>
        <v>13.36</v>
      </c>
      <c r="AU301" t="s">
        <v>471</v>
      </c>
      <c r="AV301" t="s">
        <v>471</v>
      </c>
      <c r="AW301" t="s">
        <v>471</v>
      </c>
      <c r="AX301" t="s">
        <v>471</v>
      </c>
      <c r="AY301" t="s">
        <v>471</v>
      </c>
      <c r="AZ301" t="s">
        <v>471</v>
      </c>
      <c r="BA301" t="s">
        <v>471</v>
      </c>
      <c r="BB301" t="s">
        <v>471</v>
      </c>
      <c r="BC301" t="s">
        <v>471</v>
      </c>
      <c r="BD301" t="s">
        <v>471</v>
      </c>
      <c r="BE301" t="s">
        <v>471</v>
      </c>
      <c r="BF301">
        <v>11.257870521861777</v>
      </c>
      <c r="BH301" t="s">
        <v>471</v>
      </c>
    </row>
    <row r="302" spans="1:60" x14ac:dyDescent="0.25">
      <c r="A302" t="s">
        <v>1132</v>
      </c>
      <c r="B302" t="s">
        <v>1133</v>
      </c>
      <c r="C302">
        <v>301</v>
      </c>
      <c r="E302" t="s">
        <v>1077</v>
      </c>
      <c r="F302" s="15">
        <v>45426</v>
      </c>
      <c r="G302"/>
      <c r="H302" t="s">
        <v>181</v>
      </c>
      <c r="N302">
        <v>27.931360000000002</v>
      </c>
      <c r="O302">
        <v>85.560860000000005</v>
      </c>
      <c r="P302" s="11">
        <v>1379.8640000022699</v>
      </c>
      <c r="AC302">
        <v>-5.2</v>
      </c>
      <c r="AD302">
        <v>-9.8800000000000008</v>
      </c>
      <c r="AE302">
        <v>-65.989999999999995</v>
      </c>
      <c r="AF302" s="24">
        <f t="shared" si="43"/>
        <v>13.050000000000011</v>
      </c>
      <c r="AH302">
        <v>2.8486849999999997</v>
      </c>
      <c r="AI302">
        <v>0.67644000000000004</v>
      </c>
      <c r="AJ302">
        <v>1.7885599999999999</v>
      </c>
      <c r="AK302">
        <v>0.25075999999999998</v>
      </c>
      <c r="AL302">
        <v>7.438275</v>
      </c>
      <c r="AM302">
        <v>2.17375E-2</v>
      </c>
      <c r="AN302">
        <v>3.3E-3</v>
      </c>
      <c r="AO302">
        <v>2.5200000000000001E-3</v>
      </c>
      <c r="AQ302">
        <v>3.8400000000000001E-4</v>
      </c>
      <c r="AR302">
        <v>1.6666666666666667E-5</v>
      </c>
      <c r="AS302">
        <v>0.15490000000000001</v>
      </c>
      <c r="AU302">
        <f>1000*AH302/22.989769</f>
        <v>123.91098840532062</v>
      </c>
      <c r="AV302">
        <f>1000*AI302/39.0983</f>
        <v>17.301007972213625</v>
      </c>
      <c r="AW302">
        <f>1000*AJ302/40.078</f>
        <v>44.626977394081536</v>
      </c>
      <c r="AX302">
        <f>1000*AK302/24.305</f>
        <v>10.317218679284098</v>
      </c>
      <c r="AY302">
        <f>1000*AL302/28.0855</f>
        <v>264.84395862633744</v>
      </c>
      <c r="AZ302">
        <f>1000000*AM302/87.62</f>
        <v>248.08833599634787</v>
      </c>
      <c r="BA302">
        <f>1000000*AN302/26.9815</f>
        <v>122.30602449826733</v>
      </c>
      <c r="BB302">
        <f>1000000*AO302/137.327</f>
        <v>18.350360817610522</v>
      </c>
      <c r="BC302">
        <f>1000000*AP302/55.845</f>
        <v>0</v>
      </c>
      <c r="BD302">
        <f>1000000*AR302/54.938</f>
        <v>0.30337228633489877</v>
      </c>
      <c r="BE302">
        <f>1000000*AQ302/6.941</f>
        <v>55.323440426451519</v>
      </c>
      <c r="BF302">
        <v>11.668653032440055</v>
      </c>
      <c r="BH302">
        <f t="shared" si="31"/>
        <v>4.8308124122875418</v>
      </c>
    </row>
    <row r="303" spans="1:60" x14ac:dyDescent="0.25">
      <c r="A303" t="s">
        <v>1134</v>
      </c>
      <c r="B303" t="s">
        <v>1135</v>
      </c>
      <c r="C303">
        <v>302</v>
      </c>
      <c r="E303" t="s">
        <v>1077</v>
      </c>
      <c r="F303" s="15">
        <v>45397</v>
      </c>
      <c r="G303"/>
      <c r="H303" t="s">
        <v>181</v>
      </c>
      <c r="N303">
        <v>27.931360000000002</v>
      </c>
      <c r="O303">
        <v>85.560860000000005</v>
      </c>
      <c r="P303" s="11">
        <v>1379.8640000022699</v>
      </c>
      <c r="AC303" s="24">
        <v>-5.1103306285714272</v>
      </c>
      <c r="AD303" s="24">
        <v>-9.6933088857142824</v>
      </c>
      <c r="AE303" s="24">
        <v>-64.317163771428568</v>
      </c>
      <c r="AF303" s="24">
        <f t="shared" si="43"/>
        <v>13.229307314285691</v>
      </c>
      <c r="AU303">
        <v>123.65871295000836</v>
      </c>
      <c r="AV303">
        <v>17.734006070757253</v>
      </c>
      <c r="AW303">
        <v>48.314632045686892</v>
      </c>
      <c r="AX303">
        <v>10.983144939683948</v>
      </c>
      <c r="AY303">
        <v>252.38551979570676</v>
      </c>
      <c r="AZ303">
        <v>271.05783705998647</v>
      </c>
      <c r="BA303">
        <v>12.783012675058519</v>
      </c>
      <c r="BB303">
        <v>17.241594430404991</v>
      </c>
      <c r="BC303">
        <v>-4.0754428771297277</v>
      </c>
      <c r="BD303">
        <v>-1.0420465763819968</v>
      </c>
      <c r="BE303">
        <v>24.769227423594558</v>
      </c>
      <c r="BF303">
        <v>9.6733850800518066</v>
      </c>
      <c r="BG303">
        <v>12.590729556888746</v>
      </c>
      <c r="BH303">
        <v>4.2534510175233269</v>
      </c>
    </row>
    <row r="304" spans="1:60" x14ac:dyDescent="0.25">
      <c r="A304" t="s">
        <v>1136</v>
      </c>
      <c r="B304" t="s">
        <v>1137</v>
      </c>
      <c r="C304">
        <v>303</v>
      </c>
      <c r="E304" t="s">
        <v>1077</v>
      </c>
      <c r="F304" s="15">
        <v>45444</v>
      </c>
      <c r="G304"/>
      <c r="H304" t="s">
        <v>181</v>
      </c>
      <c r="N304">
        <v>27.931360000000002</v>
      </c>
      <c r="O304">
        <v>85.560860000000005</v>
      </c>
      <c r="P304" s="11">
        <v>1379.8640000022699</v>
      </c>
      <c r="AC304" s="24">
        <v>-5.1531257142857134</v>
      </c>
      <c r="AD304" s="24">
        <v>-9.8073128000000018</v>
      </c>
      <c r="AE304" s="24">
        <v>-65.644686371428563</v>
      </c>
      <c r="AF304" s="24">
        <f t="shared" si="43"/>
        <v>12.813816028571452</v>
      </c>
      <c r="AU304">
        <v>128.15886080564792</v>
      </c>
      <c r="AV304">
        <v>17.233689008229515</v>
      </c>
      <c r="AW304">
        <v>49.901395326947892</v>
      </c>
      <c r="AX304">
        <v>11.658471616960083</v>
      </c>
      <c r="AY304">
        <v>247.60377863389127</v>
      </c>
      <c r="AZ304">
        <v>275.72182517443861</v>
      </c>
      <c r="BA304">
        <v>-2.5940683228373951</v>
      </c>
      <c r="BB304">
        <v>17.819299419206899</v>
      </c>
      <c r="BC304">
        <v>-13.046464027753483</v>
      </c>
      <c r="BD304">
        <v>-0.87777781017678724</v>
      </c>
      <c r="BE304">
        <v>34.625812320070523</v>
      </c>
      <c r="BF304">
        <v>9.8086371587033661</v>
      </c>
      <c r="BG304">
        <v>11.209351960750682</v>
      </c>
      <c r="BH304">
        <v>4.9953037170111863</v>
      </c>
    </row>
    <row r="305" spans="1:60" x14ac:dyDescent="0.25">
      <c r="A305" t="s">
        <v>1138</v>
      </c>
      <c r="B305" t="s">
        <v>1139</v>
      </c>
      <c r="C305">
        <v>304</v>
      </c>
      <c r="E305" t="s">
        <v>1077</v>
      </c>
      <c r="F305" s="15">
        <v>45451</v>
      </c>
      <c r="G305"/>
      <c r="H305" t="s">
        <v>181</v>
      </c>
      <c r="N305">
        <v>27.931360000000002</v>
      </c>
      <c r="O305">
        <v>85.560860000000005</v>
      </c>
      <c r="P305" s="11">
        <v>1379.8640000022699</v>
      </c>
      <c r="AC305" s="24">
        <v>-5.1475909714285724</v>
      </c>
      <c r="AD305" s="24">
        <v>-9.7643725571428543</v>
      </c>
      <c r="AE305" s="24">
        <v>-64.62021691428572</v>
      </c>
      <c r="AF305" s="24">
        <f t="shared" si="43"/>
        <v>13.494763542857115</v>
      </c>
      <c r="AU305">
        <v>136.47064490170268</v>
      </c>
      <c r="AV305">
        <v>18.578912554068339</v>
      </c>
      <c r="AW305">
        <v>54.567281075502606</v>
      </c>
      <c r="AX305">
        <v>12.53537870133912</v>
      </c>
      <c r="AY305">
        <v>239.85043254212979</v>
      </c>
      <c r="AZ305">
        <v>300.38157197569149</v>
      </c>
      <c r="BA305">
        <v>1.1327215621732023</v>
      </c>
      <c r="BB305">
        <v>18.804866158615624</v>
      </c>
      <c r="BC305">
        <v>-9.2518671755739774</v>
      </c>
      <c r="BD305">
        <v>-1.2287466941140233</v>
      </c>
      <c r="BE305">
        <v>25.647070106536155</v>
      </c>
      <c r="BF305">
        <v>8.4947598232311101</v>
      </c>
      <c r="BG305">
        <v>12.286719815653727</v>
      </c>
      <c r="BH305">
        <v>5.1016181616274388</v>
      </c>
    </row>
    <row r="306" spans="1:60" x14ac:dyDescent="0.25">
      <c r="A306" t="s">
        <v>1140</v>
      </c>
      <c r="B306" t="s">
        <v>1141</v>
      </c>
      <c r="C306">
        <v>305</v>
      </c>
      <c r="E306" t="s">
        <v>1077</v>
      </c>
      <c r="F306" s="15">
        <v>45457</v>
      </c>
      <c r="G306"/>
      <c r="H306" t="s">
        <v>181</v>
      </c>
      <c r="K306" t="s">
        <v>1142</v>
      </c>
      <c r="N306">
        <v>27.931360000000002</v>
      </c>
      <c r="O306">
        <v>85.560860000000005</v>
      </c>
      <c r="P306" s="11">
        <v>1379.8640000022699</v>
      </c>
      <c r="AC306" s="24"/>
      <c r="AD306" s="24"/>
      <c r="AE306" s="24"/>
      <c r="AF306" s="24"/>
      <c r="AU306">
        <v>138.80947646878184</v>
      </c>
      <c r="AV306">
        <v>18.466932180723845</v>
      </c>
      <c r="AW306">
        <v>55.017166646441268</v>
      </c>
      <c r="AX306">
        <v>11.770983742487257</v>
      </c>
      <c r="AY306">
        <v>238.00645738090972</v>
      </c>
      <c r="AZ306">
        <v>296.6719522929863</v>
      </c>
      <c r="BA306">
        <v>115.28866998884423</v>
      </c>
      <c r="BB306">
        <v>22.474296330115266</v>
      </c>
      <c r="BC306">
        <v>56.115200709640852</v>
      </c>
      <c r="BD306">
        <v>4.441338404263675</v>
      </c>
      <c r="BE306">
        <v>37.304618214894944</v>
      </c>
      <c r="BH306">
        <v>5.337166022260126</v>
      </c>
    </row>
    <row r="307" spans="1:60" x14ac:dyDescent="0.25">
      <c r="A307" t="s">
        <v>1143</v>
      </c>
      <c r="B307" t="s">
        <v>1144</v>
      </c>
      <c r="C307">
        <v>306</v>
      </c>
      <c r="E307" t="s">
        <v>1077</v>
      </c>
      <c r="F307" s="15">
        <v>45464</v>
      </c>
      <c r="G307"/>
      <c r="H307" t="s">
        <v>181</v>
      </c>
      <c r="N307">
        <v>27.931360000000002</v>
      </c>
      <c r="O307">
        <v>85.560860000000005</v>
      </c>
      <c r="P307" s="11">
        <v>1379.8640000022699</v>
      </c>
      <c r="AC307" s="24">
        <v>-4.9138128571428554</v>
      </c>
      <c r="AD307" s="24">
        <v>-9.3378643999999973</v>
      </c>
      <c r="AE307" s="24">
        <v>-61.595548999999998</v>
      </c>
      <c r="AF307" s="24">
        <f t="shared" si="43"/>
        <v>13.10736619999998</v>
      </c>
      <c r="AU307">
        <v>130.93462402617604</v>
      </c>
      <c r="AV307">
        <v>17.777152127109098</v>
      </c>
      <c r="AW307">
        <v>52.243984133036335</v>
      </c>
      <c r="AX307">
        <v>11.407991060167237</v>
      </c>
      <c r="AY307">
        <v>224.31242449821025</v>
      </c>
      <c r="AZ307">
        <v>285.26973292014225</v>
      </c>
      <c r="BA307">
        <v>61.619683060214044</v>
      </c>
      <c r="BB307">
        <v>20.756147880243518</v>
      </c>
      <c r="BC307">
        <v>-9.077284514936963</v>
      </c>
      <c r="BD307">
        <v>0.29334031510982306</v>
      </c>
      <c r="BE307">
        <v>36.71465411341066</v>
      </c>
      <c r="BF307">
        <v>9.9342283745940936</v>
      </c>
      <c r="BG307">
        <v>10.569331452887488</v>
      </c>
      <c r="BH307">
        <v>4.4932689440639528</v>
      </c>
    </row>
    <row r="308" spans="1:60" x14ac:dyDescent="0.25">
      <c r="A308" t="s">
        <v>1145</v>
      </c>
      <c r="B308" t="s">
        <v>1146</v>
      </c>
      <c r="C308">
        <v>307</v>
      </c>
      <c r="E308" t="s">
        <v>1077</v>
      </c>
      <c r="F308" s="15">
        <v>45472</v>
      </c>
      <c r="G308"/>
      <c r="H308" t="s">
        <v>181</v>
      </c>
      <c r="N308">
        <v>27.931360000000002</v>
      </c>
      <c r="O308">
        <v>85.560860000000005</v>
      </c>
      <c r="P308" s="11">
        <v>1379.8640000022699</v>
      </c>
      <c r="AC308" s="24">
        <v>-4.7374501714285735</v>
      </c>
      <c r="AD308" s="24">
        <v>-8.980996799999998</v>
      </c>
      <c r="AE308" s="24">
        <v>-58.171594514285722</v>
      </c>
      <c r="AF308" s="24">
        <f t="shared" si="43"/>
        <v>13.676379885714262</v>
      </c>
      <c r="AU308">
        <v>130.93462402617604</v>
      </c>
      <c r="AV308">
        <v>18.483161593982345</v>
      </c>
      <c r="AW308">
        <v>53.043683515394974</v>
      </c>
      <c r="AX308">
        <v>12.026368987862579</v>
      </c>
      <c r="AY308">
        <v>234.4157496098224</v>
      </c>
      <c r="AZ308">
        <v>263.76332680819189</v>
      </c>
      <c r="BA308">
        <v>49.849936284212696</v>
      </c>
      <c r="BB308">
        <v>22.284550015656063</v>
      </c>
      <c r="BC308">
        <v>-9.9148715193840076</v>
      </c>
      <c r="BD308">
        <v>0.76328663976460476</v>
      </c>
      <c r="BE308">
        <v>28.718052153868314</v>
      </c>
      <c r="BF308">
        <v>7.2485085270846339</v>
      </c>
      <c r="BG308">
        <v>11.172017431125333</v>
      </c>
      <c r="BH308">
        <v>4.825127384999222</v>
      </c>
    </row>
    <row r="309" spans="1:60" x14ac:dyDescent="0.25">
      <c r="A309" t="s">
        <v>1147</v>
      </c>
      <c r="B309" t="s">
        <v>1148</v>
      </c>
      <c r="C309">
        <v>308</v>
      </c>
      <c r="E309" t="s">
        <v>1077</v>
      </c>
      <c r="F309" s="15">
        <v>45479</v>
      </c>
      <c r="G309"/>
      <c r="H309" t="s">
        <v>181</v>
      </c>
      <c r="N309">
        <v>27.931360000000002</v>
      </c>
      <c r="O309">
        <v>85.560860000000005</v>
      </c>
      <c r="P309" s="11">
        <v>1379.8640000022699</v>
      </c>
      <c r="AC309" s="24">
        <v>-4.7340857142857127</v>
      </c>
      <c r="AD309" s="24">
        <v>-8.9694913999999955</v>
      </c>
      <c r="AE309" s="24">
        <v>-58.708022857142851</v>
      </c>
      <c r="AF309" s="24">
        <f t="shared" si="43"/>
        <v>13.047908342857113</v>
      </c>
      <c r="AU309">
        <v>119.17679519310526</v>
      </c>
      <c r="AV309">
        <v>19.195053121661726</v>
      </c>
      <c r="AW309">
        <v>51.071850171166226</v>
      </c>
      <c r="AX309">
        <v>11.456259412786574</v>
      </c>
      <c r="AY309">
        <v>223.5639814989546</v>
      </c>
      <c r="AZ309">
        <v>289.62155948033177</v>
      </c>
      <c r="BA309">
        <v>31.266581939599519</v>
      </c>
      <c r="BB309">
        <v>18.490895089822104</v>
      </c>
      <c r="BC309">
        <v>-15.583500761035012</v>
      </c>
      <c r="BD309">
        <v>1.2668834733176886</v>
      </c>
      <c r="BE309">
        <v>36.371128079527445</v>
      </c>
      <c r="BF309">
        <v>7.6156213119959988</v>
      </c>
      <c r="BG309">
        <v>10.217320173562733</v>
      </c>
      <c r="BH309">
        <v>3.7081164790269767</v>
      </c>
    </row>
    <row r="310" spans="1:60" x14ac:dyDescent="0.25">
      <c r="A310" t="s">
        <v>1149</v>
      </c>
      <c r="B310" t="s">
        <v>1150</v>
      </c>
      <c r="C310">
        <v>309</v>
      </c>
      <c r="E310" t="s">
        <v>1077</v>
      </c>
      <c r="F310" s="15">
        <v>45486</v>
      </c>
      <c r="G310"/>
      <c r="H310" t="s">
        <v>181</v>
      </c>
      <c r="N310">
        <v>27.931360000000002</v>
      </c>
      <c r="O310">
        <v>85.560860000000005</v>
      </c>
      <c r="P310" s="11">
        <v>1379.8640000022699</v>
      </c>
      <c r="AC310" s="24">
        <v>-4.8539406857142868</v>
      </c>
      <c r="AD310" s="24">
        <v>-9.2121980571428548</v>
      </c>
      <c r="AE310" s="24">
        <v>-60.146356000000004</v>
      </c>
      <c r="AF310" s="24">
        <f t="shared" si="43"/>
        <v>13.551228457142834</v>
      </c>
      <c r="AU310">
        <v>120.94414498364455</v>
      </c>
      <c r="AV310">
        <v>19.567500505137051</v>
      </c>
      <c r="AW310">
        <v>53.697511014459295</v>
      </c>
      <c r="AX310">
        <v>11.954990296921075</v>
      </c>
      <c r="AY310">
        <v>227.80336294529204</v>
      </c>
      <c r="AZ310">
        <v>308.25179753480938</v>
      </c>
      <c r="BA310">
        <v>45.468928465002186</v>
      </c>
      <c r="BB310">
        <v>21.086203004507492</v>
      </c>
      <c r="BC310">
        <v>15.13075596144089</v>
      </c>
      <c r="BD310">
        <v>16.27701683922157</v>
      </c>
      <c r="BE310">
        <v>23.724400429687773</v>
      </c>
      <c r="BF310">
        <v>7.3354562919320623</v>
      </c>
      <c r="BG310">
        <v>4.1051243234692176</v>
      </c>
      <c r="BH310">
        <v>3.8231726222776659</v>
      </c>
    </row>
    <row r="311" spans="1:60" x14ac:dyDescent="0.25">
      <c r="A311" t="s">
        <v>1151</v>
      </c>
      <c r="B311" t="s">
        <v>1152</v>
      </c>
      <c r="C311">
        <v>310</v>
      </c>
      <c r="E311" t="s">
        <v>1077</v>
      </c>
      <c r="F311" s="15">
        <v>45493</v>
      </c>
      <c r="G311"/>
      <c r="H311" t="s">
        <v>181</v>
      </c>
      <c r="N311">
        <v>27.931360000000002</v>
      </c>
      <c r="O311">
        <v>85.560860000000005</v>
      </c>
      <c r="P311" s="11">
        <v>1379.8640000022699</v>
      </c>
      <c r="AC311" s="24">
        <v>-4.7570885714285689</v>
      </c>
      <c r="AD311" s="24">
        <v>-9.0202388000000013</v>
      </c>
      <c r="AE311" s="24">
        <v>-59.53785191428571</v>
      </c>
      <c r="AF311" s="24">
        <f t="shared" si="43"/>
        <v>12.624058485714301</v>
      </c>
      <c r="AU311">
        <v>120.61087630743233</v>
      </c>
      <c r="AV311">
        <v>19.769259417928659</v>
      </c>
      <c r="AW311">
        <v>54.02372832975697</v>
      </c>
      <c r="AX311">
        <v>12.089158012754577</v>
      </c>
      <c r="AY311">
        <v>230.16718962335253</v>
      </c>
      <c r="AZ311">
        <v>312.00039945217986</v>
      </c>
      <c r="BA311">
        <v>31.132397599706966</v>
      </c>
      <c r="BB311">
        <v>20.314506615596351</v>
      </c>
      <c r="BC311">
        <v>-15.718309606947804</v>
      </c>
      <c r="BD311">
        <v>2.5293005198067959</v>
      </c>
      <c r="BE311">
        <v>39.299294049848726</v>
      </c>
      <c r="BF311">
        <v>8.8522117453816485</v>
      </c>
      <c r="BG311">
        <v>3.9824537261287718</v>
      </c>
      <c r="BH311">
        <v>3.7338229689692817</v>
      </c>
    </row>
    <row r="312" spans="1:60" x14ac:dyDescent="0.25">
      <c r="A312" t="s">
        <v>1153</v>
      </c>
      <c r="B312" t="s">
        <v>1154</v>
      </c>
      <c r="C312">
        <v>311</v>
      </c>
      <c r="E312" t="s">
        <v>1077</v>
      </c>
      <c r="F312" s="15">
        <v>45500</v>
      </c>
      <c r="G312"/>
      <c r="H312" t="s">
        <v>181</v>
      </c>
      <c r="N312">
        <v>27.931360000000002</v>
      </c>
      <c r="O312">
        <v>85.560860000000005</v>
      </c>
      <c r="P312" s="11">
        <v>1379.8640000022699</v>
      </c>
      <c r="AC312" s="24">
        <v>-4.7852376000000003</v>
      </c>
      <c r="AD312" s="24">
        <v>-9.0745383714285719</v>
      </c>
      <c r="AE312" s="24">
        <v>-59.738136571428576</v>
      </c>
      <c r="AF312" s="24">
        <f t="shared" si="43"/>
        <v>12.858170399999999</v>
      </c>
      <c r="AU312">
        <v>119.62073201699974</v>
      </c>
      <c r="AV312">
        <v>19.930048086915971</v>
      </c>
      <c r="AW312">
        <v>54.116072233062198</v>
      </c>
      <c r="AX312">
        <v>12.19143303092642</v>
      </c>
      <c r="AY312">
        <v>228.45526632564452</v>
      </c>
      <c r="AZ312">
        <v>315.44202569809022</v>
      </c>
      <c r="BA312">
        <v>29.693450770172898</v>
      </c>
      <c r="BB312">
        <v>20.815460421718473</v>
      </c>
      <c r="BC312">
        <v>-12.002394723490616</v>
      </c>
      <c r="BD312">
        <v>2.0603952077189489</v>
      </c>
      <c r="BE312">
        <v>39.943389521202512</v>
      </c>
      <c r="BF312">
        <v>8.533403274274411</v>
      </c>
      <c r="BG312">
        <v>4.0411222726828981</v>
      </c>
      <c r="BH312">
        <v>3.39441446436925</v>
      </c>
    </row>
    <row r="313" spans="1:60" x14ac:dyDescent="0.25">
      <c r="A313" t="s">
        <v>1155</v>
      </c>
      <c r="B313" t="s">
        <v>1156</v>
      </c>
      <c r="C313">
        <v>312</v>
      </c>
      <c r="E313" t="s">
        <v>1077</v>
      </c>
      <c r="F313" s="15">
        <v>45507</v>
      </c>
      <c r="G313"/>
      <c r="H313" t="s">
        <v>181</v>
      </c>
      <c r="N313">
        <v>27.931360000000002</v>
      </c>
      <c r="O313">
        <v>85.560860000000005</v>
      </c>
      <c r="P313" s="11">
        <v>1379.8640000022699</v>
      </c>
      <c r="AC313" s="24">
        <v>-4.7834171428571404</v>
      </c>
      <c r="AD313" s="24">
        <v>-9.1115281999999986</v>
      </c>
      <c r="AE313" s="24">
        <v>-60.182983914285707</v>
      </c>
      <c r="AF313" s="24">
        <f t="shared" si="43"/>
        <v>12.709241685714282</v>
      </c>
      <c r="AU313">
        <v>123.20172394935372</v>
      </c>
      <c r="AV313">
        <v>20.386026080417817</v>
      </c>
      <c r="AW313">
        <v>56.041176911273013</v>
      </c>
      <c r="AX313">
        <v>12.535762524857713</v>
      </c>
      <c r="AY313">
        <v>237.03188208031429</v>
      </c>
      <c r="AZ313">
        <v>325.61381533896372</v>
      </c>
      <c r="BA313">
        <v>39.100808890108155</v>
      </c>
      <c r="BB313">
        <v>21.324302577060593</v>
      </c>
      <c r="BC313">
        <v>-15.3106992568717</v>
      </c>
      <c r="BD313">
        <v>2.799250281356179</v>
      </c>
      <c r="BE313">
        <v>41.160236277193491</v>
      </c>
      <c r="BF313">
        <v>10.765062572025077</v>
      </c>
      <c r="BG313">
        <v>4.0251217599863178</v>
      </c>
      <c r="BH313">
        <v>3.6763376266957746</v>
      </c>
    </row>
    <row r="314" spans="1:60" x14ac:dyDescent="0.25">
      <c r="A314" t="s">
        <v>1157</v>
      </c>
      <c r="B314" t="s">
        <v>1158</v>
      </c>
      <c r="C314">
        <v>313</v>
      </c>
      <c r="E314" t="s">
        <v>1077</v>
      </c>
      <c r="F314" s="15">
        <v>45514</v>
      </c>
      <c r="G314"/>
      <c r="H314" t="s">
        <v>181</v>
      </c>
      <c r="N314">
        <v>27.931360000000002</v>
      </c>
      <c r="O314">
        <v>85.560860000000005</v>
      </c>
      <c r="P314" s="11">
        <v>1379.8640000022699</v>
      </c>
      <c r="AC314" s="24">
        <v>-4.7943795428571452</v>
      </c>
      <c r="AD314" s="24">
        <v>-9.1032989142857073</v>
      </c>
      <c r="AE314" s="24">
        <v>-60.178092571428571</v>
      </c>
      <c r="AF314" s="24">
        <f t="shared" si="43"/>
        <v>12.648298742857087</v>
      </c>
      <c r="AU314">
        <v>123.95193903765505</v>
      </c>
      <c r="AV314">
        <v>20.692531401621043</v>
      </c>
      <c r="AW314">
        <v>57.204924693722234</v>
      </c>
      <c r="AX314">
        <v>12.809744284440786</v>
      </c>
      <c r="AY314">
        <v>234.71218256158278</v>
      </c>
      <c r="AZ314">
        <v>333.84806551015754</v>
      </c>
      <c r="BA314">
        <v>22.978674418831332</v>
      </c>
      <c r="BB314">
        <v>22.3087502821732</v>
      </c>
      <c r="BC314">
        <v>-16.899400125346943</v>
      </c>
      <c r="BD314">
        <v>1.6749737878133582</v>
      </c>
      <c r="BE314">
        <v>40.046016424146373</v>
      </c>
      <c r="BF314">
        <v>11.924366103324124</v>
      </c>
      <c r="BG314">
        <v>4.3557990223823015</v>
      </c>
      <c r="BH314">
        <v>3.3516364883829723</v>
      </c>
    </row>
    <row r="315" spans="1:60" x14ac:dyDescent="0.25">
      <c r="A315" t="s">
        <v>1159</v>
      </c>
      <c r="B315" t="s">
        <v>1160</v>
      </c>
      <c r="C315">
        <v>314</v>
      </c>
      <c r="E315" t="s">
        <v>1077</v>
      </c>
      <c r="F315" s="15">
        <v>45521</v>
      </c>
      <c r="G315"/>
      <c r="H315" t="s">
        <v>181</v>
      </c>
      <c r="N315">
        <v>27.931360000000002</v>
      </c>
      <c r="O315">
        <v>85.560860000000005</v>
      </c>
      <c r="P315" s="11">
        <v>1379.8640000022699</v>
      </c>
      <c r="AC315" s="24">
        <v>-5.2890642857142849</v>
      </c>
      <c r="AD315" s="24">
        <v>-10.0337888</v>
      </c>
      <c r="AE315" s="24">
        <v>-66.428808199999992</v>
      </c>
      <c r="AF315" s="24">
        <f t="shared" si="43"/>
        <v>13.841502200000008</v>
      </c>
      <c r="AU315">
        <v>133.32035669134171</v>
      </c>
      <c r="AV315">
        <v>21.524094602578629</v>
      </c>
      <c r="AW315">
        <v>60.371020887394565</v>
      </c>
      <c r="AX315">
        <v>13.470180388123158</v>
      </c>
      <c r="AY315">
        <v>245.07293220701075</v>
      </c>
      <c r="AZ315">
        <v>352.41310488472948</v>
      </c>
      <c r="BA315">
        <v>53.369824456640522</v>
      </c>
      <c r="BB315">
        <v>24.304409365965903</v>
      </c>
      <c r="BC315">
        <v>7.1748410779837037</v>
      </c>
      <c r="BD315">
        <v>3.5252864671098312</v>
      </c>
      <c r="BE315">
        <v>40.643250252125057</v>
      </c>
      <c r="BF315">
        <v>4.4468583264452697</v>
      </c>
      <c r="BG315">
        <v>10.073315559293512</v>
      </c>
      <c r="BH315">
        <v>3.4577910962108218</v>
      </c>
    </row>
    <row r="316" spans="1:60" x14ac:dyDescent="0.25">
      <c r="A316" t="s">
        <v>1161</v>
      </c>
      <c r="B316" t="s">
        <v>1162</v>
      </c>
      <c r="C316">
        <v>315</v>
      </c>
      <c r="E316" t="s">
        <v>1077</v>
      </c>
      <c r="F316" s="15">
        <v>45528</v>
      </c>
      <c r="G316"/>
      <c r="H316" t="s">
        <v>181</v>
      </c>
      <c r="N316">
        <v>27.931360000000002</v>
      </c>
      <c r="O316">
        <v>85.560860000000005</v>
      </c>
      <c r="P316" s="11">
        <v>1379.8640000022699</v>
      </c>
      <c r="AC316" s="24">
        <v>-4.8803969142857131</v>
      </c>
      <c r="AD316" s="24">
        <v>-9.2656703285714297</v>
      </c>
      <c r="AE316" s="24">
        <v>-61.62079977142858</v>
      </c>
      <c r="AF316" s="24">
        <f t="shared" si="43"/>
        <v>12.504562857142858</v>
      </c>
      <c r="AU316">
        <v>136.06974214724519</v>
      </c>
      <c r="AV316">
        <v>22.153933610924263</v>
      </c>
      <c r="AW316">
        <v>62.592129444458308</v>
      </c>
      <c r="AX316">
        <v>14.006638435164231</v>
      </c>
      <c r="AY316">
        <v>243.25897464884014</v>
      </c>
      <c r="AZ316">
        <v>367.38993665829719</v>
      </c>
      <c r="BA316">
        <v>38.359561328210368</v>
      </c>
      <c r="BB316">
        <v>24.239077166179996</v>
      </c>
      <c r="BC316">
        <v>-14.236064106007703</v>
      </c>
      <c r="BD316">
        <v>3.7962645878184311</v>
      </c>
      <c r="BE316">
        <v>42.33421697161792</v>
      </c>
      <c r="BF316">
        <v>12.407409241365396</v>
      </c>
      <c r="BG316">
        <v>3.7744470610732335</v>
      </c>
      <c r="BH316">
        <v>4.1764306096990493</v>
      </c>
    </row>
    <row r="317" spans="1:60" x14ac:dyDescent="0.25">
      <c r="A317" t="s">
        <v>1163</v>
      </c>
      <c r="B317" t="s">
        <v>1164</v>
      </c>
      <c r="C317">
        <v>316</v>
      </c>
      <c r="E317" t="s">
        <v>1077</v>
      </c>
      <c r="F317" s="15">
        <v>45535</v>
      </c>
      <c r="G317"/>
      <c r="H317" t="s">
        <v>181</v>
      </c>
      <c r="N317">
        <v>27.931360000000002</v>
      </c>
      <c r="O317">
        <v>85.560860000000005</v>
      </c>
      <c r="P317" s="11">
        <v>1379.8640000022699</v>
      </c>
      <c r="AC317" s="24">
        <v>-5.2556685714285711</v>
      </c>
      <c r="AD317" s="24">
        <v>-10.005129799999999</v>
      </c>
      <c r="AE317" s="24">
        <v>-66.164528257142848</v>
      </c>
      <c r="AF317" s="24">
        <f t="shared" si="43"/>
        <v>13.876510142857143</v>
      </c>
      <c r="AU317">
        <v>136.97946555608604</v>
      </c>
      <c r="AV317">
        <v>22.430946959330711</v>
      </c>
      <c r="AW317">
        <v>64.192659094453319</v>
      </c>
      <c r="AX317">
        <v>14.325836391688952</v>
      </c>
      <c r="AY317">
        <v>249.10035136755027</v>
      </c>
      <c r="AZ317">
        <v>376.60027676329605</v>
      </c>
      <c r="BA317">
        <v>51.146081770947163</v>
      </c>
      <c r="BB317">
        <v>25.927097366140671</v>
      </c>
      <c r="BC317">
        <v>-0.15603903661921326</v>
      </c>
      <c r="BD317">
        <v>4.6179400027975674</v>
      </c>
      <c r="BE317">
        <v>47.331047399510155</v>
      </c>
      <c r="BF317">
        <v>5.2390490728329508</v>
      </c>
      <c r="BG317">
        <v>10.878674698354697</v>
      </c>
      <c r="BH317">
        <v>2.9729123966942153</v>
      </c>
    </row>
    <row r="318" spans="1:60" x14ac:dyDescent="0.25">
      <c r="A318" t="s">
        <v>1165</v>
      </c>
      <c r="B318" t="s">
        <v>1166</v>
      </c>
      <c r="C318">
        <v>317</v>
      </c>
      <c r="E318" t="s">
        <v>1077</v>
      </c>
      <c r="F318" s="15">
        <v>45542</v>
      </c>
      <c r="G318"/>
      <c r="H318" t="s">
        <v>181</v>
      </c>
      <c r="N318">
        <v>27.931360000000002</v>
      </c>
      <c r="O318">
        <v>85.560860000000005</v>
      </c>
      <c r="P318" s="11">
        <v>1379.8640000022699</v>
      </c>
      <c r="AC318" s="24">
        <v>-5.0301308571428578</v>
      </c>
      <c r="AD318" s="24">
        <v>-9.5486684857142823</v>
      </c>
      <c r="AE318" s="24">
        <v>-63.667373028571433</v>
      </c>
      <c r="AF318" s="24">
        <f t="shared" si="43"/>
        <v>12.721974857142825</v>
      </c>
      <c r="AU318">
        <v>140.93206158276541</v>
      </c>
      <c r="AV318">
        <v>23.145502771220229</v>
      </c>
      <c r="AW318">
        <v>58.491707730862309</v>
      </c>
      <c r="AX318">
        <v>14.776659740794075</v>
      </c>
      <c r="AY318">
        <v>251.42696533798579</v>
      </c>
      <c r="AZ318">
        <v>389.80248516320478</v>
      </c>
      <c r="BA318">
        <v>34.282699737772553</v>
      </c>
      <c r="BB318">
        <v>24.042923095968014</v>
      </c>
      <c r="BC318">
        <v>-18.297681081565045</v>
      </c>
      <c r="BD318">
        <v>3.9404947010260694</v>
      </c>
      <c r="BE318">
        <v>51.374729866013546</v>
      </c>
      <c r="BF318">
        <v>10.359306336070413</v>
      </c>
      <c r="BG318">
        <v>4.2811299631315958</v>
      </c>
      <c r="BH318">
        <v>2.8083960392951819</v>
      </c>
    </row>
    <row r="319" spans="1:60" x14ac:dyDescent="0.25">
      <c r="A319" t="s">
        <v>1167</v>
      </c>
      <c r="B319" t="s">
        <v>1168</v>
      </c>
      <c r="C319">
        <v>318</v>
      </c>
      <c r="E319" t="s">
        <v>1077</v>
      </c>
      <c r="F319" s="15">
        <v>45549</v>
      </c>
      <c r="G319"/>
      <c r="H319" t="s">
        <v>181</v>
      </c>
      <c r="N319">
        <v>27.931360000000002</v>
      </c>
      <c r="O319">
        <v>85.560860000000005</v>
      </c>
      <c r="P319" s="11">
        <v>1379.8640000022699</v>
      </c>
      <c r="AC319" s="24">
        <v>-5.0096307428571398</v>
      </c>
      <c r="AD319" s="24">
        <v>-9.5280055714285705</v>
      </c>
      <c r="AE319" s="24">
        <v>-63.937196114285726</v>
      </c>
      <c r="AF319" s="24">
        <f t="shared" si="43"/>
        <v>12.286848457142838</v>
      </c>
      <c r="AU319">
        <v>139.06769202585372</v>
      </c>
      <c r="AV319">
        <v>23.136346247790826</v>
      </c>
      <c r="AW319">
        <v>66.346442011515038</v>
      </c>
      <c r="AX319">
        <v>14.779715168346705</v>
      </c>
      <c r="AY319">
        <v>251.29975957344539</v>
      </c>
      <c r="AZ319">
        <v>391.57332800730421</v>
      </c>
      <c r="BA319">
        <v>21.496179295035763</v>
      </c>
      <c r="BB319">
        <v>26.048010405819685</v>
      </c>
      <c r="BC319">
        <v>-20.819715283373625</v>
      </c>
      <c r="BD319">
        <v>3.0339778279932199</v>
      </c>
      <c r="BE319">
        <v>46.280708831580469</v>
      </c>
      <c r="BF319">
        <v>13.518408458860314</v>
      </c>
      <c r="BG319">
        <v>3.4384362944450562</v>
      </c>
      <c r="BH319">
        <v>3.5857232028691723</v>
      </c>
    </row>
    <row r="320" spans="1:60" x14ac:dyDescent="0.25">
      <c r="A320" t="s">
        <v>1169</v>
      </c>
      <c r="B320" t="s">
        <v>1170</v>
      </c>
      <c r="C320">
        <v>319</v>
      </c>
      <c r="E320" t="s">
        <v>1077</v>
      </c>
      <c r="F320" s="15">
        <v>45556</v>
      </c>
      <c r="G320"/>
      <c r="H320" t="s">
        <v>181</v>
      </c>
      <c r="N320">
        <v>27.931360000000002</v>
      </c>
      <c r="O320">
        <v>85.560860000000005</v>
      </c>
      <c r="P320" s="11">
        <v>1379.8640000022699</v>
      </c>
      <c r="AC320" s="24">
        <v>-5.0186341714285714</v>
      </c>
      <c r="AD320" s="24">
        <v>-9.499803485714283</v>
      </c>
      <c r="AE320" s="24">
        <v>-63.86899360000001</v>
      </c>
      <c r="AF320" s="24">
        <f t="shared" si="43"/>
        <v>12.129434285714254</v>
      </c>
      <c r="AU320">
        <v>135.18481377601785</v>
      </c>
      <c r="AV320">
        <v>22.664368412437369</v>
      </c>
      <c r="AW320">
        <v>64.66029354945357</v>
      </c>
      <c r="AX320">
        <v>14.460355544126724</v>
      </c>
      <c r="AY320">
        <v>240.27723528748527</v>
      </c>
      <c r="AZ320">
        <v>383.5624144031043</v>
      </c>
      <c r="BA320">
        <v>22.608050637882439</v>
      </c>
      <c r="BB320">
        <v>25.71153706117515</v>
      </c>
      <c r="BC320">
        <v>-15.428973050407381</v>
      </c>
      <c r="BD320">
        <v>3.7988354857164719</v>
      </c>
      <c r="BE320">
        <v>45.136320414925805</v>
      </c>
      <c r="BF320">
        <v>13.035365320819045</v>
      </c>
      <c r="BG320">
        <v>3.7691135568410408</v>
      </c>
      <c r="BH320">
        <v>3.3330388897551853</v>
      </c>
    </row>
    <row r="321" spans="1:60" x14ac:dyDescent="0.25">
      <c r="A321" t="s">
        <v>1171</v>
      </c>
      <c r="B321" t="s">
        <v>1172</v>
      </c>
      <c r="C321">
        <v>320</v>
      </c>
      <c r="E321" t="s">
        <v>1077</v>
      </c>
      <c r="F321" s="15">
        <v>45563</v>
      </c>
      <c r="G321"/>
      <c r="H321" t="s">
        <v>181</v>
      </c>
      <c r="N321">
        <v>27.931360000000002</v>
      </c>
      <c r="O321">
        <v>85.560860000000005</v>
      </c>
      <c r="P321" s="11">
        <v>1379.8640000022699</v>
      </c>
      <c r="AC321" s="24">
        <v>-5.2564631999999989</v>
      </c>
      <c r="AD321" s="24">
        <v>-9.9777031857142884</v>
      </c>
      <c r="AE321" s="24">
        <v>-67.470036571428579</v>
      </c>
      <c r="AF321" s="24">
        <f t="shared" si="43"/>
        <v>12.351588914285728</v>
      </c>
      <c r="AU321">
        <v>131.22185241036797</v>
      </c>
      <c r="AV321">
        <v>23.098511393078471</v>
      </c>
      <c r="AW321">
        <v>66.391221772231646</v>
      </c>
      <c r="AX321">
        <v>14.837125365151202</v>
      </c>
      <c r="AY321">
        <v>243.50973200880648</v>
      </c>
      <c r="AZ321">
        <v>392.07813569961189</v>
      </c>
      <c r="BA321">
        <v>60.226364404195024</v>
      </c>
      <c r="BB321">
        <v>27.618481798917912</v>
      </c>
      <c r="BC321">
        <v>1.3210493329751962</v>
      </c>
      <c r="BD321">
        <v>5.4671249389949237</v>
      </c>
      <c r="BE321">
        <v>45.5920472554387</v>
      </c>
      <c r="BF321">
        <v>11.576575043934412</v>
      </c>
      <c r="BG321">
        <v>3.7477795399122669</v>
      </c>
      <c r="BH321">
        <v>3.4954393887416191</v>
      </c>
    </row>
    <row r="322" spans="1:60" x14ac:dyDescent="0.25">
      <c r="A322" t="s">
        <v>1173</v>
      </c>
      <c r="B322" t="s">
        <v>1174</v>
      </c>
      <c r="C322">
        <v>321</v>
      </c>
      <c r="E322" t="s">
        <v>1077</v>
      </c>
      <c r="F322" s="15">
        <v>45570</v>
      </c>
      <c r="G322"/>
      <c r="H322" t="s">
        <v>181</v>
      </c>
      <c r="N322">
        <v>27.931360000000002</v>
      </c>
      <c r="O322">
        <v>85.560860000000005</v>
      </c>
      <c r="P322" s="11">
        <v>1379.8640000022699</v>
      </c>
      <c r="AC322" s="24">
        <v>-5.2793180571428575</v>
      </c>
      <c r="AD322" s="24">
        <v>-9.9955738142857111</v>
      </c>
      <c r="AE322" s="24">
        <v>-67.522681942857147</v>
      </c>
      <c r="AF322" s="24">
        <f t="shared" si="43"/>
        <v>12.441908571428542</v>
      </c>
      <c r="AU322">
        <v>130.01565481901841</v>
      </c>
      <c r="AV322">
        <v>23.232904870544246</v>
      </c>
      <c r="AW322">
        <v>66.146013575091075</v>
      </c>
      <c r="AX322">
        <v>14.784362380854418</v>
      </c>
      <c r="AY322">
        <v>244.6319828440536</v>
      </c>
      <c r="AZ322">
        <v>394.83372803013015</v>
      </c>
      <c r="BA322">
        <v>53.555136347114967</v>
      </c>
      <c r="BB322">
        <v>27.283554945495059</v>
      </c>
      <c r="BC322">
        <v>-16.435150863998572</v>
      </c>
      <c r="BD322">
        <v>5.1051352052773131</v>
      </c>
      <c r="BE322">
        <v>47.343639245065553</v>
      </c>
      <c r="BF322">
        <v>11.972670417128251</v>
      </c>
      <c r="BG322">
        <v>3.8491161203239397</v>
      </c>
      <c r="BH322">
        <v>3.5564961484484643</v>
      </c>
    </row>
    <row r="323" spans="1:60" x14ac:dyDescent="0.25">
      <c r="A323" t="s">
        <v>1175</v>
      </c>
      <c r="B323" t="s">
        <v>1176</v>
      </c>
      <c r="C323">
        <v>322</v>
      </c>
      <c r="E323" t="s">
        <v>1077</v>
      </c>
      <c r="F323" s="15">
        <v>45578</v>
      </c>
      <c r="G323"/>
      <c r="H323" t="s">
        <v>181</v>
      </c>
      <c r="N323">
        <v>27.931360000000002</v>
      </c>
      <c r="O323">
        <v>85.560860000000005</v>
      </c>
      <c r="P323" s="11">
        <v>1379.8640000022699</v>
      </c>
      <c r="AC323" s="24">
        <v>-5.1401111999999998</v>
      </c>
      <c r="AD323" s="24">
        <v>-9.7244428714285664</v>
      </c>
      <c r="AE323" s="24">
        <v>-65.178656114285729</v>
      </c>
      <c r="AF323" s="24">
        <f t="shared" si="43"/>
        <v>12.616886857142802</v>
      </c>
      <c r="AU323">
        <v>132.35047810883842</v>
      </c>
      <c r="AV323">
        <v>23.525691180946488</v>
      </c>
      <c r="AW323">
        <v>67.908719816669986</v>
      </c>
      <c r="AX323">
        <v>15.175952328053214</v>
      </c>
      <c r="AY323">
        <v>249.18413703987233</v>
      </c>
      <c r="AZ323">
        <v>401.81339876740469</v>
      </c>
      <c r="BA323">
        <v>57.446686047078337</v>
      </c>
      <c r="BB323">
        <v>28.706558979661683</v>
      </c>
      <c r="BC323">
        <v>2.3399767212821203</v>
      </c>
      <c r="BD323">
        <v>4.1302306207382138</v>
      </c>
      <c r="BE323">
        <v>49.003313643567211</v>
      </c>
      <c r="BF323">
        <v>15.18007685372228</v>
      </c>
      <c r="BG323">
        <v>3.9984542388253517</v>
      </c>
      <c r="BH323">
        <v>3.3153827849680337</v>
      </c>
    </row>
    <row r="324" spans="1:60" x14ac:dyDescent="0.25">
      <c r="A324" t="s">
        <v>1177</v>
      </c>
      <c r="B324" t="s">
        <v>1178</v>
      </c>
      <c r="C324">
        <v>323</v>
      </c>
      <c r="E324" t="s">
        <v>1077</v>
      </c>
      <c r="F324" s="15">
        <v>45584</v>
      </c>
      <c r="G324"/>
      <c r="H324" t="s">
        <v>181</v>
      </c>
      <c r="N324">
        <v>27.931360000000002</v>
      </c>
      <c r="O324">
        <v>85.560860000000005</v>
      </c>
      <c r="P324" s="11">
        <v>1379.8640000022699</v>
      </c>
      <c r="AC324" s="24">
        <v>-5.0870602285714295</v>
      </c>
      <c r="AD324" s="24">
        <v>-9.6447231142857159</v>
      </c>
      <c r="AE324" s="24">
        <v>-64.605406514285718</v>
      </c>
      <c r="AF324" s="24">
        <f t="shared" si="43"/>
        <v>12.552378400000009</v>
      </c>
      <c r="AU324">
        <v>136.41280358361809</v>
      </c>
      <c r="AV324">
        <v>23.624915344145396</v>
      </c>
      <c r="AW324">
        <v>67.792617554269157</v>
      </c>
      <c r="AX324">
        <v>15.443415262634575</v>
      </c>
      <c r="AY324">
        <v>265.32639475292706</v>
      </c>
      <c r="AZ324">
        <v>404.36334883588211</v>
      </c>
      <c r="BA324">
        <v>36.747459068216976</v>
      </c>
      <c r="BB324">
        <v>26.102574876025834</v>
      </c>
      <c r="BC324">
        <v>-17.61370579281941</v>
      </c>
      <c r="BD324">
        <v>0.8766436288772681</v>
      </c>
      <c r="BE324">
        <v>41.242068866157616</v>
      </c>
      <c r="BF324">
        <v>15.353972383417142</v>
      </c>
      <c r="BG324">
        <v>9.5559656487707638</v>
      </c>
      <c r="BH324">
        <v>2.5366245251832216</v>
      </c>
    </row>
    <row r="325" spans="1:60" x14ac:dyDescent="0.25">
      <c r="A325" t="s">
        <v>1179</v>
      </c>
      <c r="B325" t="s">
        <v>1180</v>
      </c>
      <c r="C325">
        <v>324</v>
      </c>
      <c r="E325" t="s">
        <v>1077</v>
      </c>
      <c r="F325" s="15">
        <v>45591</v>
      </c>
      <c r="G325"/>
      <c r="H325" t="s">
        <v>181</v>
      </c>
      <c r="N325">
        <v>27.931360000000002</v>
      </c>
      <c r="O325">
        <v>85.560860000000005</v>
      </c>
      <c r="P325" s="11">
        <v>1379.8640000022699</v>
      </c>
      <c r="AC325" s="24">
        <v>-5.0449518857142852</v>
      </c>
      <c r="AD325" s="24">
        <v>-9.5740782857142843</v>
      </c>
      <c r="AE325" s="24">
        <v>-64.30546480000001</v>
      </c>
      <c r="AF325" s="24">
        <f t="shared" si="43"/>
        <v>12.287161485714265</v>
      </c>
      <c r="AU325">
        <v>136.56574757707796</v>
      </c>
      <c r="AV325">
        <v>23.683934902540521</v>
      </c>
      <c r="AW325">
        <v>69.202298439917143</v>
      </c>
      <c r="AX325">
        <v>15.438591106082423</v>
      </c>
      <c r="AY325">
        <v>263.87879442535592</v>
      </c>
      <c r="AZ325">
        <v>408.81382675188308</v>
      </c>
      <c r="BA325">
        <v>25.75835277594803</v>
      </c>
      <c r="BB325">
        <v>26.505090950796273</v>
      </c>
      <c r="BC325">
        <v>-18.264231354642316</v>
      </c>
      <c r="BD325">
        <v>1.1417585992494985</v>
      </c>
      <c r="BE325">
        <v>48.025587091197238</v>
      </c>
      <c r="BF325">
        <v>16.349041247782154</v>
      </c>
      <c r="BG325">
        <v>9.6306347080214678</v>
      </c>
      <c r="BH325">
        <v>3.4963300795259626</v>
      </c>
    </row>
    <row r="326" spans="1:60" x14ac:dyDescent="0.25">
      <c r="A326" t="s">
        <v>1181</v>
      </c>
      <c r="B326" t="s">
        <v>1182</v>
      </c>
      <c r="C326">
        <v>325</v>
      </c>
      <c r="E326" t="s">
        <v>1077</v>
      </c>
      <c r="F326" s="15">
        <v>45598</v>
      </c>
      <c r="G326"/>
      <c r="H326" t="s">
        <v>181</v>
      </c>
      <c r="N326">
        <v>27.931360000000002</v>
      </c>
      <c r="O326">
        <v>85.560860000000005</v>
      </c>
      <c r="P326" s="11">
        <v>1379.8640000022699</v>
      </c>
      <c r="AC326" s="24">
        <v>-5.0723777142857145</v>
      </c>
      <c r="AD326" s="24">
        <v>-9.624479042857141</v>
      </c>
      <c r="AE326" s="24">
        <v>-64.116165485714291</v>
      </c>
      <c r="AF326" s="24">
        <f t="shared" si="43"/>
        <v>12.879666857142837</v>
      </c>
      <c r="AU326">
        <v>121.22923558280606</v>
      </c>
      <c r="AV326">
        <v>19.79405149328743</v>
      </c>
      <c r="AW326">
        <v>64.768346711412747</v>
      </c>
      <c r="AX326">
        <v>13.155634212439143</v>
      </c>
      <c r="AY326">
        <v>245.4025859725956</v>
      </c>
      <c r="AZ326">
        <v>297.92931123031269</v>
      </c>
      <c r="BA326">
        <v>119.52616935601782</v>
      </c>
      <c r="BB326">
        <v>24.313269604666232</v>
      </c>
      <c r="BC326">
        <v>21.344936878861134</v>
      </c>
      <c r="BD326">
        <v>16.509866708282097</v>
      </c>
      <c r="BE326">
        <v>46.015819046246946</v>
      </c>
      <c r="BF326">
        <v>17.421397014233776</v>
      </c>
      <c r="BG326">
        <v>4.2864634673637898</v>
      </c>
      <c r="BH326">
        <v>3.6004854826134425</v>
      </c>
    </row>
    <row r="327" spans="1:60" x14ac:dyDescent="0.25">
      <c r="A327" t="s">
        <v>1183</v>
      </c>
      <c r="B327" t="s">
        <v>1184</v>
      </c>
      <c r="C327">
        <v>326</v>
      </c>
      <c r="E327" t="s">
        <v>1077</v>
      </c>
      <c r="F327" s="15">
        <v>45605</v>
      </c>
      <c r="G327"/>
      <c r="H327" t="s">
        <v>181</v>
      </c>
      <c r="N327">
        <v>27.931360000000002</v>
      </c>
      <c r="O327">
        <v>85.560860000000005</v>
      </c>
      <c r="P327" s="11">
        <v>1379.8640000022699</v>
      </c>
      <c r="AC327" s="24">
        <v>-5.0683608000000007</v>
      </c>
      <c r="AD327" s="24">
        <v>-9.6028388285714232</v>
      </c>
      <c r="AE327" s="24">
        <v>-63.986481142857144</v>
      </c>
      <c r="AF327" s="24">
        <f t="shared" si="43"/>
        <v>12.836229485714242</v>
      </c>
      <c r="AU327">
        <v>142.0401294107026</v>
      </c>
      <c r="AV327">
        <v>23.999780591483518</v>
      </c>
      <c r="AW327">
        <v>70.892124589862249</v>
      </c>
      <c r="AX327">
        <v>15.815389899197694</v>
      </c>
      <c r="AY327">
        <v>276.287189771709</v>
      </c>
      <c r="AZ327">
        <v>413.97409267290573</v>
      </c>
      <c r="BA327">
        <v>48.737027194779358</v>
      </c>
      <c r="BB327">
        <v>26.465631303385347</v>
      </c>
      <c r="BC327">
        <v>-15.201038588951562</v>
      </c>
      <c r="BD327">
        <v>0.14217339488920588</v>
      </c>
      <c r="BE327">
        <v>49.369716179224895</v>
      </c>
      <c r="BF327">
        <v>17.286144935582218</v>
      </c>
      <c r="BG327">
        <v>4.2811299631315958</v>
      </c>
      <c r="BH327">
        <v>3.6232241540620613</v>
      </c>
    </row>
    <row r="328" spans="1:60" x14ac:dyDescent="0.25">
      <c r="A328" t="s">
        <v>1185</v>
      </c>
      <c r="B328" t="s">
        <v>1186</v>
      </c>
      <c r="C328">
        <v>327</v>
      </c>
      <c r="E328" t="s">
        <v>1077</v>
      </c>
      <c r="F328" s="15">
        <v>45612</v>
      </c>
      <c r="G328"/>
      <c r="H328" t="s">
        <v>181</v>
      </c>
      <c r="N328">
        <v>27.931360000000002</v>
      </c>
      <c r="O328">
        <v>85.560860000000005</v>
      </c>
      <c r="P328" s="11">
        <v>1379.8640000022699</v>
      </c>
      <c r="AC328" s="24">
        <v>-5.3264129142857151</v>
      </c>
      <c r="AD328" s="24">
        <v>-10.096375328571428</v>
      </c>
      <c r="AE328" s="24">
        <v>-67.100896685714289</v>
      </c>
      <c r="AF328" s="24">
        <f t="shared" si="43"/>
        <v>13.670105942857134</v>
      </c>
      <c r="AU328">
        <v>142.73631808099157</v>
      </c>
      <c r="AV328">
        <v>23.75999877232514</v>
      </c>
      <c r="AW328">
        <v>70.224801203278602</v>
      </c>
      <c r="AX328">
        <v>15.607729232668174</v>
      </c>
      <c r="AY328">
        <v>278.47588927857197</v>
      </c>
      <c r="AZ328">
        <v>406.60033382789311</v>
      </c>
      <c r="BA328">
        <v>63.19135465178617</v>
      </c>
      <c r="BB328">
        <v>26.336251247023526</v>
      </c>
      <c r="BC328">
        <v>0.46372996687259871</v>
      </c>
      <c r="BD328">
        <v>0.99547176772342727</v>
      </c>
      <c r="BE328">
        <v>49.486788647169</v>
      </c>
      <c r="BF328" s="21">
        <v>6.6302133103918077</v>
      </c>
      <c r="BG328" s="21">
        <v>13.929439119169265</v>
      </c>
      <c r="BH328">
        <v>3.6787855605800717</v>
      </c>
    </row>
    <row r="329" spans="1:60" x14ac:dyDescent="0.25">
      <c r="A329" t="s">
        <v>1187</v>
      </c>
      <c r="C329">
        <v>328</v>
      </c>
      <c r="F329" s="15">
        <v>45619</v>
      </c>
      <c r="G329"/>
      <c r="H329" t="s">
        <v>181</v>
      </c>
      <c r="N329">
        <v>27.931360000000002</v>
      </c>
      <c r="O329">
        <v>85.560860000000005</v>
      </c>
      <c r="P329" s="11">
        <v>1379.8640000022699</v>
      </c>
      <c r="AC329" s="24"/>
      <c r="AD329" s="24"/>
      <c r="AE329" s="24"/>
      <c r="AF329" s="24"/>
      <c r="AH329">
        <v>2.8486400000000001</v>
      </c>
      <c r="AI329">
        <v>0.74314999999999998</v>
      </c>
      <c r="AJ329">
        <v>2.0415749999999999</v>
      </c>
      <c r="AK329">
        <v>0.27526</v>
      </c>
      <c r="AL329">
        <v>8.4491750000000003</v>
      </c>
      <c r="AM329">
        <v>2.5482500000000002E-2</v>
      </c>
      <c r="AN329">
        <v>1.41E-3</v>
      </c>
      <c r="AO329">
        <v>2.1275000000000001E-3</v>
      </c>
      <c r="AP329">
        <v>5.0000000000000002E-5</v>
      </c>
      <c r="AQ329">
        <v>3.0299999999999999E-4</v>
      </c>
      <c r="AR329">
        <v>-5.5000000000000002E-5</v>
      </c>
      <c r="AS329">
        <v>0.16431000000000001</v>
      </c>
      <c r="AU329">
        <f t="shared" ref="AU329:AU371" si="44">1000*AH329/22.989769</f>
        <v>123.90903101288229</v>
      </c>
      <c r="AV329">
        <f t="shared" ref="AV329:AV371" si="45">1000*AI329/39.0983</f>
        <v>19.007220262773572</v>
      </c>
      <c r="AW329">
        <f t="shared" ref="AW329:AW371" si="46">1000*AJ329/40.078</f>
        <v>50.940041918259389</v>
      </c>
      <c r="AX329">
        <f t="shared" ref="AX329:AX371" si="47">1000*AK329/24.305</f>
        <v>11.325241719810739</v>
      </c>
      <c r="AY329">
        <f t="shared" ref="AY329:AY371" si="48">1000*AL329/28.0855</f>
        <v>300.8376208363747</v>
      </c>
      <c r="AZ329">
        <f t="shared" ref="AZ329:AZ371" si="49">1000000*AM329/87.62</f>
        <v>290.82971924218214</v>
      </c>
      <c r="BA329">
        <f t="shared" ref="BA329:BA371" si="50">1000000*AN329/26.9815</f>
        <v>52.258028649259678</v>
      </c>
      <c r="BB329">
        <f t="shared" ref="BB329:BB371" si="51">1000000*AO329/137.327</f>
        <v>15.492219301375549</v>
      </c>
      <c r="BC329">
        <f t="shared" ref="BC329:BC371" si="52">1000000*AP329/55.845</f>
        <v>0.89533530307100007</v>
      </c>
      <c r="BD329">
        <f t="shared" ref="BD329:BD371" si="53">1000000*AR329/54.938</f>
        <v>-1.0011285449051657</v>
      </c>
      <c r="BE329">
        <f t="shared" ref="BE329:BE371" si="54">1000000*AQ329/6.941</f>
        <v>43.653652211496905</v>
      </c>
    </row>
    <row r="330" spans="1:60" x14ac:dyDescent="0.25">
      <c r="A330" t="s">
        <v>1188</v>
      </c>
      <c r="C330">
        <v>329</v>
      </c>
      <c r="F330" s="15">
        <v>45626</v>
      </c>
      <c r="G330"/>
      <c r="H330" t="s">
        <v>181</v>
      </c>
      <c r="N330">
        <v>27.931360000000002</v>
      </c>
      <c r="O330">
        <v>85.560860000000005</v>
      </c>
      <c r="P330" s="11">
        <v>1379.8640000022699</v>
      </c>
      <c r="AC330" s="24"/>
      <c r="AD330" s="24"/>
      <c r="AE330" s="24"/>
      <c r="AF330" s="24"/>
      <c r="AH330">
        <v>2.8438349999999999</v>
      </c>
      <c r="AI330">
        <v>0.74665999999999999</v>
      </c>
      <c r="AJ330">
        <v>1.926615</v>
      </c>
      <c r="AK330">
        <v>0.25705499999999998</v>
      </c>
      <c r="AL330">
        <v>8.1524549999999998</v>
      </c>
      <c r="AM330">
        <v>2.39375E-2</v>
      </c>
      <c r="AN330">
        <v>2.8600000000000001E-3</v>
      </c>
      <c r="AO330">
        <v>1.9824999999999999E-3</v>
      </c>
      <c r="AP330">
        <v>-4.0999999999999999E-4</v>
      </c>
      <c r="AQ330">
        <v>3.2699999999999998E-4</v>
      </c>
      <c r="AR330">
        <v>-5.0000000000000002E-5</v>
      </c>
      <c r="AS330">
        <v>0.15937999999999999</v>
      </c>
      <c r="AU330">
        <f t="shared" si="44"/>
        <v>123.70002499807633</v>
      </c>
      <c r="AV330">
        <f t="shared" si="45"/>
        <v>19.096993986950839</v>
      </c>
      <c r="AW330">
        <f t="shared" si="46"/>
        <v>48.071635311143268</v>
      </c>
      <c r="AX330">
        <f t="shared" si="47"/>
        <v>10.576218885003083</v>
      </c>
      <c r="AY330">
        <f t="shared" si="48"/>
        <v>290.27273860176962</v>
      </c>
      <c r="AZ330">
        <f t="shared" si="49"/>
        <v>273.19675873088335</v>
      </c>
      <c r="BA330">
        <f t="shared" si="50"/>
        <v>105.99855456516502</v>
      </c>
      <c r="BB330">
        <f t="shared" si="51"/>
        <v>14.436345365441611</v>
      </c>
      <c r="BC330">
        <f t="shared" si="52"/>
        <v>-7.3417494851822012</v>
      </c>
      <c r="BD330">
        <f t="shared" si="53"/>
        <v>-0.91011685900469619</v>
      </c>
      <c r="BE330">
        <f t="shared" si="54"/>
        <v>47.111367238150123</v>
      </c>
    </row>
    <row r="331" spans="1:60" x14ac:dyDescent="0.25">
      <c r="A331" t="s">
        <v>1189</v>
      </c>
      <c r="C331">
        <v>330</v>
      </c>
      <c r="F331" s="15">
        <v>45633</v>
      </c>
      <c r="G331"/>
      <c r="H331" t="s">
        <v>181</v>
      </c>
      <c r="N331">
        <v>27.931360000000002</v>
      </c>
      <c r="O331">
        <v>85.560860000000005</v>
      </c>
      <c r="P331" s="11">
        <v>1379.8640000022699</v>
      </c>
      <c r="AC331" s="24"/>
      <c r="AD331" s="24"/>
      <c r="AE331" s="24"/>
      <c r="AF331" s="24"/>
      <c r="AH331">
        <v>2.5769850000000001</v>
      </c>
      <c r="AI331">
        <v>0.65866999999999998</v>
      </c>
      <c r="AJ331">
        <v>1.62985</v>
      </c>
      <c r="AK331">
        <v>0.21895999999999999</v>
      </c>
      <c r="AL331">
        <v>7.8175816669999998</v>
      </c>
      <c r="AM331">
        <v>2.0312500000000001E-2</v>
      </c>
      <c r="AN331">
        <v>3.15E-3</v>
      </c>
      <c r="AO331">
        <v>1.6850000000000001E-3</v>
      </c>
      <c r="AP331">
        <v>-3.3E-4</v>
      </c>
      <c r="AQ331">
        <v>2.5700000000000001E-4</v>
      </c>
      <c r="AR331">
        <v>-3.4999999999999997E-5</v>
      </c>
      <c r="AS331">
        <v>0.21987999999999999</v>
      </c>
      <c r="AU331">
        <f t="shared" si="44"/>
        <v>112.09268783866425</v>
      </c>
      <c r="AV331">
        <f t="shared" si="45"/>
        <v>16.846512508216467</v>
      </c>
      <c r="AW331">
        <f t="shared" si="46"/>
        <v>40.666949448575274</v>
      </c>
      <c r="AX331">
        <f t="shared" si="47"/>
        <v>9.0088459164780907</v>
      </c>
      <c r="AY331">
        <f t="shared" si="48"/>
        <v>278.34938551921806</v>
      </c>
      <c r="AZ331">
        <f t="shared" si="49"/>
        <v>231.82492581602372</v>
      </c>
      <c r="BA331">
        <f t="shared" si="50"/>
        <v>116.74665974834609</v>
      </c>
      <c r="BB331">
        <f t="shared" si="51"/>
        <v>12.269983324473701</v>
      </c>
      <c r="BC331">
        <f t="shared" si="52"/>
        <v>-5.9092130002686005</v>
      </c>
      <c r="BD331">
        <f t="shared" si="53"/>
        <v>-0.63708180130328729</v>
      </c>
      <c r="BE331">
        <f t="shared" si="54"/>
        <v>37.026365077078232</v>
      </c>
    </row>
    <row r="332" spans="1:60" x14ac:dyDescent="0.25">
      <c r="A332" t="s">
        <v>1190</v>
      </c>
      <c r="C332">
        <v>331</v>
      </c>
      <c r="F332" s="15">
        <v>45640</v>
      </c>
      <c r="G332"/>
      <c r="H332" t="s">
        <v>181</v>
      </c>
      <c r="N332">
        <v>27.931360000000002</v>
      </c>
      <c r="O332">
        <v>85.560860000000005</v>
      </c>
      <c r="P332" s="11">
        <v>1379.8640000022699</v>
      </c>
      <c r="AC332" s="24"/>
      <c r="AD332" s="24"/>
      <c r="AE332" s="24"/>
      <c r="AF332" s="24"/>
      <c r="AH332">
        <v>2.5676899999999998</v>
      </c>
      <c r="AI332">
        <v>0.65688999999999997</v>
      </c>
      <c r="AJ332">
        <v>1.555985</v>
      </c>
      <c r="AK332">
        <v>0.20662</v>
      </c>
      <c r="AL332">
        <v>7.6660083329999997</v>
      </c>
      <c r="AM332">
        <v>1.9220000000000001E-2</v>
      </c>
      <c r="AN332">
        <v>9.5E-4</v>
      </c>
      <c r="AO332">
        <v>1.57E-3</v>
      </c>
      <c r="AP332">
        <v>1.4999999999999999E-4</v>
      </c>
      <c r="AQ332">
        <v>2.8699999999999998E-4</v>
      </c>
      <c r="AR332">
        <v>4.0000000000000003E-5</v>
      </c>
      <c r="AS332">
        <v>0.20004</v>
      </c>
      <c r="AU332">
        <f t="shared" si="44"/>
        <v>111.68837755612071</v>
      </c>
      <c r="AV332">
        <f t="shared" si="45"/>
        <v>16.800986232137969</v>
      </c>
      <c r="AW332">
        <f t="shared" si="46"/>
        <v>38.823918359199553</v>
      </c>
      <c r="AX332">
        <f t="shared" si="47"/>
        <v>8.5011314544332439</v>
      </c>
      <c r="AY332">
        <f t="shared" si="48"/>
        <v>272.95253184027342</v>
      </c>
      <c r="AZ332">
        <f t="shared" si="49"/>
        <v>219.35631134444191</v>
      </c>
      <c r="BA332">
        <f t="shared" si="50"/>
        <v>35.209310082834534</v>
      </c>
      <c r="BB332">
        <f t="shared" si="51"/>
        <v>11.432566064939888</v>
      </c>
      <c r="BC332">
        <f t="shared" si="52"/>
        <v>2.6860059092130002</v>
      </c>
      <c r="BD332">
        <f t="shared" si="53"/>
        <v>0.72809348720375688</v>
      </c>
      <c r="BE332">
        <f t="shared" si="54"/>
        <v>41.348508860394759</v>
      </c>
    </row>
    <row r="333" spans="1:60" x14ac:dyDescent="0.25">
      <c r="A333" t="s">
        <v>1191</v>
      </c>
      <c r="C333">
        <v>332</v>
      </c>
      <c r="F333" s="15">
        <v>45647</v>
      </c>
      <c r="G333"/>
      <c r="H333" t="s">
        <v>181</v>
      </c>
      <c r="N333">
        <v>27.931360000000002</v>
      </c>
      <c r="O333">
        <v>85.560860000000005</v>
      </c>
      <c r="P333" s="11">
        <v>1379.8640000022699</v>
      </c>
      <c r="AC333" s="24"/>
      <c r="AD333" s="24"/>
      <c r="AE333" s="24"/>
      <c r="AF333" s="24"/>
      <c r="AH333">
        <v>2.4604849999999998</v>
      </c>
      <c r="AI333">
        <v>0.62324000000000002</v>
      </c>
      <c r="AJ333">
        <v>1.4061300000000001</v>
      </c>
      <c r="AK333">
        <v>0.18698999999999999</v>
      </c>
      <c r="AL333">
        <v>7.2475800000000001</v>
      </c>
      <c r="AM333">
        <v>1.7270000000000001E-2</v>
      </c>
      <c r="AN333">
        <v>1.97E-3</v>
      </c>
      <c r="AO333">
        <v>1.3875000000000001E-3</v>
      </c>
      <c r="AP333">
        <v>8.0000000000000007E-5</v>
      </c>
      <c r="AQ333">
        <v>2.63E-4</v>
      </c>
      <c r="AR333">
        <v>-6.4999999999999994E-5</v>
      </c>
      <c r="AS333">
        <v>0.23569000000000001</v>
      </c>
      <c r="AU333">
        <f t="shared" si="44"/>
        <v>107.02521630382627</v>
      </c>
      <c r="AV333">
        <f t="shared" si="45"/>
        <v>15.940335001777571</v>
      </c>
      <c r="AW333">
        <f t="shared" si="46"/>
        <v>35.08483457258346</v>
      </c>
      <c r="AX333">
        <f t="shared" si="47"/>
        <v>7.6934787080847551</v>
      </c>
      <c r="AY333">
        <f t="shared" si="48"/>
        <v>258.05415605917642</v>
      </c>
      <c r="AZ333">
        <f t="shared" si="49"/>
        <v>197.10111846610363</v>
      </c>
      <c r="BA333">
        <f t="shared" si="50"/>
        <v>73.01299038229898</v>
      </c>
      <c r="BB333">
        <f t="shared" si="51"/>
        <v>10.103621283505793</v>
      </c>
      <c r="BC333">
        <f t="shared" si="52"/>
        <v>1.4325364849136002</v>
      </c>
      <c r="BD333">
        <f t="shared" si="53"/>
        <v>-1.1831519167061051</v>
      </c>
      <c r="BE333">
        <f t="shared" si="54"/>
        <v>37.89079383374154</v>
      </c>
    </row>
    <row r="334" spans="1:60" x14ac:dyDescent="0.25">
      <c r="A334" t="s">
        <v>1192</v>
      </c>
      <c r="C334">
        <v>333</v>
      </c>
      <c r="F334" s="15">
        <v>45654</v>
      </c>
      <c r="G334"/>
      <c r="H334" t="s">
        <v>181</v>
      </c>
      <c r="N334">
        <v>27.931360000000002</v>
      </c>
      <c r="O334">
        <v>85.560860000000005</v>
      </c>
      <c r="P334" s="11">
        <v>1379.8640000022699</v>
      </c>
      <c r="AC334" s="24"/>
      <c r="AD334" s="24"/>
      <c r="AE334" s="24"/>
      <c r="AF334" s="24"/>
      <c r="AH334">
        <v>2.3895849999999998</v>
      </c>
      <c r="AI334">
        <v>0.60921999999999998</v>
      </c>
      <c r="AJ334">
        <v>1.299685</v>
      </c>
      <c r="AK334">
        <v>0.174675</v>
      </c>
      <c r="AL334">
        <v>7.2009233330000004</v>
      </c>
      <c r="AM334">
        <v>1.5887499999999999E-2</v>
      </c>
      <c r="AN334">
        <v>1.5399999999999999E-3</v>
      </c>
      <c r="AO334">
        <v>1.2049999999999999E-3</v>
      </c>
      <c r="AP334">
        <v>5.8E-4</v>
      </c>
      <c r="AQ334">
        <v>2.34E-4</v>
      </c>
      <c r="AR334">
        <v>5.0000000000000004E-6</v>
      </c>
      <c r="AS334">
        <v>0.22594</v>
      </c>
      <c r="AU334">
        <f t="shared" si="44"/>
        <v>103.94123577318241</v>
      </c>
      <c r="AV334">
        <f t="shared" si="45"/>
        <v>15.5817516362604</v>
      </c>
      <c r="AW334">
        <f t="shared" si="46"/>
        <v>32.428888667099152</v>
      </c>
      <c r="AX334">
        <f t="shared" si="47"/>
        <v>7.1867928409792219</v>
      </c>
      <c r="AY334">
        <f t="shared" si="48"/>
        <v>256.39291922878357</v>
      </c>
      <c r="AZ334">
        <f t="shared" si="49"/>
        <v>181.322757361333</v>
      </c>
      <c r="BA334">
        <f t="shared" si="50"/>
        <v>57.076144765858089</v>
      </c>
      <c r="BB334">
        <f t="shared" si="51"/>
        <v>8.7746765020716975</v>
      </c>
      <c r="BC334">
        <f t="shared" si="52"/>
        <v>10.385889515623601</v>
      </c>
      <c r="BD334">
        <f t="shared" si="53"/>
        <v>9.101168590046961E-2</v>
      </c>
      <c r="BE334">
        <f t="shared" si="54"/>
        <v>33.712721509868899</v>
      </c>
    </row>
    <row r="335" spans="1:60" x14ac:dyDescent="0.25">
      <c r="A335" t="s">
        <v>1193</v>
      </c>
      <c r="C335">
        <v>334</v>
      </c>
      <c r="F335" s="15">
        <v>45661</v>
      </c>
      <c r="G335"/>
      <c r="H335" t="s">
        <v>181</v>
      </c>
      <c r="N335">
        <v>27.931360000000002</v>
      </c>
      <c r="O335">
        <v>85.560860000000005</v>
      </c>
      <c r="P335" s="11">
        <v>1379.8640000022699</v>
      </c>
      <c r="AC335" s="24"/>
      <c r="AD335" s="24"/>
      <c r="AE335" s="24"/>
      <c r="AF335" s="24"/>
      <c r="AH335">
        <v>2.44502</v>
      </c>
      <c r="AI335">
        <v>0.62775999999999998</v>
      </c>
      <c r="AJ335">
        <v>1.31212</v>
      </c>
      <c r="AK335">
        <v>0.176845</v>
      </c>
      <c r="AL335">
        <v>6.9611183329999999</v>
      </c>
      <c r="AM335">
        <v>1.609E-2</v>
      </c>
      <c r="AN335">
        <v>2.0600000000000002E-3</v>
      </c>
      <c r="AO335">
        <v>1.2975E-3</v>
      </c>
      <c r="AP335">
        <v>2.3000000000000001E-4</v>
      </c>
      <c r="AQ335">
        <v>2.32E-4</v>
      </c>
      <c r="AR335">
        <v>-2.0000000000000002E-5</v>
      </c>
      <c r="AS335">
        <v>0.21504000000000001</v>
      </c>
      <c r="AU335">
        <f t="shared" si="44"/>
        <v>106.3525257691802</v>
      </c>
      <c r="AV335">
        <f t="shared" si="45"/>
        <v>16.055941051145446</v>
      </c>
      <c r="AW335">
        <f t="shared" si="46"/>
        <v>32.739158640650729</v>
      </c>
      <c r="AX335">
        <f t="shared" si="47"/>
        <v>7.2760748817115823</v>
      </c>
      <c r="AY335">
        <f t="shared" si="48"/>
        <v>247.8545275320005</v>
      </c>
      <c r="AZ335">
        <f t="shared" si="49"/>
        <v>183.63387354485278</v>
      </c>
      <c r="BA335">
        <f t="shared" si="50"/>
        <v>76.348609232251732</v>
      </c>
      <c r="BB335">
        <f t="shared" si="51"/>
        <v>9.4482512543054167</v>
      </c>
      <c r="BC335">
        <f t="shared" si="52"/>
        <v>4.1185423941266004</v>
      </c>
      <c r="BD335">
        <f t="shared" si="53"/>
        <v>-0.36404674360187844</v>
      </c>
      <c r="BE335">
        <f t="shared" si="54"/>
        <v>33.424578590981127</v>
      </c>
    </row>
    <row r="336" spans="1:60" x14ac:dyDescent="0.25">
      <c r="A336" t="s">
        <v>1194</v>
      </c>
      <c r="C336">
        <v>335</v>
      </c>
      <c r="F336" s="15">
        <v>45668</v>
      </c>
      <c r="G336"/>
      <c r="H336" t="s">
        <v>181</v>
      </c>
      <c r="N336">
        <v>27.931360000000002</v>
      </c>
      <c r="O336">
        <v>85.560860000000005</v>
      </c>
      <c r="P336" s="11">
        <v>1379.8640000022699</v>
      </c>
      <c r="AC336" s="24"/>
      <c r="AD336" s="24"/>
      <c r="AE336" s="24"/>
      <c r="AF336" s="24"/>
      <c r="AH336">
        <v>2.4598399999999998</v>
      </c>
      <c r="AI336">
        <v>0.60445000000000004</v>
      </c>
      <c r="AJ336">
        <v>1.31355</v>
      </c>
      <c r="AK336">
        <v>0.17599500000000001</v>
      </c>
      <c r="AL336">
        <v>7.4073700000000002</v>
      </c>
      <c r="AM336">
        <v>1.5980000000000001E-2</v>
      </c>
      <c r="AN336">
        <v>8.7000000000000001E-4</v>
      </c>
      <c r="AO336">
        <v>1.2725E-3</v>
      </c>
      <c r="AP336">
        <v>3.5E-4</v>
      </c>
      <c r="AQ336">
        <v>2.7900000000000001E-4</v>
      </c>
      <c r="AR336">
        <v>-5.0000000000000004E-6</v>
      </c>
      <c r="AS336">
        <v>0.23027</v>
      </c>
      <c r="AU336">
        <f t="shared" si="44"/>
        <v>106.99716034554326</v>
      </c>
      <c r="AV336">
        <f t="shared" si="45"/>
        <v>15.45975144699386</v>
      </c>
      <c r="AW336">
        <f t="shared" si="46"/>
        <v>32.774839063825539</v>
      </c>
      <c r="AX336">
        <f t="shared" si="47"/>
        <v>7.2411026537749441</v>
      </c>
      <c r="AY336">
        <f t="shared" si="48"/>
        <v>263.74356874543804</v>
      </c>
      <c r="AZ336">
        <f t="shared" si="49"/>
        <v>182.37845240812601</v>
      </c>
      <c r="BA336">
        <f t="shared" si="50"/>
        <v>32.244315549543202</v>
      </c>
      <c r="BB336">
        <f t="shared" si="51"/>
        <v>9.2662040239719801</v>
      </c>
      <c r="BC336">
        <f t="shared" si="52"/>
        <v>6.2673471214970009</v>
      </c>
      <c r="BD336">
        <f t="shared" si="53"/>
        <v>-9.101168590046961E-2</v>
      </c>
      <c r="BE336">
        <f t="shared" si="54"/>
        <v>40.195937184843686</v>
      </c>
    </row>
    <row r="337" spans="1:57" x14ac:dyDescent="0.25">
      <c r="A337" t="s">
        <v>1195</v>
      </c>
      <c r="C337">
        <v>336</v>
      </c>
      <c r="F337" s="15">
        <v>45675</v>
      </c>
      <c r="G337"/>
      <c r="H337" t="s">
        <v>181</v>
      </c>
      <c r="N337">
        <v>27.931360000000002</v>
      </c>
      <c r="O337">
        <v>85.560860000000005</v>
      </c>
      <c r="P337" s="11">
        <v>1379.8640000022699</v>
      </c>
      <c r="AC337" s="24"/>
      <c r="AD337" s="24"/>
      <c r="AE337" s="24"/>
      <c r="AF337" s="24"/>
      <c r="AH337">
        <v>2.4649649999999999</v>
      </c>
      <c r="AI337">
        <v>0.61207</v>
      </c>
      <c r="AJ337">
        <v>1.2928649999999999</v>
      </c>
      <c r="AK337">
        <v>0.17166000000000001</v>
      </c>
      <c r="AL337">
        <v>7.1543266670000003</v>
      </c>
      <c r="AM337">
        <v>1.593E-2</v>
      </c>
      <c r="AN337">
        <v>1.56E-3</v>
      </c>
      <c r="AO337">
        <v>1.2925E-3</v>
      </c>
      <c r="AP337">
        <v>2.9E-4</v>
      </c>
      <c r="AQ337">
        <v>2.63E-4</v>
      </c>
      <c r="AR337">
        <v>5.0000000000000004E-6</v>
      </c>
      <c r="AS337">
        <v>0.23530000000000001</v>
      </c>
      <c r="AU337">
        <f t="shared" si="44"/>
        <v>107.22008559546639</v>
      </c>
      <c r="AV337">
        <f t="shared" si="45"/>
        <v>15.654644831105189</v>
      </c>
      <c r="AW337">
        <f t="shared" si="46"/>
        <v>32.25872049503468</v>
      </c>
      <c r="AX337">
        <f t="shared" si="47"/>
        <v>7.0627442912980865</v>
      </c>
      <c r="AY337">
        <f t="shared" si="48"/>
        <v>254.73381876769153</v>
      </c>
      <c r="AZ337">
        <f t="shared" si="49"/>
        <v>181.80780643688655</v>
      </c>
      <c r="BA337">
        <f t="shared" si="50"/>
        <v>57.817393399180922</v>
      </c>
      <c r="BB337">
        <f t="shared" si="51"/>
        <v>9.4118418082387301</v>
      </c>
      <c r="BC337">
        <f t="shared" si="52"/>
        <v>5.1929447578118006</v>
      </c>
      <c r="BD337">
        <f t="shared" si="53"/>
        <v>9.101168590046961E-2</v>
      </c>
      <c r="BE337">
        <f t="shared" si="54"/>
        <v>37.89079383374154</v>
      </c>
    </row>
    <row r="338" spans="1:57" x14ac:dyDescent="0.25">
      <c r="A338" t="s">
        <v>1196</v>
      </c>
      <c r="C338">
        <v>337</v>
      </c>
      <c r="F338" s="15">
        <v>45682</v>
      </c>
      <c r="G338"/>
      <c r="H338" t="s">
        <v>181</v>
      </c>
      <c r="N338">
        <v>27.931360000000002</v>
      </c>
      <c r="O338">
        <v>85.560860000000005</v>
      </c>
      <c r="P338" s="11">
        <v>1379.8640000022699</v>
      </c>
      <c r="AC338" s="24"/>
      <c r="AD338" s="24"/>
      <c r="AE338" s="24"/>
      <c r="AF338" s="24"/>
      <c r="AH338">
        <v>2.4286750000000001</v>
      </c>
      <c r="AI338">
        <v>0.58316999999999997</v>
      </c>
      <c r="AJ338">
        <v>1.2742549999999999</v>
      </c>
      <c r="AK338">
        <v>0.16999500000000001</v>
      </c>
      <c r="AL338">
        <v>6.9400050000000002</v>
      </c>
      <c r="AM338">
        <v>1.5492499999999999E-2</v>
      </c>
      <c r="AN338">
        <v>3.0000000000000001E-3</v>
      </c>
      <c r="AO338">
        <v>1.235E-3</v>
      </c>
      <c r="AP338">
        <v>-1.4999999999999999E-4</v>
      </c>
      <c r="AQ338">
        <v>1.64E-4</v>
      </c>
      <c r="AR338">
        <v>8.5000000000000006E-5</v>
      </c>
      <c r="AS338">
        <v>0.248</v>
      </c>
      <c r="AU338">
        <f t="shared" si="44"/>
        <v>105.64155733796196</v>
      </c>
      <c r="AV338">
        <f t="shared" si="45"/>
        <v>14.915482258819436</v>
      </c>
      <c r="AW338">
        <f t="shared" si="46"/>
        <v>31.79437596686461</v>
      </c>
      <c r="AX338">
        <f t="shared" si="47"/>
        <v>6.9942398683398483</v>
      </c>
      <c r="AY338">
        <f t="shared" si="48"/>
        <v>247.10277545352585</v>
      </c>
      <c r="AZ338">
        <f t="shared" si="49"/>
        <v>176.81465418854143</v>
      </c>
      <c r="BA338">
        <f t="shared" si="50"/>
        <v>111.18729499842485</v>
      </c>
      <c r="BB338">
        <f t="shared" si="51"/>
        <v>8.9931331784718225</v>
      </c>
      <c r="BC338">
        <f t="shared" si="52"/>
        <v>-2.6860059092130002</v>
      </c>
      <c r="BD338">
        <f t="shared" si="53"/>
        <v>1.5471986603079835</v>
      </c>
      <c r="BE338">
        <f t="shared" si="54"/>
        <v>23.627719348797005</v>
      </c>
    </row>
    <row r="339" spans="1:57" x14ac:dyDescent="0.25">
      <c r="A339" t="s">
        <v>1197</v>
      </c>
      <c r="C339">
        <v>338</v>
      </c>
      <c r="F339" s="15">
        <v>45689</v>
      </c>
      <c r="G339"/>
      <c r="H339" t="s">
        <v>181</v>
      </c>
      <c r="N339">
        <v>27.931360000000002</v>
      </c>
      <c r="O339">
        <v>85.560860000000005</v>
      </c>
      <c r="P339" s="11">
        <v>1379.8640000022699</v>
      </c>
      <c r="AC339" s="24"/>
      <c r="AD339" s="24"/>
      <c r="AE339" s="24"/>
      <c r="AF339" s="24"/>
      <c r="AH339">
        <v>2.3213300000000001</v>
      </c>
      <c r="AI339">
        <v>0.55262</v>
      </c>
      <c r="AJ339">
        <v>1.184185</v>
      </c>
      <c r="AK339">
        <v>0.15612000000000001</v>
      </c>
      <c r="AL339">
        <v>6.8552266670000002</v>
      </c>
      <c r="AM339">
        <v>1.45325E-2</v>
      </c>
      <c r="AN339">
        <v>1.92E-3</v>
      </c>
      <c r="AO339">
        <v>1.15E-3</v>
      </c>
      <c r="AP339">
        <v>-4.0000000000000002E-4</v>
      </c>
      <c r="AQ339">
        <v>2.5999999999999998E-4</v>
      </c>
      <c r="AR339">
        <v>-4.0000000000000003E-5</v>
      </c>
      <c r="AS339">
        <v>0.24451000000000001</v>
      </c>
      <c r="AU339">
        <f t="shared" si="44"/>
        <v>100.97230642030375</v>
      </c>
      <c r="AV339">
        <f t="shared" si="45"/>
        <v>14.134118363202491</v>
      </c>
      <c r="AW339">
        <f t="shared" si="46"/>
        <v>29.547008333749186</v>
      </c>
      <c r="AX339">
        <f t="shared" si="47"/>
        <v>6.4233696770211894</v>
      </c>
      <c r="AY339">
        <f t="shared" si="48"/>
        <v>244.0841952965053</v>
      </c>
      <c r="AZ339">
        <f t="shared" si="49"/>
        <v>165.85825154074411</v>
      </c>
      <c r="BA339">
        <f t="shared" si="50"/>
        <v>71.159868798991894</v>
      </c>
      <c r="BB339">
        <f t="shared" si="51"/>
        <v>8.3741725953381341</v>
      </c>
      <c r="BC339">
        <f t="shared" si="52"/>
        <v>-7.1626824245680005</v>
      </c>
      <c r="BD339">
        <f t="shared" si="53"/>
        <v>-0.72809348720375688</v>
      </c>
      <c r="BE339">
        <f t="shared" si="54"/>
        <v>37.458579455409883</v>
      </c>
    </row>
    <row r="340" spans="1:57" x14ac:dyDescent="0.25">
      <c r="A340" t="s">
        <v>1198</v>
      </c>
      <c r="C340">
        <v>339</v>
      </c>
      <c r="F340" s="15">
        <v>45696</v>
      </c>
      <c r="G340"/>
      <c r="H340" t="s">
        <v>181</v>
      </c>
      <c r="N340">
        <v>27.931360000000002</v>
      </c>
      <c r="O340">
        <v>85.560860000000005</v>
      </c>
      <c r="P340" s="11">
        <v>1379.8640000022699</v>
      </c>
      <c r="AC340" s="24"/>
      <c r="AD340" s="24"/>
      <c r="AE340" s="24"/>
      <c r="AF340" s="24"/>
      <c r="AH340">
        <v>2.3549000000000002</v>
      </c>
      <c r="AI340">
        <v>0.56462000000000001</v>
      </c>
      <c r="AJ340">
        <v>1.2060150000000001</v>
      </c>
      <c r="AK340">
        <v>0.160445</v>
      </c>
      <c r="AL340">
        <v>7.0040766669999996</v>
      </c>
      <c r="AM340">
        <v>1.473E-2</v>
      </c>
      <c r="AN340">
        <v>2.33E-3</v>
      </c>
      <c r="AO340">
        <v>1.2099999999999999E-3</v>
      </c>
      <c r="AP340">
        <v>6.4000000000000005E-4</v>
      </c>
      <c r="AQ340">
        <v>2.99E-4</v>
      </c>
      <c r="AR340">
        <v>0</v>
      </c>
      <c r="AS340">
        <v>0.25474000000000002</v>
      </c>
      <c r="AU340">
        <f t="shared" si="44"/>
        <v>102.43252117931242</v>
      </c>
      <c r="AV340">
        <f t="shared" si="45"/>
        <v>14.441037078338443</v>
      </c>
      <c r="AW340">
        <f t="shared" si="46"/>
        <v>30.091696192424774</v>
      </c>
      <c r="AX340">
        <f t="shared" si="47"/>
        <v>6.6013166015223206</v>
      </c>
      <c r="AY340">
        <f t="shared" si="48"/>
        <v>249.38408313898628</v>
      </c>
      <c r="AZ340">
        <f t="shared" si="49"/>
        <v>168.11230312713991</v>
      </c>
      <c r="BA340">
        <f t="shared" si="50"/>
        <v>86.35546578210996</v>
      </c>
      <c r="BB340">
        <f t="shared" si="51"/>
        <v>8.8110859481383859</v>
      </c>
      <c r="BC340">
        <f t="shared" si="52"/>
        <v>11.460291879308802</v>
      </c>
      <c r="BD340">
        <f t="shared" si="53"/>
        <v>0</v>
      </c>
      <c r="BE340">
        <f t="shared" si="54"/>
        <v>43.077366373721368</v>
      </c>
    </row>
    <row r="341" spans="1:57" x14ac:dyDescent="0.25">
      <c r="A341" t="s">
        <v>1199</v>
      </c>
      <c r="C341">
        <v>340</v>
      </c>
      <c r="F341" s="15">
        <v>45703</v>
      </c>
      <c r="G341"/>
      <c r="H341" t="s">
        <v>181</v>
      </c>
      <c r="N341">
        <v>27.931360000000002</v>
      </c>
      <c r="O341">
        <v>85.560860000000005</v>
      </c>
      <c r="P341" s="11">
        <v>1379.8640000022699</v>
      </c>
      <c r="AC341" s="24"/>
      <c r="AD341" s="24"/>
      <c r="AE341" s="24"/>
      <c r="AF341" s="24"/>
      <c r="AH341">
        <v>2.33772</v>
      </c>
      <c r="AI341">
        <v>0.55266999999999999</v>
      </c>
      <c r="AJ341">
        <v>1.1734549999999999</v>
      </c>
      <c r="AK341">
        <v>0.15726999999999999</v>
      </c>
      <c r="AL341">
        <v>7.3007999999999997</v>
      </c>
      <c r="AM341">
        <v>1.4387499999999999E-2</v>
      </c>
      <c r="AN341">
        <v>1.4400000000000001E-3</v>
      </c>
      <c r="AO341">
        <v>1.0824999999999999E-3</v>
      </c>
      <c r="AP341">
        <v>-2.7999999999999998E-4</v>
      </c>
      <c r="AQ341">
        <v>2.5599999999999999E-4</v>
      </c>
      <c r="AR341">
        <v>-1.0000000000000001E-5</v>
      </c>
      <c r="AS341">
        <v>0.23863000000000001</v>
      </c>
      <c r="AU341">
        <f t="shared" si="44"/>
        <v>101.68523224396034</v>
      </c>
      <c r="AV341">
        <f t="shared" si="45"/>
        <v>14.135397191182223</v>
      </c>
      <c r="AW341">
        <f t="shared" si="46"/>
        <v>29.279280403213729</v>
      </c>
      <c r="AX341">
        <f t="shared" si="47"/>
        <v>6.4706850442295814</v>
      </c>
      <c r="AY341">
        <f t="shared" si="48"/>
        <v>259.94908404692814</v>
      </c>
      <c r="AZ341">
        <f t="shared" si="49"/>
        <v>164.20337822414973</v>
      </c>
      <c r="BA341">
        <f t="shared" si="50"/>
        <v>53.369901599243924</v>
      </c>
      <c r="BB341">
        <f t="shared" si="51"/>
        <v>7.8826450734378533</v>
      </c>
      <c r="BC341">
        <f t="shared" si="52"/>
        <v>-5.0138776971976009</v>
      </c>
      <c r="BD341">
        <f t="shared" si="53"/>
        <v>-0.18202337180093922</v>
      </c>
      <c r="BE341">
        <f t="shared" si="54"/>
        <v>36.882293617634346</v>
      </c>
    </row>
    <row r="342" spans="1:57" x14ac:dyDescent="0.25">
      <c r="A342" t="s">
        <v>1200</v>
      </c>
      <c r="C342">
        <v>341</v>
      </c>
      <c r="F342" s="15">
        <v>45710</v>
      </c>
      <c r="G342"/>
      <c r="H342" t="s">
        <v>181</v>
      </c>
      <c r="N342">
        <v>27.931360000000002</v>
      </c>
      <c r="O342">
        <v>85.560860000000005</v>
      </c>
      <c r="P342" s="11">
        <v>1379.8640000022699</v>
      </c>
      <c r="AC342" s="24"/>
      <c r="AD342" s="24"/>
      <c r="AE342" s="24"/>
      <c r="AF342" s="24"/>
      <c r="AH342">
        <v>2.327995</v>
      </c>
      <c r="AI342">
        <v>0.58394999999999997</v>
      </c>
      <c r="AJ342">
        <v>1.181705</v>
      </c>
      <c r="AK342">
        <v>0.16067999999999999</v>
      </c>
      <c r="AL342">
        <v>7.2020816669999999</v>
      </c>
      <c r="AM342">
        <v>1.4482500000000001E-2</v>
      </c>
      <c r="AN342">
        <v>2.2699999999999999E-3</v>
      </c>
      <c r="AO342">
        <v>1.1950000000000001E-3</v>
      </c>
      <c r="AP342">
        <v>-3.3E-4</v>
      </c>
      <c r="AQ342">
        <v>2.34E-4</v>
      </c>
      <c r="AR342">
        <v>0</v>
      </c>
      <c r="AS342">
        <v>0.20632</v>
      </c>
      <c r="AU342">
        <f t="shared" si="44"/>
        <v>101.26221798922816</v>
      </c>
      <c r="AV342">
        <f t="shared" si="45"/>
        <v>14.935431975303272</v>
      </c>
      <c r="AW342">
        <f t="shared" si="46"/>
        <v>29.485128998453014</v>
      </c>
      <c r="AX342">
        <f t="shared" si="47"/>
        <v>6.6109853939518608</v>
      </c>
      <c r="AY342">
        <f t="shared" si="48"/>
        <v>256.43416236136085</v>
      </c>
      <c r="AZ342">
        <f t="shared" si="49"/>
        <v>165.28760556950468</v>
      </c>
      <c r="BA342">
        <f t="shared" si="50"/>
        <v>84.131719882141468</v>
      </c>
      <c r="BB342">
        <f t="shared" si="51"/>
        <v>8.7018576099383225</v>
      </c>
      <c r="BC342">
        <f t="shared" si="52"/>
        <v>-5.9092130002686005</v>
      </c>
      <c r="BD342">
        <f t="shared" si="53"/>
        <v>0</v>
      </c>
      <c r="BE342">
        <f t="shared" si="54"/>
        <v>33.712721509868899</v>
      </c>
    </row>
    <row r="343" spans="1:57" x14ac:dyDescent="0.25">
      <c r="A343" t="s">
        <v>1201</v>
      </c>
      <c r="C343">
        <v>342</v>
      </c>
      <c r="F343" s="15">
        <v>45717</v>
      </c>
      <c r="G343"/>
      <c r="H343" t="s">
        <v>181</v>
      </c>
      <c r="N343">
        <v>27.931360000000002</v>
      </c>
      <c r="O343">
        <v>85.560860000000005</v>
      </c>
      <c r="P343" s="11">
        <v>1379.8640000022699</v>
      </c>
      <c r="AC343" s="24"/>
      <c r="AD343" s="24"/>
      <c r="AE343" s="24"/>
      <c r="AF343" s="24"/>
      <c r="AH343">
        <v>2.4694250000000002</v>
      </c>
      <c r="AI343">
        <v>0.62773999999999996</v>
      </c>
      <c r="AJ343">
        <v>1.3131699999999999</v>
      </c>
      <c r="AK343">
        <v>0.17566499999999999</v>
      </c>
      <c r="AL343">
        <v>7.4356816669999999</v>
      </c>
      <c r="AM343">
        <v>1.6275000000000001E-2</v>
      </c>
      <c r="AN343">
        <v>2.1099999999999999E-3</v>
      </c>
      <c r="AO343">
        <v>1.335E-3</v>
      </c>
      <c r="AP343">
        <v>4.4000000000000002E-4</v>
      </c>
      <c r="AQ343">
        <v>2.1499999999999999E-4</v>
      </c>
      <c r="AR343">
        <v>5.0000000000000002E-5</v>
      </c>
      <c r="AS343">
        <v>0.19356999999999999</v>
      </c>
      <c r="AU343">
        <f t="shared" si="44"/>
        <v>107.41408493491171</v>
      </c>
      <c r="AV343">
        <f t="shared" si="45"/>
        <v>16.055429519953552</v>
      </c>
      <c r="AW343">
        <f t="shared" si="46"/>
        <v>32.765357552772088</v>
      </c>
      <c r="AX343">
        <f t="shared" si="47"/>
        <v>7.2275252005760127</v>
      </c>
      <c r="AY343">
        <f t="shared" si="48"/>
        <v>264.75162154848584</v>
      </c>
      <c r="AZ343">
        <f t="shared" si="49"/>
        <v>185.74526363843873</v>
      </c>
      <c r="BA343">
        <f t="shared" si="50"/>
        <v>78.201730815558804</v>
      </c>
      <c r="BB343">
        <f t="shared" si="51"/>
        <v>9.7213220998055743</v>
      </c>
      <c r="BC343">
        <f t="shared" si="52"/>
        <v>7.8789506670248013</v>
      </c>
      <c r="BD343">
        <f t="shared" si="53"/>
        <v>0.91011685900469619</v>
      </c>
      <c r="BE343">
        <f t="shared" si="54"/>
        <v>30.975363780435096</v>
      </c>
    </row>
    <row r="344" spans="1:57" x14ac:dyDescent="0.25">
      <c r="A344" t="s">
        <v>1202</v>
      </c>
      <c r="C344">
        <v>343</v>
      </c>
      <c r="F344" s="15">
        <v>45724</v>
      </c>
      <c r="G344"/>
      <c r="H344" t="s">
        <v>181</v>
      </c>
      <c r="N344">
        <v>27.931360000000002</v>
      </c>
      <c r="O344">
        <v>85.560860000000005</v>
      </c>
      <c r="P344" s="11">
        <v>1379.8640000022699</v>
      </c>
      <c r="AC344" s="24"/>
      <c r="AD344" s="24"/>
      <c r="AE344" s="24"/>
      <c r="AF344" s="24"/>
      <c r="AH344">
        <v>2.3174049999999999</v>
      </c>
      <c r="AI344">
        <v>0.54107000000000005</v>
      </c>
      <c r="AJ344">
        <v>1.187025</v>
      </c>
      <c r="AK344">
        <v>0.16069</v>
      </c>
      <c r="AL344">
        <v>7.1387183329999999</v>
      </c>
      <c r="AM344">
        <v>1.47E-2</v>
      </c>
      <c r="AN344">
        <v>2.0899999999999998E-3</v>
      </c>
      <c r="AO344">
        <v>1.2075E-3</v>
      </c>
      <c r="AP344">
        <v>-3.4000000000000002E-4</v>
      </c>
      <c r="AQ344">
        <v>2.33E-4</v>
      </c>
      <c r="AR344">
        <v>-1.0000000000000001E-5</v>
      </c>
      <c r="AS344">
        <v>0.27716000000000002</v>
      </c>
      <c r="AU344">
        <f t="shared" si="44"/>
        <v>100.80157830206993</v>
      </c>
      <c r="AV344">
        <f t="shared" si="45"/>
        <v>13.838709099884138</v>
      </c>
      <c r="AW344">
        <f t="shared" si="46"/>
        <v>29.617870153201256</v>
      </c>
      <c r="AX344">
        <f t="shared" si="47"/>
        <v>6.6113968319275873</v>
      </c>
      <c r="AY344">
        <f t="shared" si="48"/>
        <v>254.17807527015719</v>
      </c>
      <c r="AZ344">
        <f t="shared" si="49"/>
        <v>167.76991554439624</v>
      </c>
      <c r="BA344">
        <f t="shared" si="50"/>
        <v>77.460482182235978</v>
      </c>
      <c r="BB344">
        <f t="shared" si="51"/>
        <v>8.7928812251050417</v>
      </c>
      <c r="BC344">
        <f t="shared" si="52"/>
        <v>-6.0882800608828012</v>
      </c>
      <c r="BD344">
        <f t="shared" si="53"/>
        <v>-0.18202337180093922</v>
      </c>
      <c r="BE344">
        <f t="shared" si="54"/>
        <v>33.568650050425013</v>
      </c>
    </row>
    <row r="345" spans="1:57" x14ac:dyDescent="0.25">
      <c r="A345" t="s">
        <v>1203</v>
      </c>
      <c r="C345">
        <v>344</v>
      </c>
      <c r="F345" s="15">
        <v>45731</v>
      </c>
      <c r="G345"/>
      <c r="H345" t="s">
        <v>181</v>
      </c>
      <c r="N345">
        <v>27.931360000000002</v>
      </c>
      <c r="O345">
        <v>85.560860000000005</v>
      </c>
      <c r="P345" s="11">
        <v>1379.8640000022699</v>
      </c>
      <c r="AC345" s="24"/>
      <c r="AD345" s="24"/>
      <c r="AE345" s="24"/>
      <c r="AF345" s="24"/>
      <c r="AH345">
        <v>2.4104999999999999</v>
      </c>
      <c r="AI345">
        <v>0.55842999999999998</v>
      </c>
      <c r="AJ345">
        <v>1.2636799999999999</v>
      </c>
      <c r="AK345">
        <v>0.16924</v>
      </c>
      <c r="AL345">
        <v>7.6607533329999997</v>
      </c>
      <c r="AM345">
        <v>1.5505E-2</v>
      </c>
      <c r="AN345">
        <v>3.2799999999999999E-3</v>
      </c>
      <c r="AO345">
        <v>1.2075E-3</v>
      </c>
      <c r="AP345">
        <v>2.7E-4</v>
      </c>
      <c r="AQ345">
        <v>2.5799999999999998E-4</v>
      </c>
      <c r="AR345">
        <v>1.5E-5</v>
      </c>
      <c r="AS345">
        <v>0.18840999999999999</v>
      </c>
      <c r="AU345">
        <f t="shared" si="44"/>
        <v>104.85098828091749</v>
      </c>
      <c r="AV345">
        <f t="shared" si="45"/>
        <v>14.28271817444748</v>
      </c>
      <c r="AW345">
        <f t="shared" si="46"/>
        <v>31.530515494785163</v>
      </c>
      <c r="AX345">
        <f t="shared" si="47"/>
        <v>6.9631763011725987</v>
      </c>
      <c r="AY345">
        <f t="shared" si="48"/>
        <v>272.7654246141247</v>
      </c>
      <c r="AZ345">
        <f t="shared" si="49"/>
        <v>176.95731568135128</v>
      </c>
      <c r="BA345">
        <f t="shared" si="50"/>
        <v>121.56477586494449</v>
      </c>
      <c r="BB345">
        <f t="shared" si="51"/>
        <v>8.7928812251050417</v>
      </c>
      <c r="BC345">
        <f t="shared" si="52"/>
        <v>4.8348106365834003</v>
      </c>
      <c r="BD345">
        <f t="shared" si="53"/>
        <v>0.27303505770140885</v>
      </c>
      <c r="BE345">
        <f t="shared" si="54"/>
        <v>37.170436536522118</v>
      </c>
    </row>
    <row r="346" spans="1:57" x14ac:dyDescent="0.25">
      <c r="A346" t="s">
        <v>1204</v>
      </c>
      <c r="C346">
        <v>345</v>
      </c>
      <c r="F346" s="15">
        <v>45739</v>
      </c>
      <c r="G346"/>
      <c r="H346" t="s">
        <v>181</v>
      </c>
      <c r="N346">
        <v>27.931360000000002</v>
      </c>
      <c r="O346">
        <v>85.560860000000005</v>
      </c>
      <c r="P346" s="11">
        <v>1379.8640000022699</v>
      </c>
      <c r="AC346" s="24"/>
      <c r="AD346" s="24"/>
      <c r="AE346" s="24"/>
      <c r="AF346" s="24"/>
      <c r="AH346">
        <v>2.477725</v>
      </c>
      <c r="AI346">
        <v>0.5887</v>
      </c>
      <c r="AJ346">
        <v>1.3530500000000001</v>
      </c>
      <c r="AK346">
        <v>0.182945</v>
      </c>
      <c r="AL346">
        <v>7.9136266669999999</v>
      </c>
      <c r="AM346">
        <v>1.6725E-2</v>
      </c>
      <c r="AN346">
        <v>2.4899999999999999E-2</v>
      </c>
      <c r="AO346">
        <v>1.41E-3</v>
      </c>
      <c r="AP346">
        <v>3.8999999999999999E-4</v>
      </c>
      <c r="AQ346">
        <v>2.7099999999999997E-4</v>
      </c>
      <c r="AR346">
        <v>1.7000000000000001E-4</v>
      </c>
      <c r="AS346">
        <v>0.21978</v>
      </c>
      <c r="AU346">
        <f t="shared" si="44"/>
        <v>107.77511509576281</v>
      </c>
      <c r="AV346">
        <f t="shared" si="45"/>
        <v>15.056920633377922</v>
      </c>
      <c r="AW346">
        <f t="shared" si="46"/>
        <v>33.76041718648635</v>
      </c>
      <c r="AX346">
        <f t="shared" si="47"/>
        <v>7.527052046903929</v>
      </c>
      <c r="AY346">
        <f t="shared" si="48"/>
        <v>281.7691216820067</v>
      </c>
      <c r="AZ346">
        <f t="shared" si="49"/>
        <v>190.88107737959368</v>
      </c>
      <c r="BA346">
        <f t="shared" si="50"/>
        <v>922.85454848692621</v>
      </c>
      <c r="BB346">
        <f t="shared" si="51"/>
        <v>10.267463790805888</v>
      </c>
      <c r="BC346">
        <f t="shared" si="52"/>
        <v>6.9836153639538008</v>
      </c>
      <c r="BD346">
        <f t="shared" si="53"/>
        <v>3.094397320615967</v>
      </c>
      <c r="BE346">
        <f t="shared" si="54"/>
        <v>39.043365509292613</v>
      </c>
    </row>
    <row r="347" spans="1:57" x14ac:dyDescent="0.25">
      <c r="A347" t="s">
        <v>1205</v>
      </c>
      <c r="C347">
        <v>346</v>
      </c>
      <c r="F347" s="15">
        <v>45746</v>
      </c>
      <c r="G347"/>
      <c r="H347" t="s">
        <v>181</v>
      </c>
      <c r="N347">
        <v>27.931360000000002</v>
      </c>
      <c r="O347">
        <v>85.560860000000005</v>
      </c>
      <c r="P347" s="11">
        <v>1379.8640000022699</v>
      </c>
      <c r="AC347" s="24"/>
      <c r="AD347" s="24"/>
      <c r="AE347" s="24"/>
      <c r="AF347" s="24"/>
      <c r="AH347">
        <v>2.4677799999999999</v>
      </c>
      <c r="AI347">
        <v>0.59462999999999999</v>
      </c>
      <c r="AJ347">
        <v>1.3867050000000001</v>
      </c>
      <c r="AK347">
        <v>0.18535499999999999</v>
      </c>
      <c r="AL347">
        <v>8.0351866669999996</v>
      </c>
      <c r="AM347">
        <v>1.7202499999999999E-2</v>
      </c>
      <c r="AN347">
        <v>4.2000000000000002E-4</v>
      </c>
      <c r="AO347">
        <v>1.4025000000000001E-3</v>
      </c>
      <c r="AP347">
        <v>-1.2999999999999999E-4</v>
      </c>
      <c r="AQ347">
        <v>2.43E-4</v>
      </c>
      <c r="AR347">
        <v>-5.5000000000000002E-5</v>
      </c>
      <c r="AS347">
        <v>0.21611</v>
      </c>
      <c r="AU347">
        <f t="shared" si="44"/>
        <v>107.34253136688758</v>
      </c>
      <c r="AV347">
        <f t="shared" si="45"/>
        <v>15.20858963177427</v>
      </c>
      <c r="AW347">
        <f t="shared" si="46"/>
        <v>34.600154698338244</v>
      </c>
      <c r="AX347">
        <f t="shared" si="47"/>
        <v>7.6262085990536921</v>
      </c>
      <c r="AY347">
        <f t="shared" si="48"/>
        <v>286.09733374873156</v>
      </c>
      <c r="AZ347">
        <f t="shared" si="49"/>
        <v>196.33074640493038</v>
      </c>
      <c r="BA347">
        <f t="shared" si="50"/>
        <v>15.566221299779478</v>
      </c>
      <c r="BB347">
        <f t="shared" si="51"/>
        <v>10.212849621705855</v>
      </c>
      <c r="BC347">
        <f t="shared" si="52"/>
        <v>-2.3278717879846003</v>
      </c>
      <c r="BD347">
        <f t="shared" si="53"/>
        <v>-1.0011285449051657</v>
      </c>
      <c r="BE347">
        <f t="shared" si="54"/>
        <v>35.009364644863851</v>
      </c>
    </row>
    <row r="348" spans="1:57" x14ac:dyDescent="0.25">
      <c r="A348" t="s">
        <v>1206</v>
      </c>
      <c r="C348">
        <v>347</v>
      </c>
      <c r="F348" s="15">
        <v>45753</v>
      </c>
      <c r="G348"/>
      <c r="H348" t="s">
        <v>181</v>
      </c>
      <c r="N348">
        <v>27.931360000000002</v>
      </c>
      <c r="O348">
        <v>85.560860000000005</v>
      </c>
      <c r="P348" s="11">
        <v>1379.8640000022699</v>
      </c>
      <c r="AC348" s="24"/>
      <c r="AD348" s="24"/>
      <c r="AE348" s="24"/>
      <c r="AF348" s="24"/>
      <c r="AH348">
        <v>2.5177450000000001</v>
      </c>
      <c r="AI348">
        <v>0.59770999999999996</v>
      </c>
      <c r="AJ348">
        <v>1.4038600000000001</v>
      </c>
      <c r="AK348">
        <v>0.18726000000000001</v>
      </c>
      <c r="AL348">
        <v>7.2640216669999997</v>
      </c>
      <c r="AM348">
        <v>1.7284999999999998E-2</v>
      </c>
      <c r="AN348">
        <v>1.8E-3</v>
      </c>
      <c r="AO348">
        <v>1.415E-3</v>
      </c>
      <c r="AP348">
        <v>-1.8000000000000001E-4</v>
      </c>
      <c r="AQ348">
        <v>2.5099999999999998E-4</v>
      </c>
      <c r="AR348">
        <v>0</v>
      </c>
      <c r="AS348">
        <v>0.23699999999999999</v>
      </c>
      <c r="AU348">
        <f t="shared" si="44"/>
        <v>109.51588943760159</v>
      </c>
      <c r="AV348">
        <f t="shared" si="45"/>
        <v>15.28736543532583</v>
      </c>
      <c r="AW348">
        <f t="shared" si="46"/>
        <v>35.028195019711561</v>
      </c>
      <c r="AX348">
        <f t="shared" si="47"/>
        <v>7.7045875334293363</v>
      </c>
      <c r="AY348">
        <f t="shared" si="48"/>
        <v>258.63957084616618</v>
      </c>
      <c r="AZ348">
        <f t="shared" si="49"/>
        <v>197.27231225747545</v>
      </c>
      <c r="BA348">
        <f t="shared" si="50"/>
        <v>66.712376999054911</v>
      </c>
      <c r="BB348">
        <f t="shared" si="51"/>
        <v>10.303873236872574</v>
      </c>
      <c r="BC348">
        <f t="shared" si="52"/>
        <v>-3.2232070910556003</v>
      </c>
      <c r="BD348">
        <f t="shared" si="53"/>
        <v>0</v>
      </c>
      <c r="BE348">
        <f t="shared" si="54"/>
        <v>36.161936320414924</v>
      </c>
    </row>
    <row r="349" spans="1:57" x14ac:dyDescent="0.25">
      <c r="A349" t="s">
        <v>1207</v>
      </c>
      <c r="C349">
        <v>348</v>
      </c>
      <c r="F349" s="15">
        <v>45760</v>
      </c>
      <c r="G349"/>
      <c r="H349" t="s">
        <v>181</v>
      </c>
      <c r="N349">
        <v>27.931360000000002</v>
      </c>
      <c r="O349">
        <v>85.560860000000005</v>
      </c>
      <c r="P349" s="11">
        <v>1379.8640000022699</v>
      </c>
      <c r="AC349" s="24"/>
      <c r="AD349" s="24"/>
      <c r="AE349" s="24"/>
      <c r="AF349" s="24"/>
      <c r="AH349">
        <v>2.8767649999999998</v>
      </c>
      <c r="AI349">
        <v>0.73096000000000005</v>
      </c>
      <c r="AJ349">
        <v>1.657295</v>
      </c>
      <c r="AK349">
        <v>0.21706</v>
      </c>
      <c r="AL349">
        <v>7.4928350000000004</v>
      </c>
      <c r="AM349">
        <v>2.0449999999999999E-2</v>
      </c>
      <c r="AN349">
        <v>1.6800000000000001E-3</v>
      </c>
      <c r="AO349">
        <v>1.6800000000000001E-3</v>
      </c>
      <c r="AP349">
        <v>-1.8000000000000001E-4</v>
      </c>
      <c r="AQ349">
        <v>2.5500000000000002E-4</v>
      </c>
      <c r="AR349">
        <v>-3.0000000000000001E-5</v>
      </c>
      <c r="AS349">
        <v>0.18623999999999999</v>
      </c>
      <c r="AU349">
        <f t="shared" si="44"/>
        <v>125.13240128685068</v>
      </c>
      <c r="AV349">
        <f t="shared" si="45"/>
        <v>18.695442001314635</v>
      </c>
      <c r="AW349">
        <f t="shared" si="46"/>
        <v>41.351739108737959</v>
      </c>
      <c r="AX349">
        <f t="shared" si="47"/>
        <v>8.9306727010903106</v>
      </c>
      <c r="AY349">
        <f t="shared" si="48"/>
        <v>266.78659806661801</v>
      </c>
      <c r="AZ349">
        <f t="shared" si="49"/>
        <v>233.39420223693219</v>
      </c>
      <c r="BA349">
        <f t="shared" si="50"/>
        <v>62.264885199117913</v>
      </c>
      <c r="BB349">
        <f t="shared" si="51"/>
        <v>12.233573878407014</v>
      </c>
      <c r="BC349">
        <f t="shared" si="52"/>
        <v>-3.2232070910556003</v>
      </c>
      <c r="BD349">
        <f t="shared" si="53"/>
        <v>-0.54607011540281769</v>
      </c>
      <c r="BE349">
        <f t="shared" si="54"/>
        <v>36.738222158190467</v>
      </c>
    </row>
    <row r="350" spans="1:57" x14ac:dyDescent="0.25">
      <c r="A350" t="s">
        <v>1208</v>
      </c>
      <c r="C350">
        <v>349</v>
      </c>
      <c r="F350" s="15">
        <v>45766</v>
      </c>
      <c r="G350"/>
      <c r="H350" t="s">
        <v>181</v>
      </c>
      <c r="N350">
        <v>27.931360000000002</v>
      </c>
      <c r="O350">
        <v>85.560860000000005</v>
      </c>
      <c r="P350" s="11">
        <v>1379.8640000022699</v>
      </c>
      <c r="AC350" s="24"/>
      <c r="AD350" s="24"/>
      <c r="AE350" s="24"/>
      <c r="AF350" s="24"/>
      <c r="AH350">
        <v>2.5773000000000001</v>
      </c>
      <c r="AI350">
        <v>0.65471999999999997</v>
      </c>
      <c r="AJ350">
        <v>1.4653400000000001</v>
      </c>
      <c r="AK350">
        <v>0.19697999999999999</v>
      </c>
      <c r="AL350">
        <v>7.6036733329999997</v>
      </c>
      <c r="AM350">
        <v>1.8307500000000001E-2</v>
      </c>
      <c r="AN350">
        <v>1.5900000000000001E-3</v>
      </c>
      <c r="AO350">
        <v>1.5425E-3</v>
      </c>
      <c r="AP350">
        <v>5.0000000000000002E-5</v>
      </c>
      <c r="AQ350">
        <v>1.03E-4</v>
      </c>
      <c r="AR350">
        <v>1.0000000000000001E-5</v>
      </c>
      <c r="AS350">
        <v>0.18457000000000001</v>
      </c>
      <c r="AU350">
        <f t="shared" si="44"/>
        <v>112.10638958573269</v>
      </c>
      <c r="AV350">
        <f t="shared" si="45"/>
        <v>16.74548509781755</v>
      </c>
      <c r="AW350">
        <f t="shared" si="46"/>
        <v>36.562203702779584</v>
      </c>
      <c r="AX350">
        <f t="shared" si="47"/>
        <v>8.10450524583419</v>
      </c>
      <c r="AY350">
        <f t="shared" si="48"/>
        <v>270.73305915864057</v>
      </c>
      <c r="AZ350">
        <f t="shared" si="49"/>
        <v>208.94202236932207</v>
      </c>
      <c r="BA350">
        <f t="shared" si="50"/>
        <v>58.929266349165168</v>
      </c>
      <c r="BB350">
        <f t="shared" si="51"/>
        <v>11.232314111573107</v>
      </c>
      <c r="BC350">
        <f t="shared" si="52"/>
        <v>0.89533530307100007</v>
      </c>
      <c r="BD350">
        <f t="shared" si="53"/>
        <v>0.18202337180093922</v>
      </c>
      <c r="BE350">
        <f t="shared" si="54"/>
        <v>14.83936032272007</v>
      </c>
    </row>
    <row r="351" spans="1:57" x14ac:dyDescent="0.25">
      <c r="A351" t="s">
        <v>1209</v>
      </c>
      <c r="C351">
        <v>350</v>
      </c>
      <c r="F351" s="15">
        <v>45773</v>
      </c>
      <c r="G351"/>
      <c r="H351" t="s">
        <v>181</v>
      </c>
      <c r="N351">
        <v>27.931360000000002</v>
      </c>
      <c r="O351">
        <v>85.560860000000005</v>
      </c>
      <c r="P351" s="11">
        <v>1379.8640000022699</v>
      </c>
      <c r="AC351" s="24"/>
      <c r="AD351" s="24"/>
      <c r="AE351" s="24"/>
      <c r="AF351" s="24"/>
      <c r="AH351">
        <v>2.8661650000000001</v>
      </c>
      <c r="AI351">
        <v>0.71169000000000004</v>
      </c>
      <c r="AJ351">
        <v>1.72821</v>
      </c>
      <c r="AK351">
        <v>0.22849</v>
      </c>
      <c r="AL351">
        <v>7.7687116669999998</v>
      </c>
      <c r="AM351">
        <v>2.1662500000000001E-2</v>
      </c>
      <c r="AN351">
        <v>5.6999999999999998E-4</v>
      </c>
      <c r="AO351">
        <v>1.8749999999999999E-3</v>
      </c>
      <c r="AP351">
        <v>4.4299999999999999E-3</v>
      </c>
      <c r="AQ351">
        <v>2.61E-4</v>
      </c>
      <c r="AR351">
        <v>4.5000000000000003E-5</v>
      </c>
      <c r="AS351">
        <v>0.18149000000000001</v>
      </c>
      <c r="AU351">
        <f t="shared" si="44"/>
        <v>124.67132662359505</v>
      </c>
      <c r="AV351">
        <f t="shared" si="45"/>
        <v>18.202581697925485</v>
      </c>
      <c r="AW351">
        <f t="shared" si="46"/>
        <v>43.121163730725087</v>
      </c>
      <c r="AX351">
        <f t="shared" si="47"/>
        <v>9.400946307344169</v>
      </c>
      <c r="AY351">
        <f t="shared" si="48"/>
        <v>276.60934172437732</v>
      </c>
      <c r="AZ351">
        <f t="shared" si="49"/>
        <v>247.23236703948868</v>
      </c>
      <c r="BA351">
        <f t="shared" si="50"/>
        <v>21.125586049700722</v>
      </c>
      <c r="BB351">
        <f t="shared" si="51"/>
        <v>13.653542275007828</v>
      </c>
      <c r="BC351">
        <f t="shared" si="52"/>
        <v>79.326707852090607</v>
      </c>
      <c r="BD351">
        <f t="shared" si="53"/>
        <v>0.81910517310422659</v>
      </c>
      <c r="BE351">
        <f t="shared" si="54"/>
        <v>37.602650914853768</v>
      </c>
    </row>
    <row r="352" spans="1:57" x14ac:dyDescent="0.25">
      <c r="A352" t="s">
        <v>1210</v>
      </c>
      <c r="C352">
        <v>351</v>
      </c>
      <c r="F352" s="15">
        <v>45780</v>
      </c>
      <c r="G352"/>
      <c r="H352" t="s">
        <v>181</v>
      </c>
      <c r="N352">
        <v>27.931360000000002</v>
      </c>
      <c r="O352">
        <v>85.560860000000005</v>
      </c>
      <c r="P352" s="11">
        <v>1379.8640000022699</v>
      </c>
      <c r="AC352" s="24"/>
      <c r="AD352" s="24"/>
      <c r="AE352" s="24"/>
      <c r="AF352" s="24"/>
      <c r="AH352">
        <v>2.6457299999999999</v>
      </c>
      <c r="AI352">
        <v>0.63107000000000002</v>
      </c>
      <c r="AJ352">
        <v>1.51891</v>
      </c>
      <c r="AK352">
        <v>0.20884</v>
      </c>
      <c r="AL352">
        <v>7.832903333</v>
      </c>
      <c r="AM352">
        <v>1.8527499999999999E-2</v>
      </c>
      <c r="AN352">
        <v>8.3000000000000001E-4</v>
      </c>
      <c r="AO352">
        <v>1.58E-3</v>
      </c>
      <c r="AP352">
        <v>1.82E-3</v>
      </c>
      <c r="AQ352">
        <v>2.7399999999999999E-4</v>
      </c>
      <c r="AR352">
        <v>2.7E-4</v>
      </c>
      <c r="AS352">
        <v>0.19449</v>
      </c>
      <c r="AU352">
        <f t="shared" si="44"/>
        <v>115.08293102031604</v>
      </c>
      <c r="AV352">
        <f t="shared" si="45"/>
        <v>16.140599463403781</v>
      </c>
      <c r="AW352">
        <f t="shared" si="46"/>
        <v>37.898847247866662</v>
      </c>
      <c r="AX352">
        <f t="shared" si="47"/>
        <v>8.5924706850442298</v>
      </c>
      <c r="AY352">
        <f t="shared" si="48"/>
        <v>278.89492204162292</v>
      </c>
      <c r="AZ352">
        <f t="shared" si="49"/>
        <v>211.45286464277561</v>
      </c>
      <c r="BA352">
        <f t="shared" si="50"/>
        <v>30.76181828289754</v>
      </c>
      <c r="BB352">
        <f t="shared" si="51"/>
        <v>11.505384957073263</v>
      </c>
      <c r="BC352">
        <f t="shared" si="52"/>
        <v>32.590205031784407</v>
      </c>
      <c r="BD352">
        <f t="shared" si="53"/>
        <v>4.9146310386253589</v>
      </c>
      <c r="BE352">
        <f t="shared" si="54"/>
        <v>39.475579887624264</v>
      </c>
    </row>
    <row r="353" spans="1:57" x14ac:dyDescent="0.25">
      <c r="A353" t="s">
        <v>1211</v>
      </c>
      <c r="C353">
        <v>352</v>
      </c>
      <c r="F353" s="15">
        <v>45787</v>
      </c>
      <c r="G353"/>
      <c r="H353" t="s">
        <v>181</v>
      </c>
      <c r="N353">
        <v>27.931360000000002</v>
      </c>
      <c r="O353">
        <v>85.560860000000005</v>
      </c>
      <c r="P353" s="11">
        <v>1379.8640000022699</v>
      </c>
      <c r="AC353" s="24"/>
      <c r="AD353" s="24"/>
      <c r="AE353" s="24"/>
      <c r="AF353" s="24"/>
      <c r="AH353">
        <v>3.1049199999999999</v>
      </c>
      <c r="AI353">
        <v>0.84611999999999998</v>
      </c>
      <c r="AJ353">
        <v>1.904955</v>
      </c>
      <c r="AK353">
        <v>0.24895999999999999</v>
      </c>
      <c r="AL353">
        <v>7.8712799999999996</v>
      </c>
      <c r="AM353">
        <v>2.3650000000000001E-2</v>
      </c>
      <c r="AN353">
        <v>2.4199999999999998E-3</v>
      </c>
      <c r="AO353">
        <v>2.0899999999999998E-3</v>
      </c>
      <c r="AP353">
        <v>0</v>
      </c>
      <c r="AQ353">
        <v>2.7500000000000002E-4</v>
      </c>
      <c r="AR353">
        <v>3.4999999999999997E-5</v>
      </c>
      <c r="AS353">
        <v>0.14727000000000001</v>
      </c>
      <c r="AU353">
        <f t="shared" si="44"/>
        <v>135.05659843733099</v>
      </c>
      <c r="AV353">
        <f t="shared" si="45"/>
        <v>21.640838604235988</v>
      </c>
      <c r="AW353">
        <f t="shared" si="46"/>
        <v>47.531189181096856</v>
      </c>
      <c r="AX353">
        <f t="shared" si="47"/>
        <v>10.243159843653569</v>
      </c>
      <c r="AY353">
        <f t="shared" si="48"/>
        <v>280.26134482206118</v>
      </c>
      <c r="AZ353">
        <f t="shared" si="49"/>
        <v>269.91554439625656</v>
      </c>
      <c r="BA353">
        <f t="shared" si="50"/>
        <v>89.691084632062712</v>
      </c>
      <c r="BB353">
        <f t="shared" si="51"/>
        <v>15.219148455875393</v>
      </c>
      <c r="BC353">
        <f t="shared" si="52"/>
        <v>0</v>
      </c>
      <c r="BD353">
        <f t="shared" si="53"/>
        <v>0.63708180130328729</v>
      </c>
      <c r="BE353">
        <f t="shared" si="54"/>
        <v>39.61965134706815</v>
      </c>
    </row>
    <row r="354" spans="1:57" x14ac:dyDescent="0.25">
      <c r="A354" t="s">
        <v>1212</v>
      </c>
      <c r="C354">
        <v>353</v>
      </c>
      <c r="F354" s="15">
        <v>45793</v>
      </c>
      <c r="G354"/>
      <c r="H354" t="s">
        <v>181</v>
      </c>
      <c r="N354">
        <v>27.931360000000002</v>
      </c>
      <c r="O354">
        <v>85.560860000000005</v>
      </c>
      <c r="P354" s="11">
        <v>1379.8640000022699</v>
      </c>
      <c r="AC354" s="24"/>
      <c r="AD354" s="24"/>
      <c r="AE354" s="24"/>
      <c r="AF354" s="24"/>
      <c r="AU354">
        <f t="shared" si="44"/>
        <v>0</v>
      </c>
      <c r="AV354">
        <f t="shared" si="45"/>
        <v>0</v>
      </c>
      <c r="AW354">
        <f t="shared" si="46"/>
        <v>0</v>
      </c>
      <c r="AX354">
        <f t="shared" si="47"/>
        <v>0</v>
      </c>
      <c r="AY354">
        <f t="shared" si="48"/>
        <v>0</v>
      </c>
      <c r="AZ354">
        <f t="shared" si="49"/>
        <v>0</v>
      </c>
      <c r="BA354">
        <f t="shared" si="50"/>
        <v>0</v>
      </c>
      <c r="BB354">
        <f t="shared" si="51"/>
        <v>0</v>
      </c>
      <c r="BC354">
        <f t="shared" si="52"/>
        <v>0</v>
      </c>
      <c r="BD354">
        <f t="shared" si="53"/>
        <v>0</v>
      </c>
      <c r="BE354">
        <f t="shared" si="54"/>
        <v>0</v>
      </c>
    </row>
    <row r="355" spans="1:57" x14ac:dyDescent="0.25">
      <c r="A355" t="s">
        <v>1213</v>
      </c>
      <c r="C355">
        <v>354</v>
      </c>
      <c r="F355" s="15">
        <v>45800</v>
      </c>
      <c r="G355"/>
      <c r="H355" t="s">
        <v>181</v>
      </c>
      <c r="N355">
        <v>27.931360000000002</v>
      </c>
      <c r="O355">
        <v>85.560860000000005</v>
      </c>
      <c r="P355" s="11">
        <v>1379.8640000022699</v>
      </c>
      <c r="AC355" s="24"/>
      <c r="AD355" s="24"/>
      <c r="AE355" s="24"/>
      <c r="AF355" s="24"/>
      <c r="AH355">
        <v>3.11294</v>
      </c>
      <c r="AI355">
        <v>0.79464999999999997</v>
      </c>
      <c r="AJ355">
        <v>1.95729</v>
      </c>
      <c r="AK355">
        <v>0.25990000000000002</v>
      </c>
      <c r="AL355">
        <v>7.805955</v>
      </c>
      <c r="AM355">
        <v>2.4729999999999999E-2</v>
      </c>
      <c r="AN355">
        <v>1.0000000000000001E-5</v>
      </c>
      <c r="AO355">
        <v>2.2049999999999999E-3</v>
      </c>
      <c r="AP355">
        <v>-4.0000000000000002E-4</v>
      </c>
      <c r="AQ355">
        <v>2.6400000000000002E-4</v>
      </c>
      <c r="AR355">
        <v>0</v>
      </c>
      <c r="AS355">
        <v>0.16341</v>
      </c>
      <c r="AU355">
        <f t="shared" si="44"/>
        <v>135.4054492674546</v>
      </c>
      <c r="AV355">
        <f t="shared" si="45"/>
        <v>20.324413081898701</v>
      </c>
      <c r="AW355">
        <f t="shared" si="46"/>
        <v>48.837017815260239</v>
      </c>
      <c r="AX355">
        <f t="shared" si="47"/>
        <v>10.693272989096895</v>
      </c>
      <c r="AY355">
        <f t="shared" si="48"/>
        <v>277.93541151127806</v>
      </c>
      <c r="AZ355">
        <f t="shared" si="49"/>
        <v>282.24149737502853</v>
      </c>
      <c r="BA355">
        <f t="shared" si="50"/>
        <v>0.37062431666141615</v>
      </c>
      <c r="BB355">
        <f t="shared" si="51"/>
        <v>16.056565715409207</v>
      </c>
      <c r="BC355">
        <f t="shared" si="52"/>
        <v>-7.1626824245680005</v>
      </c>
      <c r="BD355">
        <f t="shared" si="53"/>
        <v>0</v>
      </c>
      <c r="BE355">
        <f t="shared" si="54"/>
        <v>38.034865293185419</v>
      </c>
    </row>
    <row r="356" spans="1:57" x14ac:dyDescent="0.25">
      <c r="A356" t="s">
        <v>1214</v>
      </c>
      <c r="C356">
        <v>355</v>
      </c>
      <c r="F356" s="15">
        <v>45808</v>
      </c>
      <c r="G356"/>
      <c r="H356" t="s">
        <v>181</v>
      </c>
      <c r="N356">
        <v>27.931360000000002</v>
      </c>
      <c r="O356">
        <v>85.560860000000005</v>
      </c>
      <c r="P356" s="11">
        <v>1379.8640000022699</v>
      </c>
      <c r="AC356" s="24"/>
      <c r="AD356" s="24"/>
      <c r="AE356" s="24"/>
      <c r="AF356" s="24"/>
      <c r="AH356">
        <v>3.0563600000000002</v>
      </c>
      <c r="AI356">
        <v>0.77854000000000001</v>
      </c>
      <c r="AJ356">
        <v>2.0934200000000001</v>
      </c>
      <c r="AK356">
        <v>0.28516000000000002</v>
      </c>
      <c r="AL356">
        <v>8.0516950000000005</v>
      </c>
      <c r="AM356">
        <v>2.5749999999999999E-2</v>
      </c>
      <c r="AN356">
        <v>5.9999999999999995E-4</v>
      </c>
      <c r="AO356">
        <v>2.1471429999999998E-3</v>
      </c>
      <c r="AP356">
        <v>-1.4999999999999999E-4</v>
      </c>
      <c r="AQ356">
        <v>8.7999999999999998E-5</v>
      </c>
      <c r="AR356">
        <v>-1.35E-4</v>
      </c>
      <c r="AS356">
        <v>0.16466</v>
      </c>
      <c r="AU356">
        <f t="shared" si="44"/>
        <v>132.94435450830323</v>
      </c>
      <c r="AV356">
        <f t="shared" si="45"/>
        <v>19.912374706828682</v>
      </c>
      <c r="AW356">
        <f t="shared" si="46"/>
        <v>52.233644393432805</v>
      </c>
      <c r="AX356">
        <f t="shared" si="47"/>
        <v>11.732565315778647</v>
      </c>
      <c r="AY356">
        <f t="shared" si="48"/>
        <v>286.68512221609018</v>
      </c>
      <c r="AZ356">
        <f t="shared" si="49"/>
        <v>293.88267518831316</v>
      </c>
      <c r="BA356">
        <f t="shared" si="50"/>
        <v>22.237458999684968</v>
      </c>
      <c r="BB356">
        <f t="shared" si="51"/>
        <v>15.635257451193135</v>
      </c>
      <c r="BC356">
        <f t="shared" si="52"/>
        <v>-2.6860059092130002</v>
      </c>
      <c r="BD356">
        <f t="shared" si="53"/>
        <v>-2.4573155193126794</v>
      </c>
      <c r="BE356">
        <f t="shared" si="54"/>
        <v>12.678288431061807</v>
      </c>
    </row>
    <row r="357" spans="1:57" x14ac:dyDescent="0.25">
      <c r="A357" t="s">
        <v>1215</v>
      </c>
      <c r="C357">
        <v>356</v>
      </c>
      <c r="F357" s="29">
        <v>45815</v>
      </c>
      <c r="G357"/>
      <c r="H357" t="s">
        <v>181</v>
      </c>
      <c r="N357">
        <v>27.931360000000002</v>
      </c>
      <c r="O357">
        <v>85.560860000000005</v>
      </c>
      <c r="P357" s="11">
        <v>1379.8640000022699</v>
      </c>
      <c r="AC357" s="24"/>
      <c r="AD357" s="24"/>
      <c r="AE357" s="24"/>
      <c r="AF357" s="24"/>
      <c r="AH357">
        <v>3.0889700000000002</v>
      </c>
      <c r="AI357">
        <v>0.76202999999999999</v>
      </c>
      <c r="AJ357">
        <v>2.0745200000000001</v>
      </c>
      <c r="AK357">
        <v>0.28311999999999998</v>
      </c>
      <c r="AL357">
        <v>7.9752749999999999</v>
      </c>
      <c r="AM357">
        <v>2.5423332999999999E-2</v>
      </c>
      <c r="AN357">
        <v>1.39E-3</v>
      </c>
      <c r="AO357">
        <v>2.1114290000000002E-3</v>
      </c>
      <c r="AP357">
        <v>-2.4000000000000001E-4</v>
      </c>
      <c r="AQ357">
        <v>-5.5000000000000002E-5</v>
      </c>
      <c r="AR357">
        <v>-9.5000000000000005E-5</v>
      </c>
      <c r="AS357">
        <v>0.16356999999999999</v>
      </c>
      <c r="AU357">
        <f t="shared" si="44"/>
        <v>134.36281156196046</v>
      </c>
      <c r="AV357">
        <f t="shared" si="45"/>
        <v>19.490105707920804</v>
      </c>
      <c r="AW357">
        <f t="shared" si="46"/>
        <v>51.76206397524826</v>
      </c>
      <c r="AX357">
        <f t="shared" si="47"/>
        <v>11.648631968730713</v>
      </c>
      <c r="AY357">
        <f t="shared" si="48"/>
        <v>283.96414519948013</v>
      </c>
      <c r="AZ357">
        <f t="shared" si="49"/>
        <v>290.15445103857564</v>
      </c>
      <c r="BA357">
        <f t="shared" si="50"/>
        <v>51.516780015936845</v>
      </c>
      <c r="BB357">
        <f t="shared" si="51"/>
        <v>15.375192059828002</v>
      </c>
      <c r="BC357">
        <f t="shared" si="52"/>
        <v>-4.2976094547408001</v>
      </c>
      <c r="BD357">
        <f t="shared" si="53"/>
        <v>-1.7292220321089227</v>
      </c>
      <c r="BE357">
        <f t="shared" si="54"/>
        <v>-7.9239302694136295</v>
      </c>
    </row>
    <row r="358" spans="1:57" x14ac:dyDescent="0.25">
      <c r="A358" t="s">
        <v>1216</v>
      </c>
      <c r="C358">
        <v>357</v>
      </c>
      <c r="F358" s="29">
        <v>45822</v>
      </c>
      <c r="G358"/>
      <c r="H358" t="s">
        <v>181</v>
      </c>
      <c r="N358">
        <v>27.931360000000002</v>
      </c>
      <c r="O358">
        <v>85.560860000000005</v>
      </c>
      <c r="P358" s="11">
        <v>1379.8640000022699</v>
      </c>
      <c r="AC358" s="24"/>
      <c r="AD358" s="24"/>
      <c r="AE358" s="24"/>
      <c r="AF358" s="24"/>
      <c r="AH358">
        <v>3.19509</v>
      </c>
      <c r="AI358">
        <v>0.77151999999999998</v>
      </c>
      <c r="AJ358">
        <v>2.19</v>
      </c>
      <c r="AK358">
        <v>0.30126999999999998</v>
      </c>
      <c r="AL358">
        <v>7.7372750000000003</v>
      </c>
      <c r="AM358">
        <v>2.6720000000000001E-2</v>
      </c>
      <c r="AN358">
        <v>1.6800000000000001E-3</v>
      </c>
      <c r="AO358">
        <v>2.412857E-3</v>
      </c>
      <c r="AP358">
        <v>1E-3</v>
      </c>
      <c r="AQ358">
        <v>8.7999999999999998E-5</v>
      </c>
      <c r="AR358">
        <v>2.5000000000000001E-5</v>
      </c>
      <c r="AS358">
        <v>0.25670999999999999</v>
      </c>
      <c r="AU358">
        <f t="shared" si="44"/>
        <v>138.97877790768581</v>
      </c>
      <c r="AV358">
        <f t="shared" si="45"/>
        <v>19.732827258474153</v>
      </c>
      <c r="AW358">
        <f t="shared" si="46"/>
        <v>54.643445281700679</v>
      </c>
      <c r="AX358">
        <f t="shared" si="47"/>
        <v>12.395391894671878</v>
      </c>
      <c r="AY358">
        <f t="shared" si="48"/>
        <v>275.4900215413648</v>
      </c>
      <c r="AZ358">
        <f t="shared" si="49"/>
        <v>304.95320703035833</v>
      </c>
      <c r="BA358">
        <f t="shared" si="50"/>
        <v>62.264885199117913</v>
      </c>
      <c r="BB358">
        <f t="shared" si="51"/>
        <v>17.570157361625899</v>
      </c>
      <c r="BC358">
        <f t="shared" si="52"/>
        <v>17.906706061420003</v>
      </c>
      <c r="BD358">
        <f t="shared" si="53"/>
        <v>0.45505842950234809</v>
      </c>
      <c r="BE358">
        <f t="shared" si="54"/>
        <v>12.678288431061807</v>
      </c>
    </row>
    <row r="359" spans="1:57" x14ac:dyDescent="0.25">
      <c r="A359" t="s">
        <v>1217</v>
      </c>
      <c r="C359">
        <v>358</v>
      </c>
      <c r="F359" s="15">
        <v>45829</v>
      </c>
      <c r="G359"/>
      <c r="H359" t="s">
        <v>181</v>
      </c>
      <c r="N359">
        <v>27.931360000000002</v>
      </c>
      <c r="O359">
        <v>85.560860000000005</v>
      </c>
      <c r="P359" s="11">
        <v>1379.8640000022699</v>
      </c>
      <c r="AC359" s="24"/>
      <c r="AD359" s="24"/>
      <c r="AE359" s="24"/>
      <c r="AF359" s="24"/>
      <c r="AH359">
        <v>3.09144</v>
      </c>
      <c r="AI359">
        <v>0.75495999999999996</v>
      </c>
      <c r="AJ359">
        <v>2.1512600000000002</v>
      </c>
      <c r="AK359">
        <v>0.29266999999999999</v>
      </c>
      <c r="AL359">
        <v>7.4359799999999998</v>
      </c>
      <c r="AM359">
        <v>2.6376666999999999E-2</v>
      </c>
      <c r="AN359">
        <v>7.7999999999999999E-4</v>
      </c>
      <c r="AO359">
        <v>2.2914290000000002E-3</v>
      </c>
      <c r="AP359">
        <v>-4.0000000000000002E-4</v>
      </c>
      <c r="AQ359">
        <v>3.6000000000000001E-5</v>
      </c>
      <c r="AR359">
        <v>-5.0000000000000002E-5</v>
      </c>
      <c r="AS359">
        <v>0.19620000000000001</v>
      </c>
      <c r="AU359">
        <f t="shared" si="44"/>
        <v>134.47025065802097</v>
      </c>
      <c r="AV359">
        <f t="shared" si="45"/>
        <v>19.309279431586535</v>
      </c>
      <c r="AW359">
        <f t="shared" si="46"/>
        <v>53.676830181146762</v>
      </c>
      <c r="AX359">
        <f t="shared" si="47"/>
        <v>12.041555235548239</v>
      </c>
      <c r="AY359">
        <f t="shared" si="48"/>
        <v>264.76224386249129</v>
      </c>
      <c r="AZ359">
        <f t="shared" si="49"/>
        <v>301.0347751654873</v>
      </c>
      <c r="BA359">
        <f t="shared" si="50"/>
        <v>28.908696699590461</v>
      </c>
      <c r="BB359">
        <f t="shared" si="51"/>
        <v>16.685932118228756</v>
      </c>
      <c r="BC359">
        <f t="shared" si="52"/>
        <v>-7.1626824245680005</v>
      </c>
      <c r="BD359">
        <f t="shared" si="53"/>
        <v>-0.91011685900469619</v>
      </c>
      <c r="BE359">
        <f t="shared" si="54"/>
        <v>5.1865725399798297</v>
      </c>
    </row>
    <row r="360" spans="1:57" x14ac:dyDescent="0.25">
      <c r="A360" t="s">
        <v>1218</v>
      </c>
      <c r="C360">
        <v>359</v>
      </c>
      <c r="F360" s="15">
        <v>45836</v>
      </c>
      <c r="G360"/>
      <c r="H360" t="s">
        <v>181</v>
      </c>
      <c r="N360">
        <v>27.931360000000002</v>
      </c>
      <c r="O360">
        <v>85.560860000000005</v>
      </c>
      <c r="P360" s="11">
        <v>1379.8640000022699</v>
      </c>
      <c r="AC360" s="24"/>
      <c r="AD360" s="24"/>
      <c r="AE360" s="24"/>
      <c r="AF360" s="24"/>
      <c r="AH360">
        <v>3.0989300000000002</v>
      </c>
      <c r="AI360">
        <v>0.78810000000000002</v>
      </c>
      <c r="AJ360">
        <v>2.2696999999999998</v>
      </c>
      <c r="AK360">
        <v>0.30630000000000002</v>
      </c>
      <c r="AL360">
        <v>7.5937099999999997</v>
      </c>
      <c r="AM360">
        <v>2.8113333000000001E-2</v>
      </c>
      <c r="AN360">
        <v>6.2E-4</v>
      </c>
      <c r="AO360">
        <v>2.4199999999999998E-3</v>
      </c>
      <c r="AP360">
        <v>-1.6000000000000001E-4</v>
      </c>
      <c r="AQ360">
        <v>1.3200000000000001E-4</v>
      </c>
      <c r="AR360">
        <v>-1.45E-4</v>
      </c>
      <c r="AS360">
        <v>0.13707</v>
      </c>
      <c r="AU360">
        <f t="shared" si="44"/>
        <v>134.7960477549818</v>
      </c>
      <c r="AV360">
        <f t="shared" si="45"/>
        <v>20.15688661655366</v>
      </c>
      <c r="AW360">
        <f t="shared" si="46"/>
        <v>56.632067468436539</v>
      </c>
      <c r="AX360">
        <f t="shared" si="47"/>
        <v>12.602345196461634</v>
      </c>
      <c r="AY360">
        <f t="shared" si="48"/>
        <v>270.37830909188017</v>
      </c>
      <c r="AZ360">
        <f t="shared" si="49"/>
        <v>320.85520429125773</v>
      </c>
      <c r="BA360">
        <f t="shared" si="50"/>
        <v>22.978707633007801</v>
      </c>
      <c r="BB360">
        <f t="shared" si="51"/>
        <v>17.622171896276772</v>
      </c>
      <c r="BC360">
        <f t="shared" si="52"/>
        <v>-2.8650729698272004</v>
      </c>
      <c r="BD360">
        <f t="shared" si="53"/>
        <v>-2.6393388911136189</v>
      </c>
      <c r="BE360">
        <f t="shared" si="54"/>
        <v>19.017432646592709</v>
      </c>
    </row>
    <row r="361" spans="1:57" x14ac:dyDescent="0.25">
      <c r="A361" t="s">
        <v>1219</v>
      </c>
      <c r="C361">
        <v>360</v>
      </c>
      <c r="F361" s="15">
        <v>45843</v>
      </c>
      <c r="G361"/>
      <c r="H361" t="s">
        <v>181</v>
      </c>
      <c r="N361">
        <v>27.931360000000002</v>
      </c>
      <c r="O361">
        <v>85.560860000000005</v>
      </c>
      <c r="P361" s="11">
        <v>1379.8640000022699</v>
      </c>
      <c r="AC361" s="24"/>
      <c r="AD361" s="24"/>
      <c r="AE361" s="24"/>
      <c r="AF361" s="24"/>
      <c r="AH361">
        <v>3.1006800000000001</v>
      </c>
      <c r="AI361">
        <v>0.83540000000000003</v>
      </c>
      <c r="AJ361">
        <v>2.3824299999999998</v>
      </c>
      <c r="AK361">
        <v>0.32018999999999997</v>
      </c>
      <c r="AL361">
        <v>7.5805049999999996</v>
      </c>
      <c r="AM361">
        <v>2.9790000000000001E-2</v>
      </c>
      <c r="AN361">
        <v>1E-3</v>
      </c>
      <c r="AO361">
        <v>2.8228569999999998E-3</v>
      </c>
      <c r="AP361">
        <v>2.7999999999999998E-4</v>
      </c>
      <c r="AQ361">
        <v>1.4300000000000001E-4</v>
      </c>
      <c r="AR361">
        <v>2.6499999999999999E-4</v>
      </c>
      <c r="AS361">
        <v>0.14526</v>
      </c>
      <c r="AU361">
        <f t="shared" si="44"/>
        <v>134.87216857202873</v>
      </c>
      <c r="AV361">
        <f t="shared" si="45"/>
        <v>21.366657885381205</v>
      </c>
      <c r="AW361">
        <f t="shared" si="46"/>
        <v>59.444832576475861</v>
      </c>
      <c r="AX361">
        <f t="shared" si="47"/>
        <v>13.173832544743879</v>
      </c>
      <c r="AY361">
        <f t="shared" si="48"/>
        <v>269.90813765110107</v>
      </c>
      <c r="AZ361">
        <f t="shared" si="49"/>
        <v>339.99086966446015</v>
      </c>
      <c r="BA361">
        <f t="shared" si="50"/>
        <v>37.062431666141613</v>
      </c>
      <c r="BB361">
        <f t="shared" si="51"/>
        <v>20.555731939094279</v>
      </c>
      <c r="BC361">
        <f t="shared" si="52"/>
        <v>5.0138776971976009</v>
      </c>
      <c r="BD361">
        <f t="shared" si="53"/>
        <v>4.8236193527248901</v>
      </c>
      <c r="BE361">
        <f t="shared" si="54"/>
        <v>20.602218700475436</v>
      </c>
    </row>
    <row r="362" spans="1:57" x14ac:dyDescent="0.25">
      <c r="A362" t="s">
        <v>1220</v>
      </c>
      <c r="C362">
        <v>361</v>
      </c>
      <c r="F362" s="15">
        <v>45850</v>
      </c>
      <c r="G362"/>
      <c r="H362" t="s">
        <v>181</v>
      </c>
      <c r="N362">
        <v>27.931360000000002</v>
      </c>
      <c r="O362">
        <v>85.560860000000005</v>
      </c>
      <c r="P362" s="11">
        <v>1379.8640000022699</v>
      </c>
      <c r="AC362" s="24"/>
      <c r="AD362" s="24"/>
      <c r="AE362" s="24"/>
      <c r="AF362" s="24"/>
      <c r="AH362">
        <v>2.9559500000000001</v>
      </c>
      <c r="AI362">
        <v>0.84431</v>
      </c>
      <c r="AJ362">
        <v>2.29114</v>
      </c>
      <c r="AK362">
        <v>0.31032999999999999</v>
      </c>
      <c r="AL362">
        <v>7.3314149999999998</v>
      </c>
      <c r="AM362">
        <v>2.8996667E-2</v>
      </c>
      <c r="AN362">
        <v>2.7999999999999998E-4</v>
      </c>
      <c r="AO362">
        <v>2.877143E-3</v>
      </c>
      <c r="AP362">
        <v>-1.8000000000000001E-4</v>
      </c>
      <c r="AQ362">
        <v>1.3100000000000001E-4</v>
      </c>
      <c r="AR362">
        <v>-2.5000000000000001E-5</v>
      </c>
      <c r="AS362">
        <v>0.17813000000000001</v>
      </c>
      <c r="AU362">
        <f t="shared" si="44"/>
        <v>128.57675951419958</v>
      </c>
      <c r="AV362">
        <f t="shared" si="45"/>
        <v>21.594545031369652</v>
      </c>
      <c r="AW362">
        <f t="shared" si="46"/>
        <v>57.167024302609903</v>
      </c>
      <c r="AX362">
        <f t="shared" si="47"/>
        <v>12.768154700678872</v>
      </c>
      <c r="AY362">
        <f t="shared" si="48"/>
        <v>261.03914831496678</v>
      </c>
      <c r="AZ362">
        <f t="shared" si="49"/>
        <v>330.93662405843412</v>
      </c>
      <c r="BA362">
        <f t="shared" si="50"/>
        <v>10.377480866519653</v>
      </c>
      <c r="BB362">
        <f t="shared" si="51"/>
        <v>20.951036576929518</v>
      </c>
      <c r="BC362">
        <f t="shared" si="52"/>
        <v>-3.2232070910556003</v>
      </c>
      <c r="BD362">
        <f t="shared" si="53"/>
        <v>-0.45505842950234809</v>
      </c>
      <c r="BE362">
        <f t="shared" si="54"/>
        <v>18.873361187148827</v>
      </c>
    </row>
    <row r="363" spans="1:57" x14ac:dyDescent="0.25">
      <c r="A363" t="s">
        <v>1221</v>
      </c>
      <c r="C363">
        <v>362</v>
      </c>
      <c r="F363" s="15">
        <v>45857</v>
      </c>
      <c r="G363"/>
      <c r="H363" t="s">
        <v>181</v>
      </c>
      <c r="N363">
        <v>27.931360000000002</v>
      </c>
      <c r="O363">
        <v>85.560860000000005</v>
      </c>
      <c r="P363" s="11">
        <v>1379.8640000022699</v>
      </c>
      <c r="AC363" s="24"/>
      <c r="AD363" s="24"/>
      <c r="AE363" s="24"/>
      <c r="AF363" s="24"/>
      <c r="AH363">
        <v>2.99153</v>
      </c>
      <c r="AI363">
        <v>0.86458999999999997</v>
      </c>
      <c r="AJ363">
        <v>2.4013599999999999</v>
      </c>
      <c r="AK363">
        <v>0.32368000000000002</v>
      </c>
      <c r="AL363">
        <v>7.2521599999999999</v>
      </c>
      <c r="AM363">
        <v>3.0306666999999999E-2</v>
      </c>
      <c r="AN363">
        <v>9.7999999999999997E-4</v>
      </c>
      <c r="AO363">
        <v>2.6642860000000001E-3</v>
      </c>
      <c r="AP363">
        <v>-5.9999999999999995E-4</v>
      </c>
      <c r="AQ363">
        <v>1.06E-4</v>
      </c>
      <c r="AR363">
        <v>1.55E-4</v>
      </c>
      <c r="AS363">
        <v>0.16141</v>
      </c>
      <c r="AU363">
        <f t="shared" si="44"/>
        <v>130.12440446878784</v>
      </c>
      <c r="AV363">
        <f t="shared" si="45"/>
        <v>22.113237659949405</v>
      </c>
      <c r="AW363">
        <f t="shared" si="46"/>
        <v>59.917161535006734</v>
      </c>
      <c r="AX363">
        <f t="shared" si="47"/>
        <v>13.31742439827196</v>
      </c>
      <c r="AY363">
        <f t="shared" si="48"/>
        <v>258.21722953125277</v>
      </c>
      <c r="AZ363">
        <f t="shared" si="49"/>
        <v>345.8875485049075</v>
      </c>
      <c r="BA363">
        <f t="shared" si="50"/>
        <v>36.32118303281878</v>
      </c>
      <c r="BB363">
        <f t="shared" si="51"/>
        <v>19.401035484646137</v>
      </c>
      <c r="BC363">
        <f t="shared" si="52"/>
        <v>-10.744023636852001</v>
      </c>
      <c r="BD363">
        <f t="shared" si="53"/>
        <v>2.8213622629145583</v>
      </c>
      <c r="BE363">
        <f t="shared" si="54"/>
        <v>15.271574701051723</v>
      </c>
    </row>
    <row r="364" spans="1:57" x14ac:dyDescent="0.25">
      <c r="A364" t="s">
        <v>1222</v>
      </c>
      <c r="C364">
        <v>363</v>
      </c>
      <c r="F364" s="15">
        <v>45864</v>
      </c>
      <c r="G364"/>
      <c r="H364" t="s">
        <v>181</v>
      </c>
      <c r="N364">
        <v>27.931360000000002</v>
      </c>
      <c r="O364">
        <v>85.560860000000005</v>
      </c>
      <c r="P364" s="11">
        <v>1379.8640000022699</v>
      </c>
      <c r="AC364" s="24"/>
      <c r="AD364" s="24"/>
      <c r="AE364" s="24"/>
      <c r="AF364" s="24"/>
      <c r="AH364">
        <v>2.9654600000000002</v>
      </c>
      <c r="AI364">
        <v>0.87514999999999998</v>
      </c>
      <c r="AJ364">
        <v>2.42428</v>
      </c>
      <c r="AK364">
        <v>0.32705000000000001</v>
      </c>
      <c r="AL364">
        <v>7.2752600000000003</v>
      </c>
      <c r="AM364">
        <v>3.075E-2</v>
      </c>
      <c r="AN364">
        <v>8.5999999999999998E-4</v>
      </c>
      <c r="AO364">
        <v>3.1357139999999999E-3</v>
      </c>
      <c r="AP364">
        <v>-6.4000000000000005E-4</v>
      </c>
      <c r="AQ364">
        <v>1.36E-4</v>
      </c>
      <c r="AR364">
        <v>1.55E-4</v>
      </c>
      <c r="AS364">
        <v>0.13653000000000001</v>
      </c>
      <c r="AU364">
        <f t="shared" si="44"/>
        <v>128.99042178283742</v>
      </c>
      <c r="AV364">
        <f t="shared" si="45"/>
        <v>22.383326129269047</v>
      </c>
      <c r="AW364">
        <f t="shared" si="46"/>
        <v>60.489046359598781</v>
      </c>
      <c r="AX364">
        <f t="shared" si="47"/>
        <v>13.456078996091341</v>
      </c>
      <c r="AY364">
        <f t="shared" si="48"/>
        <v>259.0397180039522</v>
      </c>
      <c r="AZ364">
        <f t="shared" si="49"/>
        <v>350.94727231225744</v>
      </c>
      <c r="BA364">
        <f t="shared" si="50"/>
        <v>31.873691232881789</v>
      </c>
      <c r="BB364">
        <f t="shared" si="51"/>
        <v>22.83392195271141</v>
      </c>
      <c r="BC364">
        <f t="shared" si="52"/>
        <v>-11.460291879308802</v>
      </c>
      <c r="BD364">
        <f t="shared" si="53"/>
        <v>2.8213622629145583</v>
      </c>
      <c r="BE364">
        <f t="shared" si="54"/>
        <v>19.593718484368246</v>
      </c>
    </row>
    <row r="365" spans="1:57" x14ac:dyDescent="0.25">
      <c r="A365" t="s">
        <v>1223</v>
      </c>
      <c r="C365">
        <v>364</v>
      </c>
      <c r="F365" s="15">
        <v>45871</v>
      </c>
      <c r="G365"/>
      <c r="H365" t="s">
        <v>181</v>
      </c>
      <c r="N365">
        <v>27.931360000000002</v>
      </c>
      <c r="O365">
        <v>85.560860000000005</v>
      </c>
      <c r="P365" s="11">
        <v>1379.8640000022699</v>
      </c>
      <c r="AC365" s="24"/>
      <c r="AD365" s="24"/>
      <c r="AE365" s="24"/>
      <c r="AF365" s="24"/>
      <c r="AH365">
        <v>2.9091900000000002</v>
      </c>
      <c r="AI365">
        <v>0.84830000000000005</v>
      </c>
      <c r="AJ365">
        <v>2.3360699999999999</v>
      </c>
      <c r="AK365">
        <v>0.31324000000000002</v>
      </c>
      <c r="AL365">
        <v>7.1218000000000004</v>
      </c>
      <c r="AM365">
        <v>2.9520000000000001E-2</v>
      </c>
      <c r="AN365">
        <v>1.73E-3</v>
      </c>
      <c r="AO365">
        <v>2.6842860000000001E-3</v>
      </c>
      <c r="AP365">
        <v>-6.0999999999999997E-4</v>
      </c>
      <c r="AQ365">
        <v>1.1400000000000001E-4</v>
      </c>
      <c r="AR365">
        <v>3.5E-4</v>
      </c>
      <c r="AS365">
        <v>0.12297</v>
      </c>
      <c r="AU365">
        <f t="shared" si="44"/>
        <v>126.54281128270581</v>
      </c>
      <c r="AV365">
        <f t="shared" si="45"/>
        <v>21.696595504152356</v>
      </c>
      <c r="AW365">
        <f t="shared" si="46"/>
        <v>58.288088227955477</v>
      </c>
      <c r="AX365">
        <f t="shared" si="47"/>
        <v>12.887883151614895</v>
      </c>
      <c r="AY365">
        <f t="shared" si="48"/>
        <v>253.57568852254724</v>
      </c>
      <c r="AZ365">
        <f t="shared" si="49"/>
        <v>336.90938141976716</v>
      </c>
      <c r="BA365">
        <f t="shared" si="50"/>
        <v>64.118006782424999</v>
      </c>
      <c r="BB365">
        <f t="shared" si="51"/>
        <v>19.546673268912887</v>
      </c>
      <c r="BC365">
        <f t="shared" si="52"/>
        <v>-10.923090697466201</v>
      </c>
      <c r="BD365">
        <f t="shared" si="53"/>
        <v>6.3708180130328733</v>
      </c>
      <c r="BE365">
        <f t="shared" si="54"/>
        <v>16.424146376602796</v>
      </c>
    </row>
    <row r="366" spans="1:57" x14ac:dyDescent="0.25">
      <c r="A366" t="s">
        <v>1224</v>
      </c>
      <c r="C366">
        <v>365</v>
      </c>
      <c r="F366" s="15">
        <v>45878</v>
      </c>
      <c r="G366"/>
      <c r="H366" t="s">
        <v>181</v>
      </c>
      <c r="N366">
        <v>27.931360000000002</v>
      </c>
      <c r="O366">
        <v>85.560860000000005</v>
      </c>
      <c r="P366" s="11">
        <v>1379.8640000022699</v>
      </c>
      <c r="AC366" s="24"/>
      <c r="AD366" s="24"/>
      <c r="AE366" s="24"/>
      <c r="AF366" s="24"/>
      <c r="AH366">
        <v>3.0182899999999999</v>
      </c>
      <c r="AI366">
        <v>0.88948000000000005</v>
      </c>
      <c r="AJ366">
        <v>2.5041799999999999</v>
      </c>
      <c r="AK366">
        <v>0.33875</v>
      </c>
      <c r="AL366">
        <v>7.3068150000000003</v>
      </c>
      <c r="AM366">
        <v>3.1883333E-2</v>
      </c>
      <c r="AN366">
        <v>8.5999999999999998E-4</v>
      </c>
      <c r="AO366">
        <v>3.057143E-3</v>
      </c>
      <c r="AP366">
        <v>-8.7000000000000001E-4</v>
      </c>
      <c r="AQ366">
        <v>1.27E-4</v>
      </c>
      <c r="AR366">
        <v>2.1499999999999999E-4</v>
      </c>
      <c r="AS366">
        <v>0.16547000000000001</v>
      </c>
      <c r="AU366">
        <f t="shared" si="44"/>
        <v>131.28840050545963</v>
      </c>
      <c r="AV366">
        <f t="shared" si="45"/>
        <v>22.749838228260565</v>
      </c>
      <c r="AW366">
        <f t="shared" si="46"/>
        <v>62.482658815310138</v>
      </c>
      <c r="AX366">
        <f t="shared" si="47"/>
        <v>13.937461427689776</v>
      </c>
      <c r="AY366">
        <f t="shared" si="48"/>
        <v>260.16325149988432</v>
      </c>
      <c r="AZ366">
        <f t="shared" si="49"/>
        <v>363.88191052271168</v>
      </c>
      <c r="BA366">
        <f t="shared" si="50"/>
        <v>31.873691232881789</v>
      </c>
      <c r="BB366">
        <f t="shared" si="51"/>
        <v>22.261776635330271</v>
      </c>
      <c r="BC366">
        <f t="shared" si="52"/>
        <v>-15.578834273435401</v>
      </c>
      <c r="BD366">
        <f t="shared" si="53"/>
        <v>3.9135024937201934</v>
      </c>
      <c r="BE366">
        <f t="shared" si="54"/>
        <v>18.297075349373291</v>
      </c>
    </row>
    <row r="367" spans="1:57" x14ac:dyDescent="0.25">
      <c r="A367" t="s">
        <v>1225</v>
      </c>
      <c r="C367">
        <v>366</v>
      </c>
      <c r="F367" s="15">
        <v>45885</v>
      </c>
      <c r="G367"/>
      <c r="H367" t="s">
        <v>181</v>
      </c>
      <c r="N367">
        <v>27.931360000000002</v>
      </c>
      <c r="O367">
        <v>85.560860000000005</v>
      </c>
      <c r="P367" s="11">
        <v>1379.8640000022699</v>
      </c>
      <c r="AC367" s="24"/>
      <c r="AD367" s="24"/>
      <c r="AE367" s="24"/>
      <c r="AF367" s="24"/>
      <c r="AH367">
        <v>3.1265499999999999</v>
      </c>
      <c r="AI367">
        <v>1.0097700000000001</v>
      </c>
      <c r="AJ367">
        <v>2.5903999999999998</v>
      </c>
      <c r="AK367">
        <v>0.35333999999999999</v>
      </c>
      <c r="AL367">
        <v>7.3857400000000002</v>
      </c>
      <c r="AM367">
        <v>3.3263332999999999E-2</v>
      </c>
      <c r="AN367">
        <v>1.1100000000000001E-3</v>
      </c>
      <c r="AO367">
        <v>3.1014290000000002E-3</v>
      </c>
      <c r="AP367">
        <v>-2.5000000000000001E-4</v>
      </c>
      <c r="AQ367">
        <v>1.37E-4</v>
      </c>
      <c r="AR367">
        <v>7.4999999999999993E-5</v>
      </c>
      <c r="AS367">
        <v>0.15597</v>
      </c>
      <c r="AU367">
        <f t="shared" si="44"/>
        <v>135.99745173603091</v>
      </c>
      <c r="AV367">
        <f t="shared" si="45"/>
        <v>25.82644258190254</v>
      </c>
      <c r="AW367">
        <f t="shared" si="46"/>
        <v>64.633963770647227</v>
      </c>
      <c r="AX367">
        <f t="shared" si="47"/>
        <v>14.537749434272783</v>
      </c>
      <c r="AY367">
        <f t="shared" si="48"/>
        <v>262.973420448274</v>
      </c>
      <c r="AZ367">
        <f t="shared" si="49"/>
        <v>379.63173932892028</v>
      </c>
      <c r="BA367">
        <f t="shared" si="50"/>
        <v>41.139299149417191</v>
      </c>
      <c r="BB367">
        <f t="shared" si="51"/>
        <v>22.584262381032136</v>
      </c>
      <c r="BC367">
        <f t="shared" si="52"/>
        <v>-4.4766765153550008</v>
      </c>
      <c r="BD367">
        <f t="shared" si="53"/>
        <v>1.3651752885070443</v>
      </c>
      <c r="BE367">
        <f t="shared" si="54"/>
        <v>19.737789943812132</v>
      </c>
    </row>
    <row r="368" spans="1:57" x14ac:dyDescent="0.25">
      <c r="A368" t="s">
        <v>1226</v>
      </c>
      <c r="C368">
        <v>367</v>
      </c>
      <c r="F368" s="15">
        <v>45892</v>
      </c>
      <c r="G368"/>
      <c r="H368" t="s">
        <v>181</v>
      </c>
      <c r="N368">
        <v>27.931360000000002</v>
      </c>
      <c r="O368">
        <v>85.560860000000005</v>
      </c>
      <c r="P368" s="11">
        <v>1379.8640000022699</v>
      </c>
      <c r="AC368" s="24"/>
      <c r="AD368" s="24"/>
      <c r="AE368" s="24"/>
      <c r="AF368" s="24"/>
      <c r="AH368">
        <v>3.12283</v>
      </c>
      <c r="AI368">
        <v>0.98614000000000002</v>
      </c>
      <c r="AJ368">
        <v>2.6448999999999998</v>
      </c>
      <c r="AK368">
        <v>0.35744999999999999</v>
      </c>
      <c r="AL368">
        <v>7.2208600000000001</v>
      </c>
      <c r="AM368">
        <v>3.3816667000000002E-2</v>
      </c>
      <c r="AN368">
        <v>6.4999999999999997E-4</v>
      </c>
      <c r="AO368">
        <v>3.1957140000000001E-3</v>
      </c>
      <c r="AP368">
        <v>-8.3000000000000001E-4</v>
      </c>
      <c r="AQ368">
        <v>9.0000000000000006E-5</v>
      </c>
      <c r="AR368">
        <v>1.8000000000000001E-4</v>
      </c>
      <c r="AS368">
        <v>0.18733</v>
      </c>
      <c r="AU368">
        <f t="shared" si="44"/>
        <v>135.83564062779405</v>
      </c>
      <c r="AV368">
        <f t="shared" si="45"/>
        <v>25.222068478680658</v>
      </c>
      <c r="AW368">
        <f t="shared" si="46"/>
        <v>65.993812066470369</v>
      </c>
      <c r="AX368">
        <f t="shared" si="47"/>
        <v>14.706850442295824</v>
      </c>
      <c r="AY368">
        <f t="shared" si="48"/>
        <v>257.10277545352585</v>
      </c>
      <c r="AZ368">
        <f t="shared" si="49"/>
        <v>385.94689568591645</v>
      </c>
      <c r="BA368">
        <f t="shared" si="50"/>
        <v>24.09058058299205</v>
      </c>
      <c r="BB368">
        <f t="shared" si="51"/>
        <v>23.27083530551166</v>
      </c>
      <c r="BC368">
        <f t="shared" si="52"/>
        <v>-14.862566030978602</v>
      </c>
      <c r="BD368">
        <f t="shared" si="53"/>
        <v>3.2764206924169064</v>
      </c>
      <c r="BE368">
        <f t="shared" si="54"/>
        <v>12.966431349949575</v>
      </c>
    </row>
    <row r="369" spans="1:77" x14ac:dyDescent="0.25">
      <c r="A369" t="s">
        <v>1227</v>
      </c>
      <c r="C369">
        <v>368</v>
      </c>
      <c r="F369" s="15">
        <v>45899</v>
      </c>
      <c r="G369"/>
      <c r="H369" t="s">
        <v>181</v>
      </c>
      <c r="N369">
        <v>27.931360000000002</v>
      </c>
      <c r="O369">
        <v>85.560860000000005</v>
      </c>
      <c r="P369" s="11">
        <v>1379.8640000022699</v>
      </c>
      <c r="AC369" s="24"/>
      <c r="AD369" s="24"/>
      <c r="AE369" s="24"/>
      <c r="AF369" s="24"/>
      <c r="AH369">
        <v>3.14608</v>
      </c>
      <c r="AI369">
        <v>0.96204999999999996</v>
      </c>
      <c r="AJ369">
        <v>2.7665799999999998</v>
      </c>
      <c r="AK369">
        <v>0.37369000000000002</v>
      </c>
      <c r="AL369">
        <v>7.3573300000000001</v>
      </c>
      <c r="AM369">
        <v>3.5496667000000003E-2</v>
      </c>
      <c r="AN369">
        <v>9.1E-4</v>
      </c>
      <c r="AO369">
        <v>3.387143E-3</v>
      </c>
      <c r="AP369">
        <v>-1.1800000000000001E-3</v>
      </c>
      <c r="AQ369">
        <v>1.3899999999999999E-4</v>
      </c>
      <c r="AR369">
        <v>1.95E-4</v>
      </c>
      <c r="AS369">
        <v>0.17679</v>
      </c>
      <c r="AU369">
        <f t="shared" si="44"/>
        <v>136.84696005427458</v>
      </c>
      <c r="AV369">
        <f t="shared" si="45"/>
        <v>24.605929158045232</v>
      </c>
      <c r="AW369">
        <f t="shared" si="46"/>
        <v>69.029891711163231</v>
      </c>
      <c r="AX369">
        <f t="shared" si="47"/>
        <v>15.375025714873482</v>
      </c>
      <c r="AY369">
        <f t="shared" si="48"/>
        <v>261.9618664435385</v>
      </c>
      <c r="AZ369">
        <f t="shared" si="49"/>
        <v>405.12060031956173</v>
      </c>
      <c r="BA369">
        <f t="shared" si="50"/>
        <v>33.726812816188868</v>
      </c>
      <c r="BB369">
        <f t="shared" si="51"/>
        <v>24.664800075731648</v>
      </c>
      <c r="BC369">
        <f t="shared" si="52"/>
        <v>-21.129913152475602</v>
      </c>
      <c r="BD369">
        <f t="shared" si="53"/>
        <v>3.549455750118315</v>
      </c>
      <c r="BE369">
        <f t="shared" si="54"/>
        <v>20.0259328626999</v>
      </c>
    </row>
    <row r="370" spans="1:77" x14ac:dyDescent="0.25">
      <c r="A370" t="s">
        <v>1228</v>
      </c>
      <c r="C370">
        <v>369</v>
      </c>
      <c r="F370" s="15">
        <v>45906</v>
      </c>
      <c r="G370"/>
      <c r="H370" t="s">
        <v>181</v>
      </c>
      <c r="N370">
        <v>27.931360000000002</v>
      </c>
      <c r="O370">
        <v>85.560860000000005</v>
      </c>
      <c r="P370" s="11">
        <v>1379.8640000022699</v>
      </c>
      <c r="AC370" s="24"/>
      <c r="AD370" s="24"/>
      <c r="AE370" s="24"/>
      <c r="AF370" s="24"/>
      <c r="AH370">
        <v>3.09409</v>
      </c>
      <c r="AI370">
        <v>0.97506999999999999</v>
      </c>
      <c r="AJ370">
        <v>2.7349700000000001</v>
      </c>
      <c r="AK370">
        <v>0.36682999999999999</v>
      </c>
      <c r="AL370">
        <v>7.1392150000000001</v>
      </c>
      <c r="AM370">
        <v>3.4840000000000003E-2</v>
      </c>
      <c r="AN370">
        <v>9.8999999999999999E-4</v>
      </c>
      <c r="AO370">
        <v>3.3400000000000001E-3</v>
      </c>
      <c r="AP370">
        <v>-5.5000000000000003E-4</v>
      </c>
      <c r="AQ370">
        <v>1.5200000000000001E-4</v>
      </c>
      <c r="AR370">
        <v>1.0000000000000001E-5</v>
      </c>
      <c r="AS370">
        <v>0.16059999999999999</v>
      </c>
      <c r="AU370">
        <f t="shared" si="44"/>
        <v>134.58551932383489</v>
      </c>
      <c r="AV370">
        <f t="shared" si="45"/>
        <v>24.93893596396774</v>
      </c>
      <c r="AW370">
        <f t="shared" si="46"/>
        <v>68.241179699585814</v>
      </c>
      <c r="AX370">
        <f t="shared" si="47"/>
        <v>15.092779263526023</v>
      </c>
      <c r="AY370">
        <f t="shared" si="48"/>
        <v>254.19575937761479</v>
      </c>
      <c r="AZ370">
        <f t="shared" si="49"/>
        <v>397.62611275964389</v>
      </c>
      <c r="BA370">
        <f t="shared" si="50"/>
        <v>36.6918073494802</v>
      </c>
      <c r="BB370">
        <f t="shared" si="51"/>
        <v>24.321509972547279</v>
      </c>
      <c r="BC370">
        <f t="shared" si="52"/>
        <v>-9.8486883337810021</v>
      </c>
      <c r="BD370">
        <f t="shared" si="53"/>
        <v>0.18202337180093922</v>
      </c>
      <c r="BE370">
        <f t="shared" si="54"/>
        <v>21.898861835470395</v>
      </c>
    </row>
    <row r="371" spans="1:77" x14ac:dyDescent="0.25">
      <c r="A371" t="s">
        <v>1229</v>
      </c>
      <c r="C371" s="20">
        <v>370</v>
      </c>
      <c r="F371" s="15">
        <v>45913</v>
      </c>
      <c r="G371"/>
      <c r="H371" t="s">
        <v>181</v>
      </c>
      <c r="N371">
        <v>27.931360000000002</v>
      </c>
      <c r="O371">
        <v>85.560860000000005</v>
      </c>
      <c r="P371" s="11">
        <v>1379.8640000022699</v>
      </c>
      <c r="AC371" s="24"/>
      <c r="AD371" s="24"/>
      <c r="AE371" s="24"/>
      <c r="AF371" s="24"/>
      <c r="AH371">
        <v>1.85486</v>
      </c>
      <c r="AI371">
        <v>0.77134999999999998</v>
      </c>
      <c r="AJ371">
        <v>2.1760700000000002</v>
      </c>
      <c r="AK371">
        <v>0.31835999999999998</v>
      </c>
      <c r="AL371">
        <v>5.5535899999999998</v>
      </c>
      <c r="AM371">
        <v>2.6813333000000002E-2</v>
      </c>
      <c r="AN371">
        <v>5.9999999999999995E-4</v>
      </c>
      <c r="AO371">
        <v>2.5042860000000001E-3</v>
      </c>
      <c r="AP371">
        <v>-5.9000000000000003E-4</v>
      </c>
      <c r="AQ371">
        <v>2.14E-4</v>
      </c>
      <c r="AR371">
        <v>2.1499999999999999E-4</v>
      </c>
      <c r="AS371">
        <v>0.17035</v>
      </c>
      <c r="AU371">
        <f t="shared" si="44"/>
        <v>80.681976404373614</v>
      </c>
      <c r="AV371">
        <f t="shared" si="45"/>
        <v>19.72847924334306</v>
      </c>
      <c r="AW371">
        <f t="shared" si="46"/>
        <v>54.295873047557265</v>
      </c>
      <c r="AX371">
        <f t="shared" si="47"/>
        <v>13.098539395186174</v>
      </c>
      <c r="AY371">
        <f t="shared" si="48"/>
        <v>197.7386907835004</v>
      </c>
      <c r="AZ371">
        <f t="shared" si="49"/>
        <v>306.01840903903218</v>
      </c>
      <c r="BA371">
        <f t="shared" si="50"/>
        <v>22.237458999684968</v>
      </c>
      <c r="BB371">
        <f t="shared" si="51"/>
        <v>18.235933210512137</v>
      </c>
      <c r="BC371">
        <f t="shared" si="52"/>
        <v>-10.564956576237801</v>
      </c>
      <c r="BD371">
        <f t="shared" si="53"/>
        <v>3.9135024937201934</v>
      </c>
      <c r="BE371">
        <f t="shared" si="54"/>
        <v>30.831292320991214</v>
      </c>
    </row>
    <row r="372" spans="1:77" s="8" customFormat="1" x14ac:dyDescent="0.25">
      <c r="A372" s="27" t="s">
        <v>1230</v>
      </c>
      <c r="B372" s="27">
        <v>45044</v>
      </c>
      <c r="C372">
        <v>371</v>
      </c>
      <c r="E372" s="8" t="s">
        <v>1231</v>
      </c>
      <c r="F372" s="9">
        <v>45044</v>
      </c>
      <c r="H372" s="8" t="s">
        <v>181</v>
      </c>
      <c r="N372" s="8">
        <v>27.929010000000002</v>
      </c>
      <c r="O372" s="8">
        <v>85.585570000000004</v>
      </c>
      <c r="P372" s="11">
        <v>2126.1226239930102</v>
      </c>
      <c r="V372" s="12"/>
      <c r="AB372" s="13">
        <v>-16.250999999999998</v>
      </c>
      <c r="AF372" s="26"/>
      <c r="AG372" s="14"/>
      <c r="AH372" s="8">
        <v>1.80379</v>
      </c>
      <c r="AI372" s="8">
        <v>0.40915000000000001</v>
      </c>
      <c r="AJ372" s="8">
        <v>1.12134</v>
      </c>
      <c r="AK372" s="8">
        <v>0.23354</v>
      </c>
      <c r="AL372" s="8">
        <v>5.74085</v>
      </c>
      <c r="AM372" s="8">
        <v>1.486E-2</v>
      </c>
      <c r="AN372" s="8">
        <v>1.47927561647745E-2</v>
      </c>
      <c r="AO372" s="8">
        <v>5.6499999999999996E-3</v>
      </c>
      <c r="AP372" s="8">
        <v>1.0105347362538399E-2</v>
      </c>
      <c r="AQ372" s="8">
        <v>7.8777922013442803E-5</v>
      </c>
      <c r="AR372" s="8">
        <v>2.7599999999999999E-3</v>
      </c>
      <c r="AS372" s="8">
        <v>9.715E-2</v>
      </c>
      <c r="AT372" s="14"/>
      <c r="AU372" s="8">
        <v>78.460553474895718</v>
      </c>
      <c r="AV372" s="8">
        <v>10.464649358156237</v>
      </c>
      <c r="AW372" s="8">
        <v>27.978941064923397</v>
      </c>
      <c r="AX372" s="8">
        <v>9.608722485085373</v>
      </c>
      <c r="AY372" s="8">
        <v>204.4061882466041</v>
      </c>
      <c r="AZ372" s="8">
        <v>169.59598265236247</v>
      </c>
      <c r="BA372" s="8">
        <v>548.25472204437631</v>
      </c>
      <c r="BB372" s="8">
        <v>41.14267405535692</v>
      </c>
      <c r="BC372" s="8">
        <v>180.95348486952099</v>
      </c>
      <c r="BD372" s="8">
        <v>50.238410380973882</v>
      </c>
      <c r="BE372" s="8">
        <v>11.349650196433194</v>
      </c>
      <c r="BF372">
        <v>7.5244875875856554</v>
      </c>
      <c r="BG372">
        <v>5.2147937897192111</v>
      </c>
      <c r="BH372" s="8">
        <v>3.0297832527678157</v>
      </c>
      <c r="BI372" s="14"/>
      <c r="BJ372" s="8">
        <v>19.595263479492854</v>
      </c>
      <c r="BK372" s="8">
        <v>1.4704871767622618</v>
      </c>
      <c r="BL372" s="8">
        <v>6.4674886890690271</v>
      </c>
      <c r="BM372" s="8">
        <v>0.37401877840457459</v>
      </c>
      <c r="BN372" s="8">
        <v>0.40564974099974099</v>
      </c>
      <c r="BO372" s="8">
        <v>0.3434269532499078</v>
      </c>
      <c r="BP372" s="8">
        <v>1.795579406111145</v>
      </c>
      <c r="BQ372" s="8">
        <v>2.8042717304001203</v>
      </c>
      <c r="BR372" s="8">
        <v>0.10828798866037823</v>
      </c>
      <c r="BS372" s="8">
        <v>7.3057156728087822</v>
      </c>
      <c r="BT372" s="8">
        <v>6.0615583076866812</v>
      </c>
      <c r="BU372" s="8">
        <v>0.38384627269815164</v>
      </c>
      <c r="BW372" s="8">
        <v>0.14465422041745646</v>
      </c>
      <c r="BX372" s="8">
        <v>8.810844234778846E-2</v>
      </c>
      <c r="BY372" s="8">
        <v>7.7314373724097871E-2</v>
      </c>
    </row>
    <row r="373" spans="1:77" x14ac:dyDescent="0.25">
      <c r="A373" s="28" t="s">
        <v>1232</v>
      </c>
      <c r="B373" s="28">
        <v>45061</v>
      </c>
      <c r="C373">
        <v>372</v>
      </c>
      <c r="E373" t="s">
        <v>1231</v>
      </c>
      <c r="F373" s="15">
        <v>45061</v>
      </c>
      <c r="G373"/>
      <c r="H373" t="s">
        <v>181</v>
      </c>
      <c r="N373">
        <v>27.929010000000002</v>
      </c>
      <c r="O373">
        <v>85.585570000000004</v>
      </c>
      <c r="P373" s="11">
        <v>2126.1226239930102</v>
      </c>
      <c r="AB373" s="18">
        <v>-13.537999999999998</v>
      </c>
      <c r="AF373" s="24"/>
      <c r="AH373">
        <v>1.7896799999999999</v>
      </c>
      <c r="AI373">
        <v>0.25124999999999997</v>
      </c>
      <c r="AJ373">
        <v>1.09972</v>
      </c>
      <c r="AK373">
        <v>0.1857</v>
      </c>
      <c r="AL373">
        <v>5.63619</v>
      </c>
      <c r="AM373">
        <v>1.529E-2</v>
      </c>
      <c r="AN373">
        <v>1.4184777349382499E-2</v>
      </c>
      <c r="AO373">
        <v>6.2500000000000003E-3</v>
      </c>
      <c r="AP373">
        <v>8.6018795422358602E-3</v>
      </c>
      <c r="AQ373">
        <v>7.2933555698747191E-5</v>
      </c>
      <c r="AR373">
        <v>1.1100000000000001E-3</v>
      </c>
      <c r="AS373">
        <v>0.12612000000000001</v>
      </c>
      <c r="AU373">
        <v>77.846802201448824</v>
      </c>
      <c r="AV373">
        <v>6.4261105981589983</v>
      </c>
      <c r="AW373">
        <v>27.43949298867209</v>
      </c>
      <c r="AX373">
        <v>7.6404032092162106</v>
      </c>
      <c r="AY373">
        <v>200.67971017072867</v>
      </c>
      <c r="AZ373">
        <v>174.50353800502168</v>
      </c>
      <c r="BA373">
        <v>525.72158131463516</v>
      </c>
      <c r="BB373">
        <v>45.511807583359428</v>
      </c>
      <c r="BC373">
        <v>154.03132853855959</v>
      </c>
      <c r="BD373">
        <v>20.204578088000371</v>
      </c>
      <c r="BE373">
        <v>10.507643811950324</v>
      </c>
      <c r="BF373">
        <v>6.1342589817534376</v>
      </c>
      <c r="BG373">
        <v>9.8940134427774833</v>
      </c>
      <c r="BH373">
        <v>3.9332605644784042</v>
      </c>
      <c r="BJ373">
        <v>19.159303764529106</v>
      </c>
      <c r="BK373">
        <v>1.6586242173697661</v>
      </c>
      <c r="BL373">
        <v>5.6134903295096858</v>
      </c>
      <c r="BM373">
        <v>0.23419203120159343</v>
      </c>
      <c r="BN373">
        <v>0.38293870139248631</v>
      </c>
      <c r="BO373">
        <v>0.27844549505234722</v>
      </c>
      <c r="BP373">
        <v>0.73633204871319868</v>
      </c>
      <c r="BQ373">
        <v>2.8370350076652837</v>
      </c>
      <c r="BR373">
        <v>0.14334304814240487</v>
      </c>
      <c r="BS373">
        <v>7.3135356492766013</v>
      </c>
      <c r="BT373">
        <v>6.3595758885582319</v>
      </c>
      <c r="BU373">
        <v>0.38791565991011495</v>
      </c>
      <c r="BW373">
        <v>0.13497848999319287</v>
      </c>
      <c r="BX373">
        <v>9.5168814045895028E-2</v>
      </c>
      <c r="BY373">
        <v>6.2383329024118771E-2</v>
      </c>
    </row>
    <row r="374" spans="1:77" x14ac:dyDescent="0.25">
      <c r="A374" s="28" t="s">
        <v>1233</v>
      </c>
      <c r="B374" s="28">
        <v>45075</v>
      </c>
      <c r="C374">
        <v>373</v>
      </c>
      <c r="E374" t="s">
        <v>1231</v>
      </c>
      <c r="F374" s="15">
        <v>45075</v>
      </c>
      <c r="G374"/>
      <c r="H374" t="s">
        <v>181</v>
      </c>
      <c r="N374">
        <v>27.929010000000002</v>
      </c>
      <c r="O374">
        <v>85.585570000000004</v>
      </c>
      <c r="P374" s="11">
        <v>2126.1226239930102</v>
      </c>
      <c r="AB374" s="18">
        <v>-13.6614</v>
      </c>
      <c r="AF374" s="24"/>
      <c r="AH374">
        <v>1.7970299999999999</v>
      </c>
      <c r="AI374">
        <v>0.39300000000000002</v>
      </c>
      <c r="AJ374">
        <v>1.0679099999999999</v>
      </c>
      <c r="AK374">
        <v>0.21535000000000001</v>
      </c>
      <c r="AL374">
        <v>5.6994300000000004</v>
      </c>
      <c r="AM374">
        <v>1.3899999999999999E-2</v>
      </c>
      <c r="AN374">
        <v>1.5649863361305902E-2</v>
      </c>
      <c r="AO374">
        <v>5.8300000000000001E-3</v>
      </c>
      <c r="AP374">
        <v>9.6114904000854512E-3</v>
      </c>
      <c r="AQ374">
        <v>7.852344774313E-5</v>
      </c>
      <c r="AR374">
        <v>3.8300000000000001E-3</v>
      </c>
      <c r="AS374">
        <v>9.6869999999999998E-2</v>
      </c>
      <c r="AU374">
        <v>78.166509633045905</v>
      </c>
      <c r="AV374">
        <v>10.051587920702435</v>
      </c>
      <c r="AW374">
        <v>26.645790708119161</v>
      </c>
      <c r="AX374">
        <v>8.8603168072413077</v>
      </c>
      <c r="AY374">
        <v>202.93140588559936</v>
      </c>
      <c r="AZ374">
        <v>158.63958000456515</v>
      </c>
      <c r="BA374">
        <v>580.02115303007361</v>
      </c>
      <c r="BB374">
        <v>42.453414113757681</v>
      </c>
      <c r="BC374">
        <v>172.11013340649032</v>
      </c>
      <c r="BD374">
        <v>69.714895564902179</v>
      </c>
      <c r="BE374">
        <v>11.312987716918311</v>
      </c>
      <c r="BF374">
        <v>5.2872322815112929</v>
      </c>
      <c r="BG374">
        <v>5.1198096300951645</v>
      </c>
      <c r="BH374">
        <v>3.0210509901762048</v>
      </c>
      <c r="BJ374">
        <v>21.767834153757615</v>
      </c>
      <c r="BK374">
        <v>1.5932503027887936</v>
      </c>
      <c r="BL374">
        <v>6.4591865669066877</v>
      </c>
      <c r="BM374">
        <v>0.37722986083650523</v>
      </c>
      <c r="BN374">
        <v>0.42456941288933731</v>
      </c>
      <c r="BO374">
        <v>0.33252219475481753</v>
      </c>
      <c r="BP374">
        <v>2.6163567945333877</v>
      </c>
      <c r="BQ374">
        <v>2.9335406289605066</v>
      </c>
      <c r="BR374">
        <v>0.11337817005579306</v>
      </c>
      <c r="BS374">
        <v>7.6158898082076698</v>
      </c>
      <c r="BT374">
        <v>5.9536450519453545</v>
      </c>
      <c r="BU374">
        <v>0.3851868531237177</v>
      </c>
      <c r="BW374">
        <v>0.14472934470308751</v>
      </c>
      <c r="BX374">
        <v>8.8393979116986321E-2</v>
      </c>
      <c r="BY374">
        <v>5.1664291980980215E-2</v>
      </c>
    </row>
    <row r="375" spans="1:77" x14ac:dyDescent="0.25">
      <c r="A375" s="28" t="s">
        <v>1234</v>
      </c>
      <c r="B375" s="28">
        <v>45093</v>
      </c>
      <c r="C375">
        <v>374</v>
      </c>
      <c r="E375" t="s">
        <v>1231</v>
      </c>
      <c r="F375" s="15">
        <v>45093</v>
      </c>
      <c r="G375"/>
      <c r="H375" t="s">
        <v>181</v>
      </c>
      <c r="N375">
        <v>27.929010000000002</v>
      </c>
      <c r="O375">
        <v>85.585570000000004</v>
      </c>
      <c r="P375" s="11">
        <v>2126.1226239930102</v>
      </c>
      <c r="AB375" s="18">
        <v>-13.1126</v>
      </c>
      <c r="AF375" s="24"/>
      <c r="AH375">
        <v>1.80223</v>
      </c>
      <c r="AI375">
        <v>0.34805000000000003</v>
      </c>
      <c r="AJ375">
        <v>1.0235700000000001</v>
      </c>
      <c r="AK375">
        <v>0.21801999999999999</v>
      </c>
      <c r="AL375">
        <v>5.6055200000000003</v>
      </c>
      <c r="AM375">
        <v>1.3599999999999999E-2</v>
      </c>
      <c r="AN375">
        <v>1.3503652080761899E-2</v>
      </c>
      <c r="AO375">
        <v>4.9100000000000003E-3</v>
      </c>
      <c r="AP375">
        <v>5.8560524687883298E-3</v>
      </c>
      <c r="AQ375">
        <v>8.8249229400958097E-5</v>
      </c>
      <c r="AR375">
        <v>2.3900000000000002E-3</v>
      </c>
      <c r="AS375">
        <v>5.1490000000000001E-2</v>
      </c>
      <c r="AU375">
        <v>78.392697203699612</v>
      </c>
      <c r="AV375">
        <v>8.901921566922347</v>
      </c>
      <c r="AW375">
        <v>25.539448076251311</v>
      </c>
      <c r="AX375">
        <v>8.9701707467599263</v>
      </c>
      <c r="AY375">
        <v>199.58768759680262</v>
      </c>
      <c r="AZ375">
        <v>155.21570417712849</v>
      </c>
      <c r="BA375">
        <v>500.47745907903533</v>
      </c>
      <c r="BB375">
        <v>35.754076037487167</v>
      </c>
      <c r="BC375">
        <v>104.86261023884555</v>
      </c>
      <c r="BD375">
        <v>43.5035510183071</v>
      </c>
      <c r="BE375">
        <v>12.714195274594166</v>
      </c>
      <c r="BF375">
        <v>4.3297238377593024</v>
      </c>
      <c r="BG375">
        <v>11.468750826018246</v>
      </c>
      <c r="BH375">
        <v>1.6058007172929987</v>
      </c>
      <c r="BJ375">
        <v>19.596251946588485</v>
      </c>
      <c r="BK375">
        <v>1.3999549219207388</v>
      </c>
      <c r="BL375">
        <v>4.1059074544510406</v>
      </c>
      <c r="BM375">
        <v>0.34855575345029044</v>
      </c>
      <c r="BN375">
        <v>0.49782576493565167</v>
      </c>
      <c r="BO375">
        <v>0.35122805786477163</v>
      </c>
      <c r="BP375">
        <v>1.7033864979549145</v>
      </c>
      <c r="BQ375">
        <v>3.0694749929461325</v>
      </c>
      <c r="BR375">
        <v>6.2875310088874037E-2</v>
      </c>
      <c r="BS375">
        <v>7.8148786536383978</v>
      </c>
      <c r="BT375">
        <v>6.0774885860380383</v>
      </c>
      <c r="BU375">
        <v>0.39277321235398416</v>
      </c>
      <c r="BW375">
        <v>0.16218596537834318</v>
      </c>
      <c r="BX375">
        <v>7.8652244865093895E-2</v>
      </c>
      <c r="BY375">
        <v>4.1694925391772379E-2</v>
      </c>
    </row>
    <row r="376" spans="1:77" x14ac:dyDescent="0.25">
      <c r="A376" s="28" t="s">
        <v>1235</v>
      </c>
      <c r="B376" s="28">
        <v>45107</v>
      </c>
      <c r="C376">
        <v>375</v>
      </c>
      <c r="E376" t="s">
        <v>1231</v>
      </c>
      <c r="F376" s="15">
        <v>45107</v>
      </c>
      <c r="G376"/>
      <c r="H376" t="s">
        <v>181</v>
      </c>
      <c r="N376">
        <v>27.929010000000002</v>
      </c>
      <c r="O376">
        <v>85.585570000000004</v>
      </c>
      <c r="P376" s="11">
        <v>2126.1226239930102</v>
      </c>
      <c r="AB376" s="18">
        <v>-15.448</v>
      </c>
      <c r="AF376" s="24"/>
      <c r="AH376">
        <v>1.78051</v>
      </c>
      <c r="AI376">
        <v>0.50487000000000004</v>
      </c>
      <c r="AJ376">
        <v>1.5204</v>
      </c>
      <c r="AK376">
        <v>0.27289000000000002</v>
      </c>
      <c r="AL376">
        <v>5.2272100000000004</v>
      </c>
      <c r="AM376">
        <v>2.0979999999999999E-2</v>
      </c>
      <c r="AN376">
        <v>1.84301969940385E-2</v>
      </c>
      <c r="AO376">
        <v>8.5000000000000006E-3</v>
      </c>
      <c r="AP376">
        <v>7.5984693018218098E-3</v>
      </c>
      <c r="AQ376">
        <v>1.63704311900535E-4</v>
      </c>
      <c r="AR376">
        <v>2.3800000000000002E-3</v>
      </c>
      <c r="AS376">
        <v>7.1849999999999997E-2</v>
      </c>
      <c r="AU376">
        <v>77.447929120122964</v>
      </c>
      <c r="AV376">
        <v>12.912837642557349</v>
      </c>
      <c r="AW376">
        <v>37.936024751734116</v>
      </c>
      <c r="AX376">
        <v>11.227730919563877</v>
      </c>
      <c r="AY376">
        <v>186.11774759217391</v>
      </c>
      <c r="AZ376">
        <v>239.44304953207029</v>
      </c>
      <c r="BA376">
        <v>683.06692935634624</v>
      </c>
      <c r="BB376">
        <v>61.896058313368826</v>
      </c>
      <c r="BC376">
        <v>136.06355630444642</v>
      </c>
      <c r="BD376">
        <v>43.321527792289082</v>
      </c>
      <c r="BE376">
        <v>23.585119132766891</v>
      </c>
      <c r="BF376">
        <v>5.7659865033872872</v>
      </c>
      <c r="BG376">
        <v>22.801860819055744</v>
      </c>
      <c r="BH376">
        <v>2.240760954311555</v>
      </c>
      <c r="BJ376">
        <v>18.005759270418078</v>
      </c>
      <c r="BK376">
        <v>1.6315905189971034</v>
      </c>
      <c r="BL376">
        <v>3.5866582541236545</v>
      </c>
      <c r="BM376">
        <v>0.34038457447935638</v>
      </c>
      <c r="BN376">
        <v>0.62170771152527726</v>
      </c>
      <c r="BO376">
        <v>0.2959648775284669</v>
      </c>
      <c r="BP376">
        <v>1.1419627669424901</v>
      </c>
      <c r="BQ376">
        <v>2.0415404520364957</v>
      </c>
      <c r="BR376">
        <v>5.9066836047683834E-2</v>
      </c>
      <c r="BS376">
        <v>4.9060951644298516</v>
      </c>
      <c r="BT376">
        <v>6.3117591023061781</v>
      </c>
      <c r="BU376">
        <v>0.416123288198334</v>
      </c>
      <c r="BW376">
        <v>0.30452872530892333</v>
      </c>
      <c r="BX376">
        <v>4.2399616231350572E-2</v>
      </c>
      <c r="BY376">
        <v>8.7186505456485625E-2</v>
      </c>
    </row>
    <row r="377" spans="1:77" x14ac:dyDescent="0.25">
      <c r="A377" s="28" t="s">
        <v>1236</v>
      </c>
      <c r="B377" s="28">
        <v>45124</v>
      </c>
      <c r="C377">
        <v>376</v>
      </c>
      <c r="E377" t="s">
        <v>1231</v>
      </c>
      <c r="F377" s="15">
        <v>45124</v>
      </c>
      <c r="G377"/>
      <c r="H377" t="s">
        <v>181</v>
      </c>
      <c r="N377">
        <v>27.929010000000002</v>
      </c>
      <c r="O377">
        <v>85.585570000000004</v>
      </c>
      <c r="P377" s="11">
        <v>2126.1226239930102</v>
      </c>
      <c r="AB377" s="18">
        <v>-14.165199999999999</v>
      </c>
      <c r="AF377" s="24"/>
      <c r="AH377">
        <v>1.42957</v>
      </c>
      <c r="AI377">
        <v>0.46939999999999998</v>
      </c>
      <c r="AJ377">
        <v>1.2178599999999999</v>
      </c>
      <c r="AK377">
        <v>0.24367</v>
      </c>
      <c r="AL377">
        <v>4.5817199999999998</v>
      </c>
      <c r="AM377">
        <v>1.6899999999999998E-2</v>
      </c>
      <c r="AN377">
        <v>5.5357941520919399E-3</v>
      </c>
      <c r="AO377">
        <v>6.8399999999999997E-3</v>
      </c>
      <c r="AP377">
        <v>4.6156409680513499E-3</v>
      </c>
      <c r="AQ377">
        <v>1.08055280801147E-4</v>
      </c>
      <c r="AR377">
        <v>2.6900000000000001E-3</v>
      </c>
      <c r="AS377">
        <v>6.479E-2</v>
      </c>
      <c r="AU377">
        <v>62.182877957581915</v>
      </c>
      <c r="AV377">
        <v>12.005637073734661</v>
      </c>
      <c r="AW377">
        <v>30.387244872498623</v>
      </c>
      <c r="AX377">
        <v>10.02550915449496</v>
      </c>
      <c r="AY377">
        <v>163.13471364227092</v>
      </c>
      <c r="AZ377">
        <v>192.87833827893172</v>
      </c>
      <c r="BA377">
        <v>205.1696959203083</v>
      </c>
      <c r="BB377">
        <v>49.808122219228551</v>
      </c>
      <c r="BC377">
        <v>82.65092609994359</v>
      </c>
      <c r="BD377">
        <v>48.964247798847737</v>
      </c>
      <c r="BE377">
        <v>15.567682005639966</v>
      </c>
      <c r="BF377">
        <v>4.6427554443705299</v>
      </c>
      <c r="BG377">
        <v>9.899012609073484</v>
      </c>
      <c r="BH377">
        <v>2.0205831903945111</v>
      </c>
      <c r="BJ377">
        <v>6.7518360674413458</v>
      </c>
      <c r="BK377">
        <v>1.639112806317838</v>
      </c>
      <c r="BL377">
        <v>2.7199216792024861</v>
      </c>
      <c r="BM377">
        <v>0.39508804184482438</v>
      </c>
      <c r="BN377">
        <v>0.51230975598347817</v>
      </c>
      <c r="BO377">
        <v>0.32992491410658786</v>
      </c>
      <c r="BP377">
        <v>1.6113421274056294</v>
      </c>
      <c r="BQ377">
        <v>2.046348006161602</v>
      </c>
      <c r="BR377">
        <v>6.6494451829135715E-2</v>
      </c>
      <c r="BS377">
        <v>5.3685259827524794</v>
      </c>
      <c r="BT377">
        <v>6.3473453775828315</v>
      </c>
      <c r="BU377">
        <v>0.38117502136264697</v>
      </c>
      <c r="BW377">
        <v>0.25035319234113723</v>
      </c>
      <c r="BX377">
        <v>6.4235638911285128E-2</v>
      </c>
      <c r="BY377">
        <v>0.11593385955226394</v>
      </c>
    </row>
    <row r="378" spans="1:77" x14ac:dyDescent="0.25">
      <c r="A378" s="28" t="s">
        <v>1237</v>
      </c>
      <c r="B378" s="28">
        <v>45138</v>
      </c>
      <c r="C378">
        <v>377</v>
      </c>
      <c r="E378" t="s">
        <v>1231</v>
      </c>
      <c r="F378" s="15">
        <v>45138</v>
      </c>
      <c r="G378"/>
      <c r="H378" t="s">
        <v>181</v>
      </c>
      <c r="N378">
        <v>27.929010000000002</v>
      </c>
      <c r="O378">
        <v>85.585570000000004</v>
      </c>
      <c r="P378" s="11">
        <v>2126.1226239930102</v>
      </c>
      <c r="AB378" s="18">
        <v>-13.9512</v>
      </c>
      <c r="AF378" s="24"/>
      <c r="AH378">
        <v>1.55983</v>
      </c>
      <c r="AI378">
        <v>0.39361000000000002</v>
      </c>
      <c r="AJ378">
        <v>1.37998</v>
      </c>
      <c r="AK378">
        <v>0.22936999999999999</v>
      </c>
      <c r="AL378">
        <v>5.0047699999999997</v>
      </c>
      <c r="AM378">
        <v>1.992E-2</v>
      </c>
      <c r="AN378">
        <v>6.8016177296665497E-3</v>
      </c>
      <c r="AO378">
        <v>8.0400000000000003E-3</v>
      </c>
      <c r="AP378">
        <v>5.73572699770442E-3</v>
      </c>
      <c r="AQ378">
        <v>1.1530541009608201E-4</v>
      </c>
      <c r="AR378">
        <v>1.06E-3</v>
      </c>
      <c r="AS378">
        <v>4.7919999999999997E-2</v>
      </c>
      <c r="AU378">
        <v>67.848876602457395</v>
      </c>
      <c r="AV378">
        <v>10.06718962205518</v>
      </c>
      <c r="AW378">
        <v>34.432356904037128</v>
      </c>
      <c r="AX378">
        <v>9.4371528492079833</v>
      </c>
      <c r="AY378">
        <v>178.19764647237898</v>
      </c>
      <c r="AZ378">
        <v>227.34535494179411</v>
      </c>
      <c r="BA378">
        <v>252.08412795380389</v>
      </c>
      <c r="BB378">
        <v>58.546389275233565</v>
      </c>
      <c r="BC378">
        <v>102.70797739644408</v>
      </c>
      <c r="BD378">
        <v>19.294461957910261</v>
      </c>
      <c r="BE378">
        <v>16.612218714318111</v>
      </c>
      <c r="BF378">
        <v>6.1158453578351306</v>
      </c>
      <c r="BG378">
        <v>5.3447721134152752</v>
      </c>
      <c r="BH378">
        <v>1.4944643692499608</v>
      </c>
      <c r="BJ378">
        <v>7.3211406543084339</v>
      </c>
      <c r="BK378">
        <v>1.7003305768002512</v>
      </c>
      <c r="BL378">
        <v>2.982891286898858</v>
      </c>
      <c r="BM378">
        <v>0.29237585013748568</v>
      </c>
      <c r="BN378">
        <v>0.48245952958190785</v>
      </c>
      <c r="BO378">
        <v>0.27407803873284942</v>
      </c>
      <c r="BP378">
        <v>0.56035844457827466</v>
      </c>
      <c r="BQ378">
        <v>1.9704975988588873</v>
      </c>
      <c r="BR378">
        <v>4.3402906557196433E-2</v>
      </c>
      <c r="BS378">
        <v>5.1752962182930222</v>
      </c>
      <c r="BT378">
        <v>6.6026660787527529</v>
      </c>
      <c r="BU378">
        <v>0.38075068860673261</v>
      </c>
      <c r="BW378">
        <v>0.24484147042924567</v>
      </c>
      <c r="BX378">
        <v>6.0196655076428629E-2</v>
      </c>
      <c r="BY378">
        <v>0.11637819543330497</v>
      </c>
    </row>
    <row r="379" spans="1:77" x14ac:dyDescent="0.25">
      <c r="A379" s="28" t="s">
        <v>1238</v>
      </c>
      <c r="B379" s="28">
        <v>45156</v>
      </c>
      <c r="C379">
        <v>378</v>
      </c>
      <c r="E379" t="s">
        <v>1231</v>
      </c>
      <c r="F379" s="15">
        <v>45156</v>
      </c>
      <c r="G379"/>
      <c r="H379" t="s">
        <v>181</v>
      </c>
      <c r="N379">
        <v>27.929010000000002</v>
      </c>
      <c r="O379">
        <v>85.585570000000004</v>
      </c>
      <c r="P379" s="11">
        <v>2126.1226239930102</v>
      </c>
      <c r="AB379" s="18">
        <v>-15.8964</v>
      </c>
      <c r="AF379" s="24"/>
      <c r="AH379">
        <v>1.4156299999999999</v>
      </c>
      <c r="AI379">
        <v>0.45106000000000002</v>
      </c>
      <c r="AJ379">
        <v>1.33463</v>
      </c>
      <c r="AK379">
        <v>0.23882999999999999</v>
      </c>
      <c r="AL379">
        <v>4.6552100000000003</v>
      </c>
      <c r="AM379">
        <v>2.0250000000000001E-2</v>
      </c>
      <c r="AN379">
        <v>8.9351750128712614E-3</v>
      </c>
      <c r="AO379">
        <v>9.6699999999999998E-3</v>
      </c>
      <c r="AP379">
        <v>6.5681975340072E-3</v>
      </c>
      <c r="AQ379">
        <v>1.2669391166843398E-4</v>
      </c>
      <c r="AR379">
        <v>2.2899999999999999E-3</v>
      </c>
      <c r="AS379">
        <v>4.7280000000000003E-2</v>
      </c>
      <c r="AU379">
        <v>61.576521277791002</v>
      </c>
      <c r="AV379">
        <v>11.53656297076855</v>
      </c>
      <c r="AW379">
        <v>33.300813413843002</v>
      </c>
      <c r="AX379">
        <v>9.8263731742439813</v>
      </c>
      <c r="AY379">
        <v>165.75136636342597</v>
      </c>
      <c r="AZ379">
        <v>231.11161835197444</v>
      </c>
      <c r="BA379">
        <v>331.15883467104163</v>
      </c>
      <c r="BB379">
        <v>70.415868692973717</v>
      </c>
      <c r="BC379">
        <v>117.61478259481063</v>
      </c>
      <c r="BD379">
        <v>41.68331875812688</v>
      </c>
      <c r="BE379">
        <v>18.252976756725829</v>
      </c>
      <c r="BF379">
        <v>7.2943172886068108</v>
      </c>
      <c r="BG379">
        <v>5.0498213019511313</v>
      </c>
      <c r="BH379">
        <v>1.4745049118977078</v>
      </c>
      <c r="BJ379">
        <v>9.94446683795959</v>
      </c>
      <c r="BK379">
        <v>2.1145389999303186</v>
      </c>
      <c r="BL379">
        <v>3.5318891803981787</v>
      </c>
      <c r="BM379">
        <v>0.34643487014562985</v>
      </c>
      <c r="BN379">
        <v>0.54812405120224916</v>
      </c>
      <c r="BO379">
        <v>0.29507907365887948</v>
      </c>
      <c r="BP379">
        <v>1.251720738472992</v>
      </c>
      <c r="BQ379">
        <v>1.8490996154524535</v>
      </c>
      <c r="BR379">
        <v>4.4278345203566785E-2</v>
      </c>
      <c r="BS379">
        <v>4.9773969273232179</v>
      </c>
      <c r="BT379">
        <v>6.940119314199765</v>
      </c>
      <c r="BU379">
        <v>0.37149932835412347</v>
      </c>
      <c r="BW379">
        <v>0.29642754052930215</v>
      </c>
      <c r="BX379">
        <v>5.4785584473585738E-2</v>
      </c>
      <c r="BY379">
        <v>0.14261066569197364</v>
      </c>
    </row>
    <row r="380" spans="1:77" x14ac:dyDescent="0.25">
      <c r="A380" s="28" t="s">
        <v>1239</v>
      </c>
      <c r="B380" s="28">
        <v>45170</v>
      </c>
      <c r="C380">
        <v>379</v>
      </c>
      <c r="E380" t="s">
        <v>1231</v>
      </c>
      <c r="F380" s="15">
        <v>45170</v>
      </c>
      <c r="G380"/>
      <c r="H380" t="s">
        <v>181</v>
      </c>
      <c r="N380">
        <v>27.929010000000002</v>
      </c>
      <c r="O380">
        <v>85.585570000000004</v>
      </c>
      <c r="P380" s="11">
        <v>2126.1226239930102</v>
      </c>
      <c r="AB380" s="18">
        <v>-15.6066</v>
      </c>
      <c r="AF380" s="24"/>
      <c r="AH380">
        <v>1.5665500000000001</v>
      </c>
      <c r="AI380">
        <v>0.51385000000000003</v>
      </c>
      <c r="AJ380">
        <v>1.4718599999999999</v>
      </c>
      <c r="AK380">
        <v>0.28758</v>
      </c>
      <c r="AL380">
        <v>4.95519</v>
      </c>
      <c r="AM380">
        <v>2.2339999999999999E-2</v>
      </c>
      <c r="AN380">
        <v>1.09040329343032E-2</v>
      </c>
      <c r="AO380">
        <v>1.1050000000000001E-2</v>
      </c>
      <c r="AP380">
        <v>1.1660623443877E-2</v>
      </c>
      <c r="AQ380">
        <v>1.2327458368199801E-4</v>
      </c>
      <c r="AR380">
        <v>3.2499999999999999E-3</v>
      </c>
      <c r="AS380">
        <v>7.195E-2</v>
      </c>
      <c r="AU380">
        <v>68.141180539917571</v>
      </c>
      <c r="AV380">
        <v>13.14251514771742</v>
      </c>
      <c r="AW380">
        <v>36.724886471380799</v>
      </c>
      <c r="AX380">
        <v>11.832133305904135</v>
      </c>
      <c r="AY380">
        <v>176.43232272881025</v>
      </c>
      <c r="AZ380">
        <v>254.96461994978313</v>
      </c>
      <c r="BA380">
        <v>404.12939137026984</v>
      </c>
      <c r="BB380">
        <v>80.464875807379471</v>
      </c>
      <c r="BC380">
        <v>208.80335650240846</v>
      </c>
      <c r="BD380">
        <v>59.157548455856926</v>
      </c>
      <c r="BE380">
        <v>17.760349183402681</v>
      </c>
      <c r="BF380">
        <v>6.502531460119588</v>
      </c>
      <c r="BG380">
        <v>5.0348238030631238</v>
      </c>
      <c r="BH380">
        <v>2.2438796195228443</v>
      </c>
      <c r="BJ380">
        <v>11.004238003164485</v>
      </c>
      <c r="BK380">
        <v>2.1910176868779336</v>
      </c>
      <c r="BL380">
        <v>5.6856093119614153</v>
      </c>
      <c r="BM380">
        <v>0.35786401022530601</v>
      </c>
      <c r="BN380">
        <v>0.48360528485889476</v>
      </c>
      <c r="BO380">
        <v>0.32218297843139021</v>
      </c>
      <c r="BP380">
        <v>1.6108299885952702</v>
      </c>
      <c r="BQ380">
        <v>1.8554497259785694</v>
      </c>
      <c r="BR380">
        <v>6.1099702003748028E-2</v>
      </c>
      <c r="BS380">
        <v>4.8041625088834934</v>
      </c>
      <c r="BT380">
        <v>6.9425570627283912</v>
      </c>
      <c r="BU380">
        <v>0.38621710288684286</v>
      </c>
      <c r="BW380">
        <v>0.26064046796193308</v>
      </c>
      <c r="BX380">
        <v>5.6305199276966658E-2</v>
      </c>
      <c r="BY380">
        <v>0.13503574638079402</v>
      </c>
    </row>
    <row r="381" spans="1:77" x14ac:dyDescent="0.25">
      <c r="A381" s="28" t="s">
        <v>1240</v>
      </c>
      <c r="B381" s="28">
        <v>45187</v>
      </c>
      <c r="C381">
        <v>380</v>
      </c>
      <c r="E381" t="s">
        <v>1231</v>
      </c>
      <c r="F381" s="15">
        <v>45187</v>
      </c>
      <c r="G381"/>
      <c r="H381" t="s">
        <v>181</v>
      </c>
      <c r="N381">
        <v>27.929010000000002</v>
      </c>
      <c r="O381">
        <v>85.585570000000004</v>
      </c>
      <c r="P381" s="11">
        <v>2126.1226239930102</v>
      </c>
      <c r="AB381" s="18">
        <v>-14.297800000000001</v>
      </c>
      <c r="AF381" s="24"/>
      <c r="AH381">
        <v>1.6656200000000001</v>
      </c>
      <c r="AI381">
        <v>0.42988999999999999</v>
      </c>
      <c r="AJ381">
        <v>1.36761</v>
      </c>
      <c r="AK381">
        <v>0.25538</v>
      </c>
      <c r="AL381">
        <v>5.2537099999999999</v>
      </c>
      <c r="AM381">
        <v>2.0660000000000001E-2</v>
      </c>
      <c r="AN381">
        <v>4.6045954073483698E-3</v>
      </c>
      <c r="AO381">
        <v>7.8499999999999993E-3</v>
      </c>
      <c r="AP381">
        <v>3.1092246969967297E-3</v>
      </c>
      <c r="AQ381">
        <v>9.4166892465917906E-5</v>
      </c>
      <c r="AR381">
        <v>1.0300000000000001E-3</v>
      </c>
      <c r="AS381">
        <v>2.9420000000000002E-2</v>
      </c>
      <c r="AU381">
        <v>72.450488736968168</v>
      </c>
      <c r="AV381">
        <v>10.995107204149539</v>
      </c>
      <c r="AW381">
        <v>34.123708767902585</v>
      </c>
      <c r="AX381">
        <v>10.50730302406912</v>
      </c>
      <c r="AY381">
        <v>187.06129497427497</v>
      </c>
      <c r="AZ381">
        <v>235.79091531613787</v>
      </c>
      <c r="BA381">
        <v>170.65725596113586</v>
      </c>
      <c r="BB381">
        <v>57.162830324699435</v>
      </c>
      <c r="BC381">
        <v>55.675972728028107</v>
      </c>
      <c r="BD381">
        <v>18.748392279856198</v>
      </c>
      <c r="BE381">
        <v>13.566761628860093</v>
      </c>
      <c r="BF381">
        <v>7.4968671517081935</v>
      </c>
      <c r="BG381">
        <v>5.3597696123032827</v>
      </c>
      <c r="BH381">
        <v>0.91751130516139101</v>
      </c>
      <c r="BJ381">
        <v>5.0011344640726554</v>
      </c>
      <c r="BK381">
        <v>1.6751646403238527</v>
      </c>
      <c r="BL381">
        <v>1.6315920730280642</v>
      </c>
      <c r="BM381">
        <v>0.32221313570967258</v>
      </c>
      <c r="BN381">
        <v>0.39757582392747559</v>
      </c>
      <c r="BO381">
        <v>0.30791796681703282</v>
      </c>
      <c r="BP381">
        <v>0.54942422605280516</v>
      </c>
      <c r="BQ381">
        <v>2.1231715822494794</v>
      </c>
      <c r="BR381">
        <v>2.6887795561788986E-2</v>
      </c>
      <c r="BS381">
        <v>5.4818570937467506</v>
      </c>
      <c r="BT381">
        <v>6.9098853503851059</v>
      </c>
      <c r="BU381">
        <v>0.38730881632639025</v>
      </c>
      <c r="BW381">
        <v>0.18725562608851795</v>
      </c>
      <c r="BX381">
        <v>7.3709557767473066E-2</v>
      </c>
      <c r="BY381">
        <v>0.10989624783456994</v>
      </c>
    </row>
    <row r="382" spans="1:77" x14ac:dyDescent="0.25">
      <c r="A382" s="28" t="s">
        <v>1241</v>
      </c>
      <c r="B382" s="28">
        <v>45201</v>
      </c>
      <c r="C382">
        <v>381</v>
      </c>
      <c r="E382" t="s">
        <v>1231</v>
      </c>
      <c r="F382" s="15">
        <v>45201</v>
      </c>
      <c r="G382"/>
      <c r="H382" t="s">
        <v>181</v>
      </c>
      <c r="N382">
        <v>27.929010000000002</v>
      </c>
      <c r="O382">
        <v>85.585570000000004</v>
      </c>
      <c r="P382" s="11">
        <v>2126.1226239930102</v>
      </c>
      <c r="AB382" s="18">
        <v>-14.899199999999999</v>
      </c>
      <c r="AF382" s="24"/>
      <c r="AH382">
        <v>1.8690899999999999</v>
      </c>
      <c r="AI382">
        <v>0.56081999999999999</v>
      </c>
      <c r="AJ382">
        <v>1.7781400000000001</v>
      </c>
      <c r="AK382">
        <v>0.31945000000000001</v>
      </c>
      <c r="AL382">
        <v>5.3537999999999997</v>
      </c>
      <c r="AM382">
        <v>2.6800000000000001E-2</v>
      </c>
      <c r="AN382">
        <v>5.2790664569069305E-3</v>
      </c>
      <c r="AO382">
        <v>1.09E-2</v>
      </c>
      <c r="AP382">
        <v>3.9001877540669502E-3</v>
      </c>
      <c r="AQ382">
        <v>1.1312832953323999E-4</v>
      </c>
      <c r="AR382">
        <v>1.6999999999999999E-3</v>
      </c>
      <c r="AS382">
        <v>7.5719999999999996E-2</v>
      </c>
      <c r="AU382">
        <v>81.30094739098945</v>
      </c>
      <c r="AV382">
        <v>14.343846151878726</v>
      </c>
      <c r="AW382">
        <v>44.366984380458106</v>
      </c>
      <c r="AX382">
        <v>13.143386134540219</v>
      </c>
      <c r="AY382">
        <v>190.62505563368998</v>
      </c>
      <c r="AZ382">
        <v>305.86624058434148</v>
      </c>
      <c r="BA382">
        <v>195.654757013932</v>
      </c>
      <c r="BB382">
        <v>79.372592425378841</v>
      </c>
      <c r="BC382">
        <v>69.839515696426716</v>
      </c>
      <c r="BD382">
        <v>30.94394842306362</v>
      </c>
      <c r="BE382">
        <v>16.298563540302549</v>
      </c>
      <c r="BF382">
        <v>7.929587313788419</v>
      </c>
      <c r="BG382">
        <v>5.3347737808232703</v>
      </c>
      <c r="BH382">
        <v>2.361453297988461</v>
      </c>
      <c r="BJ382">
        <v>4.4099178645125621</v>
      </c>
      <c r="BK382">
        <v>1.7890012930502284</v>
      </c>
      <c r="BL382">
        <v>1.5741325824071164</v>
      </c>
      <c r="BM382">
        <v>0.32330000229171807</v>
      </c>
      <c r="BN382">
        <v>0.36735792995391003</v>
      </c>
      <c r="BO382">
        <v>0.29624249468551572</v>
      </c>
      <c r="BP382">
        <v>0.69745439892221295</v>
      </c>
      <c r="BQ382">
        <v>1.8324650306140546</v>
      </c>
      <c r="BR382">
        <v>5.3225463280046306E-2</v>
      </c>
      <c r="BS382">
        <v>4.2965520036032183</v>
      </c>
      <c r="BT382">
        <v>6.894005640804008</v>
      </c>
      <c r="BU382">
        <v>0.42649664872607013</v>
      </c>
      <c r="BW382">
        <v>0.20047200018371389</v>
      </c>
      <c r="BX382">
        <v>6.1355100253297358E-2</v>
      </c>
      <c r="BY382">
        <v>0.12610270679775495</v>
      </c>
    </row>
    <row r="383" spans="1:77" x14ac:dyDescent="0.25">
      <c r="A383" t="s">
        <v>1242</v>
      </c>
      <c r="B383" t="s">
        <v>1243</v>
      </c>
      <c r="C383">
        <v>382</v>
      </c>
      <c r="E383" t="s">
        <v>1231</v>
      </c>
      <c r="F383" s="15">
        <v>45217</v>
      </c>
      <c r="G383"/>
      <c r="H383" t="s">
        <v>181</v>
      </c>
      <c r="N383">
        <v>27.929010000000002</v>
      </c>
      <c r="O383">
        <v>85.585570000000004</v>
      </c>
      <c r="P383" s="11">
        <v>2126.1226239930102</v>
      </c>
      <c r="AC383">
        <v>-5.56</v>
      </c>
      <c r="AD383">
        <v>-10.53</v>
      </c>
      <c r="AE383">
        <v>-69.819999999999993</v>
      </c>
      <c r="AF383" s="24">
        <f t="shared" si="43"/>
        <v>14.420000000000002</v>
      </c>
      <c r="AH383">
        <v>1.8148599999999999</v>
      </c>
      <c r="AI383">
        <v>0.59653</v>
      </c>
      <c r="AJ383">
        <v>1.5456099999999999</v>
      </c>
      <c r="AK383">
        <v>0.30149999999999999</v>
      </c>
      <c r="AL383">
        <v>5.3913950000000002</v>
      </c>
      <c r="AM383">
        <v>2.31775E-2</v>
      </c>
      <c r="AN383">
        <v>9.2099999999999994E-3</v>
      </c>
      <c r="AO383">
        <v>8.2299999999999995E-3</v>
      </c>
      <c r="AQ383">
        <v>3.3599999999999998E-4</v>
      </c>
      <c r="AR383">
        <v>1.4033333333333335E-3</v>
      </c>
      <c r="AS383">
        <v>0.12522</v>
      </c>
      <c r="AU383">
        <f t="shared" ref="AU383:AU395" si="55">1000*AH383/22.989769</f>
        <v>78.942072014729675</v>
      </c>
      <c r="AV383">
        <f t="shared" ref="AV383:AV395" si="56">1000*AI383/39.0983</f>
        <v>15.257185095004129</v>
      </c>
      <c r="AW383">
        <f t="shared" ref="AW383:AW395" si="57">1000*AJ383/40.078</f>
        <v>38.565048156095607</v>
      </c>
      <c r="AX383">
        <f t="shared" ref="AX383:AX395" si="58">1000*AK383/24.305</f>
        <v>12.404854968113558</v>
      </c>
      <c r="AY383">
        <f t="shared" ref="AY383:AY395" si="59">1000*AL383/28.0855</f>
        <v>191.96364672161795</v>
      </c>
      <c r="AZ383">
        <f t="shared" ref="AZ383:AZ398" si="60">1000000*AM383/87.62</f>
        <v>264.52293996804383</v>
      </c>
      <c r="BA383">
        <f t="shared" ref="BA383:BA395" si="61">1000000*AN383/26.9815</f>
        <v>341.34499564516426</v>
      </c>
      <c r="BB383">
        <f t="shared" ref="BB383:BB395" si="62">1000000*AO383/137.327</f>
        <v>59.929948225767696</v>
      </c>
      <c r="BC383" t="s">
        <v>471</v>
      </c>
      <c r="BD383">
        <f t="shared" ref="BD383:BD395" si="63">1000000*AR383/54.938</f>
        <v>25.543946509398474</v>
      </c>
      <c r="BE383">
        <f t="shared" ref="BE383:BE395" si="64">1000000*AQ383/6.941</f>
        <v>48.408010373145082</v>
      </c>
      <c r="BF383">
        <v>13.671217771509166</v>
      </c>
      <c r="BH383">
        <f t="shared" ref="BH383:BH398" si="65">1000*AS383/32.065</f>
        <v>3.9051925775767975</v>
      </c>
    </row>
    <row r="384" spans="1:77" x14ac:dyDescent="0.25">
      <c r="A384" t="s">
        <v>1244</v>
      </c>
      <c r="B384" t="s">
        <v>1245</v>
      </c>
      <c r="C384">
        <v>383</v>
      </c>
      <c r="E384" t="s">
        <v>1231</v>
      </c>
      <c r="F384" s="15">
        <v>45223</v>
      </c>
      <c r="G384"/>
      <c r="H384" t="s">
        <v>181</v>
      </c>
      <c r="N384">
        <v>27.929010000000002</v>
      </c>
      <c r="O384">
        <v>85.585570000000004</v>
      </c>
      <c r="P384" s="11">
        <v>2126.1226239930102</v>
      </c>
      <c r="AC384">
        <v>-5.47</v>
      </c>
      <c r="AD384">
        <v>-10.4</v>
      </c>
      <c r="AE384">
        <v>-69.680000000000007</v>
      </c>
      <c r="AF384" s="24">
        <f t="shared" si="43"/>
        <v>13.519999999999996</v>
      </c>
      <c r="AH384">
        <v>1.9163749999999999</v>
      </c>
      <c r="AI384">
        <v>0.43081000000000003</v>
      </c>
      <c r="AJ384">
        <v>1.6054200000000001</v>
      </c>
      <c r="AK384">
        <v>0.28016999999999997</v>
      </c>
      <c r="AL384">
        <v>5.5171000000000001</v>
      </c>
      <c r="AM384">
        <v>2.4834999999999999E-2</v>
      </c>
      <c r="AN384">
        <v>7.4999999999999997E-3</v>
      </c>
      <c r="AO384">
        <v>8.4499999999999992E-3</v>
      </c>
      <c r="AQ384">
        <v>3.1399999999999999E-4</v>
      </c>
      <c r="AR384">
        <v>4.3666666666666664E-4</v>
      </c>
      <c r="AS384">
        <v>8.0060000000000006E-2</v>
      </c>
      <c r="AU384">
        <f t="shared" si="55"/>
        <v>83.35773186759728</v>
      </c>
      <c r="AV384">
        <f t="shared" si="56"/>
        <v>11.01863763897663</v>
      </c>
      <c r="AW384">
        <f t="shared" si="57"/>
        <v>40.057388093218222</v>
      </c>
      <c r="AX384">
        <f t="shared" si="58"/>
        <v>11.52725776589179</v>
      </c>
      <c r="AY384">
        <f t="shared" si="59"/>
        <v>196.439443841128</v>
      </c>
      <c r="AZ384">
        <f t="shared" si="60"/>
        <v>283.43985391463133</v>
      </c>
      <c r="BA384">
        <f t="shared" si="61"/>
        <v>277.9682374960621</v>
      </c>
      <c r="BB384">
        <f t="shared" si="62"/>
        <v>61.531963852701949</v>
      </c>
      <c r="BC384" t="s">
        <v>471</v>
      </c>
      <c r="BD384">
        <f t="shared" si="63"/>
        <v>7.9483539019743459</v>
      </c>
      <c r="BE384">
        <f t="shared" si="64"/>
        <v>45.238438265379628</v>
      </c>
      <c r="BF384">
        <v>10.496211283497882</v>
      </c>
      <c r="BH384">
        <f t="shared" si="65"/>
        <v>2.4968033681584285</v>
      </c>
    </row>
    <row r="385" spans="1:60" x14ac:dyDescent="0.25">
      <c r="A385" t="s">
        <v>1246</v>
      </c>
      <c r="B385" t="s">
        <v>1247</v>
      </c>
      <c r="C385">
        <v>384</v>
      </c>
      <c r="E385" t="s">
        <v>1231</v>
      </c>
      <c r="F385" s="15">
        <v>45247</v>
      </c>
      <c r="G385"/>
      <c r="H385" t="s">
        <v>181</v>
      </c>
      <c r="N385">
        <v>27.929010000000002</v>
      </c>
      <c r="O385">
        <v>85.585570000000004</v>
      </c>
      <c r="P385" s="11">
        <v>2126.1226239930102</v>
      </c>
      <c r="AC385">
        <v>-5.53</v>
      </c>
      <c r="AD385">
        <v>-10.49</v>
      </c>
      <c r="AE385">
        <v>-69.8</v>
      </c>
      <c r="AF385" s="24">
        <f t="shared" si="43"/>
        <v>14.120000000000005</v>
      </c>
      <c r="AH385">
        <v>2.9105349999999999</v>
      </c>
      <c r="AI385">
        <v>0.67586000000000002</v>
      </c>
      <c r="AJ385">
        <v>1.5073399999999999</v>
      </c>
      <c r="AK385">
        <v>0.28617999999999999</v>
      </c>
      <c r="AL385">
        <v>5.6266099999999994</v>
      </c>
      <c r="AM385">
        <v>2.2565000000000002E-2</v>
      </c>
      <c r="AN385">
        <v>2.5860000000000001E-2</v>
      </c>
      <c r="AO385">
        <v>7.9500000000000005E-3</v>
      </c>
      <c r="AQ385">
        <v>3.4099999999999999E-4</v>
      </c>
      <c r="AR385">
        <v>3.5033333333333336E-3</v>
      </c>
      <c r="AS385">
        <v>5.432E-2</v>
      </c>
      <c r="AU385">
        <f t="shared" si="55"/>
        <v>126.60131556780757</v>
      </c>
      <c r="AV385">
        <f t="shared" si="56"/>
        <v>17.286173567648721</v>
      </c>
      <c r="AW385">
        <f t="shared" si="57"/>
        <v>37.610160187634108</v>
      </c>
      <c r="AX385">
        <f t="shared" si="58"/>
        <v>11.774531989302613</v>
      </c>
      <c r="AY385">
        <f t="shared" si="59"/>
        <v>200.33860889070871</v>
      </c>
      <c r="AZ385">
        <f t="shared" si="60"/>
        <v>257.53252682036066</v>
      </c>
      <c r="BA385">
        <f t="shared" si="61"/>
        <v>958.43448288642219</v>
      </c>
      <c r="BB385">
        <f t="shared" si="62"/>
        <v>57.891019246033196</v>
      </c>
      <c r="BC385" t="s">
        <v>471</v>
      </c>
      <c r="BD385">
        <f t="shared" si="63"/>
        <v>63.768854587595712</v>
      </c>
      <c r="BE385">
        <f t="shared" si="64"/>
        <v>49.128367670364504</v>
      </c>
      <c r="BF385">
        <v>26.230037235543012</v>
      </c>
      <c r="BH385">
        <f t="shared" si="65"/>
        <v>1.6940589427724935</v>
      </c>
    </row>
    <row r="386" spans="1:60" x14ac:dyDescent="0.25">
      <c r="A386" t="s">
        <v>1248</v>
      </c>
      <c r="B386" t="s">
        <v>1249</v>
      </c>
      <c r="C386">
        <v>385</v>
      </c>
      <c r="E386" t="s">
        <v>1231</v>
      </c>
      <c r="F386" s="15">
        <v>45254</v>
      </c>
      <c r="G386"/>
      <c r="H386" t="s">
        <v>181</v>
      </c>
      <c r="N386">
        <v>27.929010000000002</v>
      </c>
      <c r="O386">
        <v>85.585570000000004</v>
      </c>
      <c r="P386" s="11">
        <v>2126.1226239930102</v>
      </c>
      <c r="AC386">
        <v>-5.37</v>
      </c>
      <c r="AD386">
        <v>-10.18</v>
      </c>
      <c r="AE386">
        <v>-68.959999999999994</v>
      </c>
      <c r="AF386" s="24">
        <f t="shared" si="43"/>
        <v>12.480000000000004</v>
      </c>
      <c r="AH386">
        <v>1.993595</v>
      </c>
      <c r="AI386">
        <v>0.53354000000000001</v>
      </c>
      <c r="AJ386">
        <v>1.3068599999999999</v>
      </c>
      <c r="AK386">
        <v>0.23871999999999999</v>
      </c>
      <c r="AL386">
        <v>5.6498900000000001</v>
      </c>
      <c r="AM386">
        <v>1.932E-2</v>
      </c>
      <c r="AN386">
        <v>1.3339999999999999E-2</v>
      </c>
      <c r="AO386">
        <v>7.5900000000000004E-3</v>
      </c>
      <c r="AQ386">
        <v>2.9999999999999997E-4</v>
      </c>
      <c r="AR386">
        <v>2.3533333333333336E-3</v>
      </c>
      <c r="AS386">
        <v>4.9570000000000003E-2</v>
      </c>
      <c r="AU386">
        <f t="shared" si="55"/>
        <v>86.716617291804894</v>
      </c>
      <c r="AV386">
        <f t="shared" si="56"/>
        <v>13.646117606136327</v>
      </c>
      <c r="AW386">
        <f t="shared" si="57"/>
        <v>32.607914566595134</v>
      </c>
      <c r="AX386">
        <f t="shared" si="58"/>
        <v>9.8218473565110056</v>
      </c>
      <c r="AY386">
        <f t="shared" si="59"/>
        <v>201.16750636449416</v>
      </c>
      <c r="AZ386">
        <f t="shared" si="60"/>
        <v>220.49760328692079</v>
      </c>
      <c r="BA386">
        <f t="shared" si="61"/>
        <v>494.41283842632913</v>
      </c>
      <c r="BB386">
        <f t="shared" si="62"/>
        <v>55.269539129231688</v>
      </c>
      <c r="BC386" t="s">
        <v>471</v>
      </c>
      <c r="BD386">
        <f t="shared" si="63"/>
        <v>42.836166830487706</v>
      </c>
      <c r="BE386">
        <f t="shared" si="64"/>
        <v>43.221437833165254</v>
      </c>
      <c r="BF386">
        <v>11.938229055007049</v>
      </c>
      <c r="BH386">
        <f t="shared" si="65"/>
        <v>1.5459223452362389</v>
      </c>
    </row>
    <row r="387" spans="1:60" x14ac:dyDescent="0.25">
      <c r="A387" t="s">
        <v>1250</v>
      </c>
      <c r="B387" t="s">
        <v>1251</v>
      </c>
      <c r="C387">
        <v>386</v>
      </c>
      <c r="E387" t="s">
        <v>1231</v>
      </c>
      <c r="F387" s="15">
        <v>45277</v>
      </c>
      <c r="G387"/>
      <c r="H387" t="s">
        <v>181</v>
      </c>
      <c r="N387">
        <v>27.929010000000002</v>
      </c>
      <c r="O387">
        <v>85.585570000000004</v>
      </c>
      <c r="P387" s="11">
        <v>2126.1226239930102</v>
      </c>
      <c r="AC387">
        <v>-5.53</v>
      </c>
      <c r="AD387">
        <v>-10.46</v>
      </c>
      <c r="AE387">
        <v>-69.5</v>
      </c>
      <c r="AF387" s="24">
        <f t="shared" si="43"/>
        <v>14.180000000000007</v>
      </c>
      <c r="AH387">
        <v>1.8191299999999999</v>
      </c>
      <c r="AI387">
        <v>0.41249000000000002</v>
      </c>
      <c r="AJ387">
        <v>1.2994300000000001</v>
      </c>
      <c r="AK387">
        <v>0.23779</v>
      </c>
      <c r="AL387">
        <v>5.6612550000000006</v>
      </c>
      <c r="AM387">
        <v>1.9272500000000001E-2</v>
      </c>
      <c r="AN387">
        <v>1.652E-2</v>
      </c>
      <c r="AO387">
        <v>7.6099999999999996E-3</v>
      </c>
      <c r="AQ387">
        <v>3.0299999999999999E-4</v>
      </c>
      <c r="AR387">
        <v>2.1800000000000001E-3</v>
      </c>
      <c r="AS387">
        <v>0.10133</v>
      </c>
      <c r="AU387">
        <f t="shared" si="55"/>
        <v>79.127806808324166</v>
      </c>
      <c r="AV387">
        <f t="shared" si="56"/>
        <v>10.55007506720241</v>
      </c>
      <c r="AW387">
        <f t="shared" si="57"/>
        <v>32.4225260741554</v>
      </c>
      <c r="AX387">
        <f t="shared" si="58"/>
        <v>9.7835836247685659</v>
      </c>
      <c r="AY387">
        <f t="shared" si="59"/>
        <v>201.57216357194997</v>
      </c>
      <c r="AZ387">
        <f t="shared" si="60"/>
        <v>219.95548961424331</v>
      </c>
      <c r="BA387">
        <f t="shared" si="61"/>
        <v>612.27137112465948</v>
      </c>
      <c r="BB387">
        <f t="shared" si="62"/>
        <v>55.415176913498442</v>
      </c>
      <c r="BC387" t="s">
        <v>471</v>
      </c>
      <c r="BD387">
        <f t="shared" si="63"/>
        <v>39.681095052604753</v>
      </c>
      <c r="BE387">
        <f t="shared" si="64"/>
        <v>43.653652211496905</v>
      </c>
      <c r="BF387">
        <v>14.420040056417486</v>
      </c>
      <c r="BH387">
        <f t="shared" si="65"/>
        <v>3.1601434585997197</v>
      </c>
    </row>
    <row r="388" spans="1:60" x14ac:dyDescent="0.25">
      <c r="A388" t="s">
        <v>1252</v>
      </c>
      <c r="B388" t="s">
        <v>1253</v>
      </c>
      <c r="C388">
        <v>387</v>
      </c>
      <c r="E388" t="s">
        <v>1231</v>
      </c>
      <c r="F388" s="15">
        <v>45281</v>
      </c>
      <c r="G388"/>
      <c r="H388" t="s">
        <v>181</v>
      </c>
      <c r="N388">
        <v>27.929010000000002</v>
      </c>
      <c r="O388">
        <v>85.585570000000004</v>
      </c>
      <c r="P388" s="11">
        <v>2126.1226239930102</v>
      </c>
      <c r="AC388">
        <v>-5.49</v>
      </c>
      <c r="AD388">
        <v>-10.4</v>
      </c>
      <c r="AE388">
        <v>-69.23</v>
      </c>
      <c r="AF388" s="24">
        <f t="shared" si="43"/>
        <v>13.969999999999999</v>
      </c>
      <c r="AH388">
        <v>1.742645</v>
      </c>
      <c r="AI388">
        <v>0.35213</v>
      </c>
      <c r="AJ388">
        <v>1.1985399999999999</v>
      </c>
      <c r="AK388">
        <v>0.21493999999999999</v>
      </c>
      <c r="AL388">
        <v>5.6615500000000001</v>
      </c>
      <c r="AM388">
        <v>1.8102500000000001E-2</v>
      </c>
      <c r="AN388">
        <v>8.5900000000000004E-3</v>
      </c>
      <c r="AO388">
        <v>6.6800000000000002E-3</v>
      </c>
      <c r="AQ388">
        <v>2.7900000000000001E-4</v>
      </c>
      <c r="AR388">
        <v>1.1133333333333334E-3</v>
      </c>
      <c r="AS388">
        <v>5.6370000000000003E-2</v>
      </c>
      <c r="AU388">
        <f t="shared" si="55"/>
        <v>75.800892127276271</v>
      </c>
      <c r="AV388">
        <f t="shared" si="56"/>
        <v>9.0062739300685699</v>
      </c>
      <c r="AW388">
        <f t="shared" si="57"/>
        <v>29.905184889465538</v>
      </c>
      <c r="AX388">
        <f t="shared" si="58"/>
        <v>8.8434478502365774</v>
      </c>
      <c r="AY388">
        <f t="shared" si="59"/>
        <v>201.58266721261862</v>
      </c>
      <c r="AZ388">
        <f t="shared" si="60"/>
        <v>206.60237388724033</v>
      </c>
      <c r="BA388">
        <f t="shared" si="61"/>
        <v>318.36628801215647</v>
      </c>
      <c r="BB388">
        <f t="shared" si="62"/>
        <v>48.643019945094558</v>
      </c>
      <c r="BC388" t="s">
        <v>471</v>
      </c>
      <c r="BD388">
        <f t="shared" si="63"/>
        <v>20.265268727171232</v>
      </c>
      <c r="BE388">
        <f t="shared" si="64"/>
        <v>40.195937184843686</v>
      </c>
      <c r="BF388">
        <v>13.820982228490829</v>
      </c>
      <c r="BH388">
        <f t="shared" si="65"/>
        <v>1.7579915796039298</v>
      </c>
    </row>
    <row r="389" spans="1:60" x14ac:dyDescent="0.25">
      <c r="A389" t="s">
        <v>1254</v>
      </c>
      <c r="B389" t="s">
        <v>1255</v>
      </c>
      <c r="C389">
        <v>388</v>
      </c>
      <c r="E389" t="s">
        <v>1231</v>
      </c>
      <c r="F389" s="15">
        <v>45306</v>
      </c>
      <c r="G389"/>
      <c r="H389" t="s">
        <v>181</v>
      </c>
      <c r="N389">
        <v>27.929010000000002</v>
      </c>
      <c r="O389">
        <v>85.585570000000004</v>
      </c>
      <c r="P389" s="11">
        <v>2126.1226239930102</v>
      </c>
      <c r="AC389">
        <v>-5.4</v>
      </c>
      <c r="AD389">
        <v>-10.28</v>
      </c>
      <c r="AE389">
        <v>-69.31</v>
      </c>
      <c r="AF389" s="24">
        <f t="shared" si="43"/>
        <v>12.929999999999993</v>
      </c>
      <c r="AH389">
        <v>1.7289050000000001</v>
      </c>
      <c r="AI389">
        <v>0.35998000000000002</v>
      </c>
      <c r="AJ389">
        <v>1.16828</v>
      </c>
      <c r="AK389">
        <v>0.21568000000000001</v>
      </c>
      <c r="AL389">
        <v>5.6162650000000003</v>
      </c>
      <c r="AM389">
        <v>1.7472500000000002E-2</v>
      </c>
      <c r="AN389">
        <v>2.5479999999999999E-2</v>
      </c>
      <c r="AO389">
        <v>6.8300000000000001E-3</v>
      </c>
      <c r="AQ389">
        <v>3.1599999999999998E-4</v>
      </c>
      <c r="AR389">
        <v>7.8733333333333346E-3</v>
      </c>
      <c r="AS389">
        <v>8.4839999999999999E-2</v>
      </c>
      <c r="AU389">
        <f t="shared" si="55"/>
        <v>75.203234969433595</v>
      </c>
      <c r="AV389">
        <f t="shared" si="56"/>
        <v>9.2070499228866733</v>
      </c>
      <c r="AW389">
        <f t="shared" si="57"/>
        <v>29.150157193472726</v>
      </c>
      <c r="AX389">
        <f t="shared" si="58"/>
        <v>8.8738942604402382</v>
      </c>
      <c r="AY389">
        <f t="shared" si="59"/>
        <v>199.97026935607343</v>
      </c>
      <c r="AZ389">
        <f t="shared" si="60"/>
        <v>199.4122346496234</v>
      </c>
      <c r="BA389">
        <f t="shared" si="61"/>
        <v>944.35075885328831</v>
      </c>
      <c r="BB389">
        <f t="shared" si="62"/>
        <v>49.735303327095181</v>
      </c>
      <c r="BC389" t="s">
        <v>471</v>
      </c>
      <c r="BD389">
        <f t="shared" si="63"/>
        <v>143.31306806460617</v>
      </c>
      <c r="BE389">
        <f t="shared" si="64"/>
        <v>45.5265811842674</v>
      </c>
      <c r="BF389">
        <v>11.561678420310296</v>
      </c>
      <c r="BH389">
        <f t="shared" si="65"/>
        <v>2.6458755652580699</v>
      </c>
    </row>
    <row r="390" spans="1:60" x14ac:dyDescent="0.25">
      <c r="A390" t="s">
        <v>1256</v>
      </c>
      <c r="B390" t="s">
        <v>1257</v>
      </c>
      <c r="C390">
        <v>389</v>
      </c>
      <c r="E390" t="s">
        <v>1231</v>
      </c>
      <c r="F390" s="15">
        <v>45315</v>
      </c>
      <c r="G390"/>
      <c r="H390" t="s">
        <v>181</v>
      </c>
      <c r="N390">
        <v>27.929010000000002</v>
      </c>
      <c r="O390">
        <v>85.585570000000004</v>
      </c>
      <c r="P390" s="11">
        <v>2126.1226239930102</v>
      </c>
      <c r="AC390">
        <v>-5.48</v>
      </c>
      <c r="AD390">
        <v>-10.39</v>
      </c>
      <c r="AE390">
        <v>-69.53</v>
      </c>
      <c r="AF390" s="24">
        <f t="shared" si="43"/>
        <v>13.590000000000003</v>
      </c>
      <c r="AH390">
        <v>1.6507749999999999</v>
      </c>
      <c r="AI390">
        <v>0.31786999999999999</v>
      </c>
      <c r="AJ390">
        <v>1.0748800000000001</v>
      </c>
      <c r="AK390">
        <v>0.19306000000000001</v>
      </c>
      <c r="AL390">
        <v>5.6404949999999996</v>
      </c>
      <c r="AM390">
        <v>1.5965E-2</v>
      </c>
      <c r="AN390">
        <v>1.417E-2</v>
      </c>
      <c r="AO390">
        <v>5.4099999999999999E-3</v>
      </c>
      <c r="AQ390">
        <v>2.5700000000000001E-4</v>
      </c>
      <c r="AR390">
        <v>1.4666666666666667E-3</v>
      </c>
      <c r="AS390">
        <v>9.0759999999999993E-2</v>
      </c>
      <c r="AU390">
        <f t="shared" si="55"/>
        <v>71.80476672036157</v>
      </c>
      <c r="AV390">
        <f t="shared" si="56"/>
        <v>8.1300209983554268</v>
      </c>
      <c r="AW390">
        <f t="shared" si="57"/>
        <v>26.819701581915265</v>
      </c>
      <c r="AX390">
        <f t="shared" si="58"/>
        <v>7.9432215593499285</v>
      </c>
      <c r="AY390">
        <f t="shared" si="59"/>
        <v>200.83299211336811</v>
      </c>
      <c r="AZ390">
        <f t="shared" si="60"/>
        <v>182.20725861675416</v>
      </c>
      <c r="BA390">
        <f t="shared" si="61"/>
        <v>525.17465670922672</v>
      </c>
      <c r="BB390">
        <f t="shared" si="62"/>
        <v>39.39502064415592</v>
      </c>
      <c r="BC390" t="s">
        <v>471</v>
      </c>
      <c r="BD390">
        <f t="shared" si="63"/>
        <v>26.696761197471091</v>
      </c>
      <c r="BE390">
        <f t="shared" si="64"/>
        <v>37.026365077078232</v>
      </c>
      <c r="BF390">
        <v>10.66309167842031</v>
      </c>
      <c r="BH390">
        <f t="shared" si="65"/>
        <v>2.8305005457664119</v>
      </c>
    </row>
    <row r="391" spans="1:60" x14ac:dyDescent="0.25">
      <c r="A391" t="s">
        <v>1258</v>
      </c>
      <c r="B391" t="s">
        <v>1259</v>
      </c>
      <c r="C391">
        <v>390</v>
      </c>
      <c r="E391" t="s">
        <v>1231</v>
      </c>
      <c r="F391" s="15">
        <v>45335</v>
      </c>
      <c r="G391"/>
      <c r="H391" t="s">
        <v>181</v>
      </c>
      <c r="N391">
        <v>27.929010000000002</v>
      </c>
      <c r="O391">
        <v>85.585570000000004</v>
      </c>
      <c r="P391" s="11">
        <v>2126.1226239930102</v>
      </c>
      <c r="AC391">
        <v>-5.52</v>
      </c>
      <c r="AD391">
        <v>-10.48</v>
      </c>
      <c r="AE391">
        <v>-69.569999999999993</v>
      </c>
      <c r="AF391" s="24">
        <f t="shared" si="43"/>
        <v>14.27000000000001</v>
      </c>
      <c r="AH391">
        <v>1.66506</v>
      </c>
      <c r="AI391">
        <v>0.30732999999999999</v>
      </c>
      <c r="AJ391">
        <v>1.11361</v>
      </c>
      <c r="AK391">
        <v>0.19536999999999999</v>
      </c>
      <c r="AL391">
        <v>5.6701049999999995</v>
      </c>
      <c r="AM391">
        <v>1.66725E-2</v>
      </c>
      <c r="AN391">
        <v>6.5199999999999998E-3</v>
      </c>
      <c r="AO391">
        <v>8.0400000000000003E-3</v>
      </c>
      <c r="AQ391">
        <v>2.92E-4</v>
      </c>
      <c r="AR391">
        <v>4.7999999999999996E-4</v>
      </c>
      <c r="AS391">
        <v>8.0949999999999994E-2</v>
      </c>
      <c r="AU391">
        <f t="shared" si="55"/>
        <v>72.426130075513157</v>
      </c>
      <c r="AV391">
        <f t="shared" si="56"/>
        <v>7.8604440602276817</v>
      </c>
      <c r="AW391">
        <f t="shared" si="57"/>
        <v>27.786067169020406</v>
      </c>
      <c r="AX391">
        <f t="shared" si="58"/>
        <v>8.0382637317424397</v>
      </c>
      <c r="AY391">
        <f t="shared" si="59"/>
        <v>201.88727279201009</v>
      </c>
      <c r="AZ391">
        <f t="shared" si="60"/>
        <v>190.28189910979228</v>
      </c>
      <c r="BA391">
        <f t="shared" si="61"/>
        <v>241.64705446324334</v>
      </c>
      <c r="BB391">
        <f t="shared" si="62"/>
        <v>58.546389275233565</v>
      </c>
      <c r="BC391" t="s">
        <v>471</v>
      </c>
      <c r="BD391">
        <f t="shared" si="63"/>
        <v>8.7371218464450813</v>
      </c>
      <c r="BE391">
        <f t="shared" si="64"/>
        <v>42.068866157614181</v>
      </c>
      <c r="BF391">
        <v>13.157739633286317</v>
      </c>
      <c r="BH391">
        <f t="shared" si="65"/>
        <v>2.5245594885389053</v>
      </c>
    </row>
    <row r="392" spans="1:60" x14ac:dyDescent="0.25">
      <c r="A392" t="s">
        <v>1260</v>
      </c>
      <c r="B392" t="s">
        <v>1261</v>
      </c>
      <c r="C392">
        <v>391</v>
      </c>
      <c r="E392" t="s">
        <v>1231</v>
      </c>
      <c r="F392" s="15">
        <v>45346</v>
      </c>
      <c r="G392"/>
      <c r="H392" t="s">
        <v>181</v>
      </c>
      <c r="N392">
        <v>27.929010000000002</v>
      </c>
      <c r="O392">
        <v>85.585570000000004</v>
      </c>
      <c r="P392" s="11">
        <v>2126.1226239930102</v>
      </c>
      <c r="AC392">
        <v>-5.52</v>
      </c>
      <c r="AD392">
        <v>-10.46</v>
      </c>
      <c r="AE392">
        <v>-69.41</v>
      </c>
      <c r="AF392" s="24">
        <f t="shared" si="43"/>
        <v>14.27000000000001</v>
      </c>
      <c r="AH392">
        <v>1.6949399999999999</v>
      </c>
      <c r="AI392">
        <v>0.32495000000000002</v>
      </c>
      <c r="AJ392">
        <v>1.0724499999999999</v>
      </c>
      <c r="AK392">
        <v>0.18894</v>
      </c>
      <c r="AL392">
        <v>5.6486400000000003</v>
      </c>
      <c r="AM392">
        <v>1.592E-2</v>
      </c>
      <c r="AN392">
        <v>9.9399999999999992E-3</v>
      </c>
      <c r="AO392">
        <v>6.4200000000000004E-3</v>
      </c>
      <c r="AQ392">
        <v>2.8600000000000001E-4</v>
      </c>
      <c r="AR392">
        <v>1.0966666666666666E-3</v>
      </c>
      <c r="AS392">
        <v>0.14842</v>
      </c>
      <c r="AU392">
        <f t="shared" si="55"/>
        <v>73.725838654577174</v>
      </c>
      <c r="AV392">
        <f t="shared" si="56"/>
        <v>8.311103040285639</v>
      </c>
      <c r="AW392">
        <f t="shared" si="57"/>
        <v>26.759069813862961</v>
      </c>
      <c r="AX392">
        <f t="shared" si="58"/>
        <v>7.7737091133511624</v>
      </c>
      <c r="AY392">
        <f t="shared" si="59"/>
        <v>201.12299941250825</v>
      </c>
      <c r="AZ392">
        <f t="shared" si="60"/>
        <v>181.69367724263867</v>
      </c>
      <c r="BA392">
        <f t="shared" si="61"/>
        <v>368.40057076144763</v>
      </c>
      <c r="BB392">
        <f t="shared" si="62"/>
        <v>46.749728749626804</v>
      </c>
      <c r="BC392" t="s">
        <v>471</v>
      </c>
      <c r="BD392">
        <f t="shared" si="63"/>
        <v>19.961896440836334</v>
      </c>
      <c r="BE392">
        <f t="shared" si="64"/>
        <v>41.204437400950873</v>
      </c>
      <c r="BF392">
        <v>15.014818899858957</v>
      </c>
      <c r="BH392">
        <f t="shared" si="65"/>
        <v>4.6287229065959767</v>
      </c>
    </row>
    <row r="393" spans="1:60" x14ac:dyDescent="0.25">
      <c r="A393" t="s">
        <v>1262</v>
      </c>
      <c r="B393" t="s">
        <v>1263</v>
      </c>
      <c r="C393">
        <v>392</v>
      </c>
      <c r="E393" t="s">
        <v>1231</v>
      </c>
      <c r="F393" s="15">
        <v>45365</v>
      </c>
      <c r="G393"/>
      <c r="H393" t="s">
        <v>181</v>
      </c>
      <c r="N393">
        <v>27.929010000000002</v>
      </c>
      <c r="O393">
        <v>85.585570000000004</v>
      </c>
      <c r="P393" s="11">
        <v>2126.1226239930102</v>
      </c>
      <c r="AC393">
        <v>-5.3</v>
      </c>
      <c r="AD393">
        <v>-10.07</v>
      </c>
      <c r="AE393">
        <v>-68.37</v>
      </c>
      <c r="AF393" s="24">
        <f t="shared" si="43"/>
        <v>12.189999999999998</v>
      </c>
      <c r="AH393">
        <v>1.6444100000000001</v>
      </c>
      <c r="AI393">
        <v>0.30437999999999998</v>
      </c>
      <c r="AJ393">
        <v>1.0557399999999999</v>
      </c>
      <c r="AK393">
        <v>0.17802999999999999</v>
      </c>
      <c r="AL393">
        <v>5.7314600000000002</v>
      </c>
      <c r="AM393">
        <v>1.5395000000000001E-2</v>
      </c>
      <c r="AN393">
        <v>1.0319999999999999E-2</v>
      </c>
      <c r="AO393">
        <v>6.0800000000000003E-3</v>
      </c>
      <c r="AQ393">
        <v>2.81E-4</v>
      </c>
      <c r="AR393">
        <v>7.3666666666666672E-4</v>
      </c>
      <c r="AS393">
        <v>4.53E-2</v>
      </c>
      <c r="AU393">
        <f t="shared" si="55"/>
        <v>71.527904434359485</v>
      </c>
      <c r="AV393">
        <f t="shared" si="56"/>
        <v>7.7849932094234271</v>
      </c>
      <c r="AW393">
        <f t="shared" si="57"/>
        <v>26.342132840960126</v>
      </c>
      <c r="AX393">
        <f t="shared" si="58"/>
        <v>7.3248302818350135</v>
      </c>
      <c r="AY393">
        <f t="shared" si="59"/>
        <v>204.07185202328603</v>
      </c>
      <c r="AZ393">
        <f t="shared" si="60"/>
        <v>175.70189454462451</v>
      </c>
      <c r="BA393">
        <f t="shared" si="61"/>
        <v>382.48429479458144</v>
      </c>
      <c r="BB393">
        <f t="shared" si="62"/>
        <v>44.273886417092051</v>
      </c>
      <c r="BC393" t="s">
        <v>471</v>
      </c>
      <c r="BD393">
        <f t="shared" si="63"/>
        <v>13.409055056002526</v>
      </c>
      <c r="BE393">
        <f t="shared" si="64"/>
        <v>40.484080103731451</v>
      </c>
      <c r="BF393">
        <v>12.229200000000001</v>
      </c>
      <c r="BH393">
        <f t="shared" si="65"/>
        <v>1.4127553407141744</v>
      </c>
    </row>
    <row r="394" spans="1:60" x14ac:dyDescent="0.25">
      <c r="A394" t="s">
        <v>1264</v>
      </c>
      <c r="B394" t="s">
        <v>1265</v>
      </c>
      <c r="C394">
        <v>393</v>
      </c>
      <c r="E394" t="s">
        <v>1231</v>
      </c>
      <c r="F394" s="15">
        <v>45376</v>
      </c>
      <c r="G394"/>
      <c r="H394" t="s">
        <v>181</v>
      </c>
      <c r="N394">
        <v>27.929010000000002</v>
      </c>
      <c r="O394">
        <v>85.585570000000004</v>
      </c>
      <c r="P394" s="11">
        <v>2126.1226239930102</v>
      </c>
      <c r="AC394">
        <v>-5.3</v>
      </c>
      <c r="AD394">
        <v>-10.07</v>
      </c>
      <c r="AE394">
        <v>-67.27</v>
      </c>
      <c r="AF394" s="24">
        <f t="shared" si="43"/>
        <v>13.290000000000006</v>
      </c>
      <c r="AH394">
        <v>1.8838499999999998</v>
      </c>
      <c r="AI394">
        <v>0.50856999999999997</v>
      </c>
      <c r="AJ394">
        <v>1.68232</v>
      </c>
      <c r="AK394">
        <v>0.28824</v>
      </c>
      <c r="AL394">
        <v>5.6620249999999999</v>
      </c>
      <c r="AM394">
        <v>2.5097500000000002E-2</v>
      </c>
      <c r="AN394">
        <v>1.013E-2</v>
      </c>
      <c r="AO394">
        <v>9.0900000000000009E-3</v>
      </c>
      <c r="AQ394">
        <v>1E-4</v>
      </c>
      <c r="AR394">
        <v>1.2233333333333334E-3</v>
      </c>
      <c r="AS394">
        <v>5.6099999999999997E-2</v>
      </c>
      <c r="AU394">
        <f t="shared" si="55"/>
        <v>81.942972110768054</v>
      </c>
      <c r="AV394">
        <f t="shared" si="56"/>
        <v>13.007470913057601</v>
      </c>
      <c r="AW394">
        <f t="shared" si="57"/>
        <v>41.976146514297113</v>
      </c>
      <c r="AX394">
        <f t="shared" si="58"/>
        <v>11.859288212301996</v>
      </c>
      <c r="AY394">
        <f t="shared" si="59"/>
        <v>201.59957985437325</v>
      </c>
      <c r="AZ394">
        <f t="shared" si="60"/>
        <v>286.43574526363841</v>
      </c>
      <c r="BA394">
        <f t="shared" si="61"/>
        <v>375.44243277801456</v>
      </c>
      <c r="BB394">
        <f t="shared" si="62"/>
        <v>66.192372949237949</v>
      </c>
      <c r="BC394" t="s">
        <v>471</v>
      </c>
      <c r="BD394">
        <f t="shared" si="63"/>
        <v>22.267525816981568</v>
      </c>
      <c r="BE394">
        <f t="shared" si="64"/>
        <v>14.407145944388416</v>
      </c>
      <c r="BF394">
        <v>24.817972355430182</v>
      </c>
      <c r="BH394">
        <f t="shared" si="65"/>
        <v>1.7495711835334475</v>
      </c>
    </row>
    <row r="395" spans="1:60" x14ac:dyDescent="0.25">
      <c r="A395" t="s">
        <v>1266</v>
      </c>
      <c r="B395" t="s">
        <v>1267</v>
      </c>
      <c r="C395">
        <v>394</v>
      </c>
      <c r="E395" t="s">
        <v>1231</v>
      </c>
      <c r="F395" s="15">
        <v>45395</v>
      </c>
      <c r="G395"/>
      <c r="H395" t="s">
        <v>181</v>
      </c>
      <c r="K395" t="s">
        <v>1268</v>
      </c>
      <c r="N395">
        <v>27.929010000000002</v>
      </c>
      <c r="O395">
        <v>85.585570000000004</v>
      </c>
      <c r="P395" s="11">
        <v>2126.1226239930102</v>
      </c>
      <c r="AC395">
        <v>-5.24</v>
      </c>
      <c r="AD395">
        <v>-9.9499999999999993</v>
      </c>
      <c r="AE395">
        <v>-68.290000000000006</v>
      </c>
      <c r="AF395" s="24">
        <f t="shared" si="43"/>
        <v>11.309999999999988</v>
      </c>
      <c r="AH395">
        <v>1.7580800000000001</v>
      </c>
      <c r="AI395">
        <v>0.32311000000000001</v>
      </c>
      <c r="AJ395">
        <v>1.14195</v>
      </c>
      <c r="AK395">
        <v>0.19231999999999999</v>
      </c>
      <c r="AL395">
        <v>5.7529750000000002</v>
      </c>
      <c r="AM395">
        <v>1.70575E-2</v>
      </c>
      <c r="AN395">
        <v>1.167E-2</v>
      </c>
      <c r="AO395">
        <v>5.4400000000000004E-3</v>
      </c>
      <c r="AQ395">
        <v>2.8299999999999999E-4</v>
      </c>
      <c r="AR395">
        <v>4.8999999999999998E-4</v>
      </c>
      <c r="AS395">
        <v>7.2709999999999997E-2</v>
      </c>
      <c r="AU395">
        <f t="shared" si="55"/>
        <v>76.472277733630136</v>
      </c>
      <c r="AV395">
        <f t="shared" si="56"/>
        <v>8.2640421706314591</v>
      </c>
      <c r="AW395">
        <f t="shared" si="57"/>
        <v>28.493188282848443</v>
      </c>
      <c r="AX395">
        <f t="shared" si="58"/>
        <v>7.9127751491462659</v>
      </c>
      <c r="AY395">
        <f t="shared" si="59"/>
        <v>204.83790568086738</v>
      </c>
      <c r="AZ395">
        <f t="shared" si="60"/>
        <v>194.67587308833598</v>
      </c>
      <c r="BA395">
        <f t="shared" si="61"/>
        <v>432.51857754387265</v>
      </c>
      <c r="BB395">
        <f t="shared" si="62"/>
        <v>39.613477320556044</v>
      </c>
      <c r="BC395" t="s">
        <v>471</v>
      </c>
      <c r="BD395">
        <f t="shared" si="63"/>
        <v>8.9191452182460225</v>
      </c>
      <c r="BE395">
        <f t="shared" si="64"/>
        <v>40.772223022619222</v>
      </c>
      <c r="BF395">
        <v>11.009689421720731</v>
      </c>
      <c r="BH395">
        <f t="shared" si="65"/>
        <v>2.2675814751286447</v>
      </c>
    </row>
    <row r="396" spans="1:60" x14ac:dyDescent="0.25">
      <c r="A396" t="s">
        <v>1269</v>
      </c>
      <c r="B396" t="s">
        <v>1270</v>
      </c>
      <c r="C396">
        <v>395</v>
      </c>
      <c r="E396" t="s">
        <v>1231</v>
      </c>
      <c r="F396" s="15">
        <v>45395</v>
      </c>
      <c r="G396"/>
      <c r="H396" t="s">
        <v>181</v>
      </c>
      <c r="K396" t="s">
        <v>1271</v>
      </c>
      <c r="N396">
        <v>27.929010000000002</v>
      </c>
      <c r="O396">
        <v>85.585570000000004</v>
      </c>
      <c r="P396" s="11">
        <v>2126.1226239930102</v>
      </c>
      <c r="AC396">
        <v>-5.15</v>
      </c>
      <c r="AD396">
        <v>-9.8000000000000007</v>
      </c>
      <c r="AE396">
        <v>-67.56</v>
      </c>
      <c r="AF396" s="24">
        <f t="shared" si="43"/>
        <v>10.840000000000003</v>
      </c>
      <c r="AU396" t="s">
        <v>471</v>
      </c>
      <c r="AV396" t="s">
        <v>471</v>
      </c>
      <c r="AW396" t="s">
        <v>471</v>
      </c>
      <c r="AX396" t="s">
        <v>471</v>
      </c>
      <c r="AY396" t="s">
        <v>471</v>
      </c>
      <c r="AZ396">
        <f t="shared" si="60"/>
        <v>0</v>
      </c>
      <c r="BA396" t="s">
        <v>471</v>
      </c>
      <c r="BB396" t="s">
        <v>471</v>
      </c>
      <c r="BC396" t="s">
        <v>471</v>
      </c>
      <c r="BD396" t="s">
        <v>471</v>
      </c>
      <c r="BE396" t="s">
        <v>471</v>
      </c>
      <c r="BF396">
        <v>11.754232722143863</v>
      </c>
      <c r="BH396" t="s">
        <v>471</v>
      </c>
    </row>
    <row r="397" spans="1:60" x14ac:dyDescent="0.25">
      <c r="A397" t="s">
        <v>1272</v>
      </c>
      <c r="B397" t="s">
        <v>1273</v>
      </c>
      <c r="C397">
        <v>396</v>
      </c>
      <c r="E397" t="s">
        <v>1231</v>
      </c>
      <c r="F397" s="15">
        <v>45426</v>
      </c>
      <c r="G397"/>
      <c r="H397" t="s">
        <v>181</v>
      </c>
      <c r="K397" t="s">
        <v>1274</v>
      </c>
      <c r="N397">
        <v>27.929010000000002</v>
      </c>
      <c r="O397">
        <v>85.585570000000004</v>
      </c>
      <c r="P397" s="11">
        <v>2126.1226239930102</v>
      </c>
      <c r="AC397">
        <v>-5.04</v>
      </c>
      <c r="AD397">
        <v>-9.57</v>
      </c>
      <c r="AE397">
        <v>-61.83</v>
      </c>
      <c r="AF397" s="24">
        <f t="shared" si="43"/>
        <v>14.730000000000004</v>
      </c>
      <c r="AH397">
        <v>1.8523000000000001</v>
      </c>
      <c r="AI397">
        <v>0.25287999999999999</v>
      </c>
      <c r="AJ397">
        <v>1.236575</v>
      </c>
      <c r="AK397">
        <v>0.19482500000000003</v>
      </c>
      <c r="AL397">
        <v>5.8900980000000001</v>
      </c>
      <c r="AM397">
        <v>1.7916666666666668E-2</v>
      </c>
      <c r="AN397">
        <v>1.426E-2</v>
      </c>
      <c r="AO397">
        <v>5.3200000000000001E-3</v>
      </c>
      <c r="AP397">
        <v>4.7299999999999998E-3</v>
      </c>
      <c r="AQ397">
        <v>2.1699999999999999E-4</v>
      </c>
      <c r="AR397">
        <v>3.2199999999999998E-3</v>
      </c>
      <c r="AS397">
        <v>9.7309999999999994E-2</v>
      </c>
      <c r="AU397">
        <f>1000*AH397/22.989769</f>
        <v>80.570622523436398</v>
      </c>
      <c r="AV397">
        <f>1000*AI397/39.0983</f>
        <v>6.467800390298299</v>
      </c>
      <c r="AW397">
        <f>1000*AJ397/40.078</f>
        <v>30.854209291880832</v>
      </c>
      <c r="AX397">
        <f>1000*AK397/24.305</f>
        <v>8.0158403620654202</v>
      </c>
      <c r="AY397">
        <f>1000*AL397/28.0855</f>
        <v>209.72024710259743</v>
      </c>
      <c r="AZ397">
        <f t="shared" si="60"/>
        <v>204.4814730274671</v>
      </c>
      <c r="BA397">
        <f>1000000*AN397/26.9815</f>
        <v>528.51027555917938</v>
      </c>
      <c r="BB397">
        <f>1000000*AO397/137.327</f>
        <v>38.739650614955544</v>
      </c>
      <c r="BC397">
        <f>1000000*AP397/55.845</f>
        <v>84.69871967051661</v>
      </c>
      <c r="BD397">
        <f>1000000*AR397/54.938</f>
        <v>58.611525719902424</v>
      </c>
      <c r="BE397">
        <f>1000000*AQ397/6.941</f>
        <v>31.263506699322864</v>
      </c>
      <c r="BF397">
        <v>10.581790973201691</v>
      </c>
      <c r="BH397">
        <f t="shared" si="65"/>
        <v>3.0347731171058787</v>
      </c>
    </row>
    <row r="398" spans="1:60" x14ac:dyDescent="0.25">
      <c r="A398" t="s">
        <v>1275</v>
      </c>
      <c r="B398" t="s">
        <v>1276</v>
      </c>
      <c r="C398">
        <v>397</v>
      </c>
      <c r="E398" t="s">
        <v>1231</v>
      </c>
      <c r="F398" s="15">
        <v>45427</v>
      </c>
      <c r="G398"/>
      <c r="H398" t="s">
        <v>181</v>
      </c>
      <c r="K398" t="s">
        <v>1277</v>
      </c>
      <c r="N398">
        <v>27.929010000000002</v>
      </c>
      <c r="O398">
        <v>85.585570000000004</v>
      </c>
      <c r="P398" s="11">
        <v>2126.1226239930102</v>
      </c>
      <c r="AC398">
        <v>-5.45</v>
      </c>
      <c r="AD398">
        <v>-10.38</v>
      </c>
      <c r="AE398">
        <v>-68.88</v>
      </c>
      <c r="AF398" s="24">
        <f t="shared" si="43"/>
        <v>14.160000000000011</v>
      </c>
      <c r="AH398">
        <v>1.9503300000000001</v>
      </c>
      <c r="AI398">
        <v>0.21762999999999999</v>
      </c>
      <c r="AJ398">
        <v>1.4194800000000001</v>
      </c>
      <c r="AK398">
        <v>0.22245000000000001</v>
      </c>
      <c r="AL398">
        <v>5.5572549999999996</v>
      </c>
      <c r="AM398">
        <v>2.1104999999999999E-2</v>
      </c>
      <c r="AN398">
        <v>1.856E-2</v>
      </c>
      <c r="AO398">
        <v>7.0600000000000003E-3</v>
      </c>
      <c r="AQ398">
        <v>3.3399999999999999E-4</v>
      </c>
      <c r="AR398">
        <v>3.5000000000000005E-4</v>
      </c>
      <c r="AS398">
        <v>8.9829999999999993E-2</v>
      </c>
      <c r="AU398">
        <f>1000*AH398/22.989769</f>
        <v>84.834693206356278</v>
      </c>
      <c r="AV398">
        <f>1000*AI398/39.0983</f>
        <v>5.5662266645864396</v>
      </c>
      <c r="AW398">
        <f>1000*AJ398/40.078</f>
        <v>35.41793502669794</v>
      </c>
      <c r="AX398">
        <f>1000*AK398/24.305</f>
        <v>9.1524377700061716</v>
      </c>
      <c r="AY398">
        <f>1000*AL398/28.0855</f>
        <v>197.86918516672301</v>
      </c>
      <c r="AZ398">
        <f t="shared" si="60"/>
        <v>240.86966446016891</v>
      </c>
      <c r="BA398">
        <f>1000000*AN398/26.9815</f>
        <v>687.87873172358832</v>
      </c>
      <c r="BB398">
        <f>1000000*AO398/137.327</f>
        <v>51.410137846162812</v>
      </c>
      <c r="BC398" t="s">
        <v>471</v>
      </c>
      <c r="BD398">
        <f>1000000*AR398/54.938</f>
        <v>6.3708180130328742</v>
      </c>
      <c r="BE398">
        <f>1000000*AQ398/6.941</f>
        <v>48.11986745425731</v>
      </c>
      <c r="BF398">
        <v>12.396080394922423</v>
      </c>
      <c r="BH398">
        <f t="shared" si="65"/>
        <v>2.801496959301419</v>
      </c>
    </row>
    <row r="399" spans="1:60" x14ac:dyDescent="0.25">
      <c r="A399" t="s">
        <v>1278</v>
      </c>
      <c r="B399" t="s">
        <v>1279</v>
      </c>
      <c r="C399">
        <v>398</v>
      </c>
      <c r="E399" t="s">
        <v>1231</v>
      </c>
      <c r="F399" s="15">
        <v>45458</v>
      </c>
      <c r="G399"/>
      <c r="H399" t="s">
        <v>181</v>
      </c>
      <c r="N399">
        <v>27.929010000000002</v>
      </c>
      <c r="O399">
        <v>85.585570000000004</v>
      </c>
      <c r="P399" s="11">
        <v>2126.1226239930102</v>
      </c>
      <c r="AC399" s="24">
        <v>-4.782169999999998</v>
      </c>
      <c r="AD399" s="24">
        <v>-9.0888805999999995</v>
      </c>
      <c r="AE399" s="24">
        <v>-59.079907828571422</v>
      </c>
      <c r="AF399" s="24">
        <f t="shared" si="43"/>
        <v>13.631136971428575</v>
      </c>
      <c r="AU399">
        <v>78.969794797633682</v>
      </c>
      <c r="AV399">
        <v>6.2476106505909463</v>
      </c>
      <c r="AW399">
        <v>31.619987108139124</v>
      </c>
      <c r="AX399">
        <v>7.9903178296646775</v>
      </c>
      <c r="AY399">
        <v>183.30365068570376</v>
      </c>
      <c r="AZ399">
        <v>214.10662091988129</v>
      </c>
      <c r="BA399">
        <v>754.98532533670539</v>
      </c>
      <c r="BB399">
        <v>50.247156058167732</v>
      </c>
      <c r="BC399">
        <v>291.84042976094543</v>
      </c>
      <c r="BD399">
        <v>104.79476571826986</v>
      </c>
      <c r="BE399">
        <v>26.764443163809243</v>
      </c>
      <c r="BF399">
        <v>10.446254100917839</v>
      </c>
      <c r="BG399">
        <v>8.5746008700471972</v>
      </c>
      <c r="BH399">
        <v>2.2470460751598322</v>
      </c>
    </row>
    <row r="400" spans="1:60" x14ac:dyDescent="0.25">
      <c r="A400" t="s">
        <v>1280</v>
      </c>
      <c r="B400" t="s">
        <v>1281</v>
      </c>
      <c r="C400">
        <v>399</v>
      </c>
      <c r="E400" t="s">
        <v>1231</v>
      </c>
      <c r="F400" s="15">
        <v>45465</v>
      </c>
      <c r="G400"/>
      <c r="H400" t="s">
        <v>181</v>
      </c>
      <c r="N400">
        <v>27.929010000000002</v>
      </c>
      <c r="O400">
        <v>85.585570000000004</v>
      </c>
      <c r="P400" s="11">
        <v>2126.1226239930102</v>
      </c>
      <c r="AC400" s="24">
        <v>-3.562294971428571</v>
      </c>
      <c r="AD400" s="24">
        <v>-6.7637823285714287</v>
      </c>
      <c r="AE400" s="24">
        <v>-39.251993028571427</v>
      </c>
      <c r="AF400" s="24">
        <f t="shared" si="43"/>
        <v>14.858265600000003</v>
      </c>
      <c r="AU400">
        <v>82.616152334979958</v>
      </c>
      <c r="AV400">
        <v>8.4822741704882318</v>
      </c>
      <c r="AW400">
        <v>43.523409411647286</v>
      </c>
      <c r="AX400">
        <v>10.822309954741822</v>
      </c>
      <c r="AY400">
        <v>167.05721581717731</v>
      </c>
      <c r="AZ400">
        <v>298.5778489500114</v>
      </c>
      <c r="BA400">
        <v>1161.0210966839215</v>
      </c>
      <c r="BB400">
        <v>74.943059995485243</v>
      </c>
      <c r="BC400">
        <v>211.75877518130542</v>
      </c>
      <c r="BD400">
        <v>17.735189571001111</v>
      </c>
      <c r="BE400">
        <v>28.718052153868314</v>
      </c>
      <c r="BF400">
        <v>8.8328900198599971</v>
      </c>
      <c r="BG400">
        <v>9.0706167636411728</v>
      </c>
      <c r="BH400">
        <v>4.5684369374707643</v>
      </c>
    </row>
    <row r="401" spans="1:60" x14ac:dyDescent="0.25">
      <c r="A401" t="s">
        <v>1282</v>
      </c>
      <c r="B401" t="s">
        <v>1283</v>
      </c>
      <c r="C401">
        <v>400</v>
      </c>
      <c r="E401" t="s">
        <v>1231</v>
      </c>
      <c r="F401" s="15">
        <v>45472</v>
      </c>
      <c r="G401"/>
      <c r="H401" t="s">
        <v>181</v>
      </c>
      <c r="N401">
        <v>27.929010000000002</v>
      </c>
      <c r="O401">
        <v>85.585570000000004</v>
      </c>
      <c r="P401" s="11">
        <v>2126.1226239930102</v>
      </c>
      <c r="AC401" s="24">
        <v>-4.9319657142857141</v>
      </c>
      <c r="AD401" s="24">
        <v>-9.3750512000000015</v>
      </c>
      <c r="AE401" s="24">
        <v>-61.245209942857144</v>
      </c>
      <c r="AF401" s="24">
        <f t="shared" si="43"/>
        <v>13.755199657142867</v>
      </c>
      <c r="AU401">
        <v>66.089138217852479</v>
      </c>
      <c r="AV401">
        <v>8.6968770899246266</v>
      </c>
      <c r="AW401">
        <v>29.108971362343429</v>
      </c>
      <c r="AX401">
        <v>7.5029183933347037</v>
      </c>
      <c r="AY401">
        <v>163.12741986078225</v>
      </c>
      <c r="AZ401">
        <v>200.77571687400135</v>
      </c>
      <c r="BA401">
        <v>457.16404464548896</v>
      </c>
      <c r="BB401">
        <v>53.28667141203114</v>
      </c>
      <c r="BC401">
        <v>101.4134658429582</v>
      </c>
      <c r="BD401">
        <v>11.030625699014696</v>
      </c>
      <c r="BE401">
        <v>28.224751476732457</v>
      </c>
      <c r="BF401">
        <v>9.2869505696187922</v>
      </c>
      <c r="BG401">
        <v>3.6997780018225277</v>
      </c>
      <c r="BH401">
        <v>3.090497604865118</v>
      </c>
    </row>
    <row r="402" spans="1:60" x14ac:dyDescent="0.25">
      <c r="A402" t="s">
        <v>1284</v>
      </c>
      <c r="B402" t="s">
        <v>1285</v>
      </c>
      <c r="C402">
        <v>401</v>
      </c>
      <c r="E402" t="s">
        <v>1231</v>
      </c>
      <c r="F402" s="15">
        <v>45479</v>
      </c>
      <c r="G402"/>
      <c r="H402" t="s">
        <v>181</v>
      </c>
      <c r="N402">
        <v>27.929010000000002</v>
      </c>
      <c r="O402">
        <v>85.585570000000004</v>
      </c>
      <c r="P402" s="11">
        <v>2126.1226239930102</v>
      </c>
      <c r="AC402" s="24">
        <v>-5.0912156571428575</v>
      </c>
      <c r="AD402" s="24">
        <v>-9.6697140714285741</v>
      </c>
      <c r="AE402" s="24">
        <v>-64.188350628571442</v>
      </c>
      <c r="AF402" s="24">
        <f t="shared" si="43"/>
        <v>13.169361942857151</v>
      </c>
      <c r="AU402">
        <v>56.012186157133641</v>
      </c>
      <c r="AV402">
        <v>10.130652181169001</v>
      </c>
      <c r="AW402">
        <v>32.918439654673392</v>
      </c>
      <c r="AX402">
        <v>8.6947892223822265</v>
      </c>
      <c r="AY402">
        <v>138.99331442084588</v>
      </c>
      <c r="AZ402">
        <v>225.46469342045197</v>
      </c>
      <c r="BA402">
        <v>379.09911291568653</v>
      </c>
      <c r="BB402">
        <v>61.698929926380089</v>
      </c>
      <c r="BC402">
        <v>68.428632822992213</v>
      </c>
      <c r="BD402">
        <v>7.9586747755344183</v>
      </c>
      <c r="BE402">
        <v>31.788359026076932</v>
      </c>
      <c r="BF402">
        <v>5.528874955657713</v>
      </c>
      <c r="BG402">
        <v>8.4252627515457839</v>
      </c>
      <c r="BH402">
        <v>2.9891036924996102</v>
      </c>
    </row>
    <row r="403" spans="1:60" x14ac:dyDescent="0.25">
      <c r="A403" t="s">
        <v>1286</v>
      </c>
      <c r="B403" t="s">
        <v>1287</v>
      </c>
      <c r="C403">
        <v>402</v>
      </c>
      <c r="E403" t="s">
        <v>1231</v>
      </c>
      <c r="F403" s="15">
        <v>45489</v>
      </c>
      <c r="G403"/>
      <c r="H403" t="s">
        <v>181</v>
      </c>
      <c r="N403">
        <v>27.929010000000002</v>
      </c>
      <c r="O403">
        <v>85.585570000000004</v>
      </c>
      <c r="P403" s="11">
        <v>2126.1226239930102</v>
      </c>
      <c r="AC403" s="24">
        <v>-5.2986257142857154</v>
      </c>
      <c r="AD403" s="24">
        <v>-10.043714600000001</v>
      </c>
      <c r="AE403" s="24">
        <v>-67.018020457142853</v>
      </c>
      <c r="AF403" s="24">
        <f t="shared" ref="AF403:AF510" si="66">AE403-8*AD403</f>
        <v>13.331696342857157</v>
      </c>
      <c r="AU403">
        <v>61.568545827928936</v>
      </c>
      <c r="AV403">
        <v>9.3124115370745013</v>
      </c>
      <c r="AW403">
        <v>30.413675807176002</v>
      </c>
      <c r="AX403">
        <v>8.119506535006515</v>
      </c>
      <c r="AY403">
        <v>162.40920136725359</v>
      </c>
      <c r="AZ403">
        <v>212.74563455832001</v>
      </c>
      <c r="BA403">
        <v>152.69699775094369</v>
      </c>
      <c r="BB403">
        <v>57.627014352603638</v>
      </c>
      <c r="BC403">
        <v>28.94235831318829</v>
      </c>
      <c r="BD403">
        <v>4.1865341984144901</v>
      </c>
      <c r="BE403">
        <v>30.240599337271288</v>
      </c>
      <c r="BF403">
        <v>8.8135682943383475</v>
      </c>
      <c r="BG403">
        <v>3.4917713367669889</v>
      </c>
      <c r="BH403">
        <v>4.2615367222828624</v>
      </c>
    </row>
    <row r="404" spans="1:60" x14ac:dyDescent="0.25">
      <c r="A404" t="s">
        <v>1288</v>
      </c>
      <c r="B404" t="s">
        <v>1289</v>
      </c>
      <c r="C404">
        <v>403</v>
      </c>
      <c r="E404" t="s">
        <v>1231</v>
      </c>
      <c r="F404" s="15">
        <v>45496</v>
      </c>
      <c r="G404"/>
      <c r="H404" t="s">
        <v>181</v>
      </c>
      <c r="N404">
        <v>27.929010000000002</v>
      </c>
      <c r="O404">
        <v>85.585570000000004</v>
      </c>
      <c r="P404" s="11">
        <v>2126.1226239930102</v>
      </c>
      <c r="AC404" s="24">
        <v>-5.170307314285715</v>
      </c>
      <c r="AD404" s="24">
        <v>-9.8137960142857086</v>
      </c>
      <c r="AE404" s="24">
        <v>-65.626328457142876</v>
      </c>
      <c r="AF404" s="24">
        <f t="shared" si="66"/>
        <v>12.884039657142793</v>
      </c>
      <c r="AU404">
        <v>56.784036194535055</v>
      </c>
      <c r="AV404">
        <v>9.5191117005087165</v>
      </c>
      <c r="AW404">
        <v>29.4272574230251</v>
      </c>
      <c r="AX404">
        <v>7.9773749297126777</v>
      </c>
      <c r="AY404">
        <v>151.43618415196451</v>
      </c>
      <c r="AZ404">
        <v>208.17433234421361</v>
      </c>
      <c r="BA404">
        <v>190.50062340773073</v>
      </c>
      <c r="BB404">
        <v>66.044860078498772</v>
      </c>
      <c r="BC404">
        <v>21.956271823798016</v>
      </c>
      <c r="BD404">
        <v>12.559602595243474</v>
      </c>
      <c r="BE404">
        <v>29.61532920328483</v>
      </c>
      <c r="BF404">
        <v>5.9732746426556815</v>
      </c>
      <c r="BG404">
        <v>3.433102790212863</v>
      </c>
      <c r="BH404">
        <v>3.2024741930453766</v>
      </c>
    </row>
    <row r="405" spans="1:60" x14ac:dyDescent="0.25">
      <c r="A405" t="s">
        <v>1290</v>
      </c>
      <c r="B405" t="s">
        <v>1291</v>
      </c>
      <c r="C405">
        <v>404</v>
      </c>
      <c r="E405" t="s">
        <v>1231</v>
      </c>
      <c r="F405" s="15">
        <v>45503</v>
      </c>
      <c r="G405"/>
      <c r="H405" t="s">
        <v>181</v>
      </c>
      <c r="N405">
        <v>27.929010000000002</v>
      </c>
      <c r="O405">
        <v>85.585570000000004</v>
      </c>
      <c r="P405" s="11">
        <v>2126.1226239930102</v>
      </c>
      <c r="AC405" s="24">
        <v>-5.0830085714285742</v>
      </c>
      <c r="AD405" s="24">
        <v>-9.6114530000000009</v>
      </c>
      <c r="AE405" s="24">
        <v>-64.331132857142848</v>
      </c>
      <c r="AF405" s="24">
        <f t="shared" si="66"/>
        <v>12.56049114285716</v>
      </c>
      <c r="AU405">
        <v>54.877277094432749</v>
      </c>
      <c r="AV405">
        <v>9.5018567303437749</v>
      </c>
      <c r="AW405">
        <v>28.880984954339038</v>
      </c>
      <c r="AX405">
        <v>7.9601969827881769</v>
      </c>
      <c r="AY405">
        <v>148.98683395346356</v>
      </c>
      <c r="AZ405">
        <v>204.18483223008448</v>
      </c>
      <c r="BA405">
        <v>261.66038934991815</v>
      </c>
      <c r="BB405">
        <v>65.91506950563253</v>
      </c>
      <c r="BC405">
        <v>59.26292416509984</v>
      </c>
      <c r="BD405">
        <v>19.38547357091927</v>
      </c>
      <c r="BE405">
        <v>29.612447774095951</v>
      </c>
      <c r="BF405">
        <v>5.3259968376803801</v>
      </c>
      <c r="BG405">
        <v>3.625108942571821</v>
      </c>
      <c r="BH405">
        <v>3.148926087634492</v>
      </c>
    </row>
    <row r="406" spans="1:60" x14ac:dyDescent="0.25">
      <c r="A406" t="s">
        <v>1292</v>
      </c>
      <c r="B406" t="s">
        <v>1293</v>
      </c>
      <c r="C406">
        <v>405</v>
      </c>
      <c r="E406" t="s">
        <v>1231</v>
      </c>
      <c r="F406" s="15">
        <v>45510</v>
      </c>
      <c r="G406"/>
      <c r="H406" t="s">
        <v>181</v>
      </c>
      <c r="N406">
        <v>27.929010000000002</v>
      </c>
      <c r="O406">
        <v>85.585570000000004</v>
      </c>
      <c r="P406" s="11">
        <v>2126.1226239930102</v>
      </c>
      <c r="AC406" s="24">
        <v>-5.0944014857142879</v>
      </c>
      <c r="AD406" s="24">
        <v>-9.6617560571428545</v>
      </c>
      <c r="AE406" s="24">
        <v>-64.126246514285725</v>
      </c>
      <c r="AF406" s="24">
        <f t="shared" si="66"/>
        <v>13.16780194285711</v>
      </c>
      <c r="AU406">
        <v>61.580494893184891</v>
      </c>
      <c r="AV406">
        <v>10.279288997219828</v>
      </c>
      <c r="AW406">
        <v>32.243122037027788</v>
      </c>
      <c r="AX406">
        <v>8.7701053692655826</v>
      </c>
      <c r="AY406">
        <v>159.81074753876555</v>
      </c>
      <c r="AZ406">
        <v>227.98330860534128</v>
      </c>
      <c r="BA406">
        <v>308.72960953042741</v>
      </c>
      <c r="BB406">
        <v>69.920035754076039</v>
      </c>
      <c r="BC406">
        <v>68.815328140388587</v>
      </c>
      <c r="BD406">
        <v>17.110183245694007</v>
      </c>
      <c r="BE406">
        <v>32.695577006195073</v>
      </c>
      <c r="BF406">
        <v>7.3934214684970136</v>
      </c>
      <c r="BG406">
        <v>8.9799471916938867</v>
      </c>
      <c r="BH406">
        <v>3.4728921253703415</v>
      </c>
    </row>
    <row r="407" spans="1:60" x14ac:dyDescent="0.25">
      <c r="A407" t="s">
        <v>1294</v>
      </c>
      <c r="B407" t="s">
        <v>1295</v>
      </c>
      <c r="C407">
        <v>406</v>
      </c>
      <c r="E407" t="s">
        <v>1231</v>
      </c>
      <c r="F407" s="15">
        <v>45521</v>
      </c>
      <c r="G407"/>
      <c r="H407" t="s">
        <v>181</v>
      </c>
      <c r="N407">
        <v>27.929010000000002</v>
      </c>
      <c r="O407">
        <v>85.585570000000004</v>
      </c>
      <c r="P407" s="11">
        <v>2126.1226239930102</v>
      </c>
      <c r="AC407" s="24">
        <v>-4.8585228571428596</v>
      </c>
      <c r="AD407" s="24">
        <v>-9.2121841999999994</v>
      </c>
      <c r="AE407" s="24">
        <v>-60.493593799999992</v>
      </c>
      <c r="AF407" s="24">
        <f t="shared" si="66"/>
        <v>13.203879800000003</v>
      </c>
      <c r="AU407">
        <v>54.494179671835759</v>
      </c>
      <c r="AV407">
        <v>10.122077046828123</v>
      </c>
      <c r="AW407">
        <v>31.16629659663656</v>
      </c>
      <c r="AX407">
        <v>8.9921462387711717</v>
      </c>
      <c r="AY407">
        <v>148.64513360986987</v>
      </c>
      <c r="AZ407">
        <v>208.89465875370917</v>
      </c>
      <c r="BA407">
        <v>316.88333271130307</v>
      </c>
      <c r="BB407">
        <v>72.182100024030234</v>
      </c>
      <c r="BC407">
        <v>98.185406034559975</v>
      </c>
      <c r="BD407">
        <v>32.309122618198792</v>
      </c>
      <c r="BE407">
        <v>33.387120011525717</v>
      </c>
      <c r="BF407">
        <v>8.1179861755589187</v>
      </c>
      <c r="BG407">
        <v>9.9826459873462259</v>
      </c>
      <c r="BH407">
        <v>3.6888694838609077</v>
      </c>
    </row>
    <row r="408" spans="1:60" x14ac:dyDescent="0.25">
      <c r="A408" t="s">
        <v>1296</v>
      </c>
      <c r="B408" t="s">
        <v>1297</v>
      </c>
      <c r="C408">
        <v>407</v>
      </c>
      <c r="E408" t="s">
        <v>1231</v>
      </c>
      <c r="F408" s="15">
        <v>45528</v>
      </c>
      <c r="G408"/>
      <c r="H408" t="s">
        <v>181</v>
      </c>
      <c r="N408">
        <v>27.929010000000002</v>
      </c>
      <c r="O408">
        <v>85.585570000000004</v>
      </c>
      <c r="P408" s="11">
        <v>2126.1226239930102</v>
      </c>
      <c r="AC408" s="24">
        <v>-4.7827443428571428</v>
      </c>
      <c r="AD408" s="24">
        <v>-9.093386299999997</v>
      </c>
      <c r="AE408" s="24">
        <v>-60.080518171428572</v>
      </c>
      <c r="AF408" s="24">
        <f t="shared" si="66"/>
        <v>12.666572228571404</v>
      </c>
      <c r="AU408">
        <v>55.779379568798632</v>
      </c>
      <c r="AV408">
        <v>10.000573298583314</v>
      </c>
      <c r="AW408">
        <v>31.57480403213734</v>
      </c>
      <c r="AX408">
        <v>8.9010394980456695</v>
      </c>
      <c r="AY408">
        <v>151.33947855655052</v>
      </c>
      <c r="AZ408">
        <v>213.82612417256334</v>
      </c>
      <c r="BA408">
        <v>166.03945386510381</v>
      </c>
      <c r="BB408">
        <v>72.719803825904606</v>
      </c>
      <c r="BC408">
        <v>50.851105739099296</v>
      </c>
      <c r="BD408">
        <v>18.111310988793122</v>
      </c>
      <c r="BE408">
        <v>33.09609566344907</v>
      </c>
      <c r="BF408">
        <v>5.625483583265968</v>
      </c>
      <c r="BG408">
        <v>7.4545649812866044</v>
      </c>
      <c r="BH408">
        <v>2.7734943708092934</v>
      </c>
    </row>
    <row r="409" spans="1:60" x14ac:dyDescent="0.25">
      <c r="A409" t="s">
        <v>1298</v>
      </c>
      <c r="B409" t="s">
        <v>1299</v>
      </c>
      <c r="C409">
        <v>408</v>
      </c>
      <c r="E409" t="s">
        <v>1231</v>
      </c>
      <c r="F409" s="15">
        <v>45535</v>
      </c>
      <c r="G409"/>
      <c r="H409" t="s">
        <v>181</v>
      </c>
      <c r="N409">
        <v>27.929010000000002</v>
      </c>
      <c r="O409">
        <v>85.585570000000004</v>
      </c>
      <c r="P409" s="11">
        <v>2126.1226239930102</v>
      </c>
      <c r="AC409" s="24">
        <v>-4.8094685714285719</v>
      </c>
      <c r="AD409" s="24">
        <v>-9.1294226000000016</v>
      </c>
      <c r="AE409" s="24">
        <v>-60.495711028571421</v>
      </c>
      <c r="AF409" s="24">
        <f t="shared" si="66"/>
        <v>12.539669771428592</v>
      </c>
      <c r="AU409">
        <v>61.493110859443618</v>
      </c>
      <c r="AV409">
        <v>10.670761132836978</v>
      </c>
      <c r="AW409">
        <v>34.178056464893459</v>
      </c>
      <c r="AX409">
        <v>9.5021403963519173</v>
      </c>
      <c r="AY409">
        <v>160.36632960068363</v>
      </c>
      <c r="AZ409">
        <v>230.61527048619038</v>
      </c>
      <c r="BA409">
        <v>174.19317704597947</v>
      </c>
      <c r="BB409">
        <v>77.169766324175143</v>
      </c>
      <c r="BC409">
        <v>67.484644999552344</v>
      </c>
      <c r="BD409">
        <v>20.659636153045426</v>
      </c>
      <c r="BE409">
        <v>35.30327042212938</v>
      </c>
      <c r="BF409">
        <v>8.3981511956228569</v>
      </c>
      <c r="BG409">
        <v>8.7079384758520284</v>
      </c>
      <c r="BH409">
        <v>5.0216223296429128</v>
      </c>
    </row>
    <row r="410" spans="1:60" x14ac:dyDescent="0.25">
      <c r="A410" t="s">
        <v>1300</v>
      </c>
      <c r="B410" t="s">
        <v>1301</v>
      </c>
      <c r="C410">
        <v>409</v>
      </c>
      <c r="E410" t="s">
        <v>1231</v>
      </c>
      <c r="F410" s="15">
        <v>45542</v>
      </c>
      <c r="G410"/>
      <c r="H410" t="s">
        <v>181</v>
      </c>
      <c r="N410">
        <v>27.929010000000002</v>
      </c>
      <c r="O410">
        <v>85.585570000000004</v>
      </c>
      <c r="P410" s="11">
        <v>2126.1226239930102</v>
      </c>
      <c r="AC410" s="24">
        <v>-4.8773496000000023</v>
      </c>
      <c r="AD410" s="24">
        <v>-9.2584103857142832</v>
      </c>
      <c r="AE410" s="24">
        <v>-60.789426057142862</v>
      </c>
      <c r="AF410" s="24">
        <f t="shared" si="66"/>
        <v>13.277857028571404</v>
      </c>
      <c r="AU410">
        <v>54.060199062896203</v>
      </c>
      <c r="AV410">
        <v>10.39439318717182</v>
      </c>
      <c r="AW410">
        <v>30.456679785917459</v>
      </c>
      <c r="AX410">
        <v>9.2457481286429388</v>
      </c>
      <c r="AY410">
        <v>145.97516277082482</v>
      </c>
      <c r="AZ410">
        <v>208.51819362017804</v>
      </c>
      <c r="BA410">
        <v>303.52178947242413</v>
      </c>
      <c r="BB410">
        <v>73.023076306917062</v>
      </c>
      <c r="BC410">
        <v>121.3809078699973</v>
      </c>
      <c r="BD410">
        <v>26.759931605864967</v>
      </c>
      <c r="BE410">
        <v>29.401815300388986</v>
      </c>
      <c r="BF410">
        <v>6.7171610752392379</v>
      </c>
      <c r="BG410">
        <v>3.7584465483766536</v>
      </c>
      <c r="BH410">
        <v>1.7609165632309374</v>
      </c>
    </row>
    <row r="411" spans="1:60" x14ac:dyDescent="0.25">
      <c r="A411" t="s">
        <v>1302</v>
      </c>
      <c r="B411" t="s">
        <v>1303</v>
      </c>
      <c r="C411">
        <v>410</v>
      </c>
      <c r="E411" t="s">
        <v>1231</v>
      </c>
      <c r="F411" s="15">
        <v>45552</v>
      </c>
      <c r="G411"/>
      <c r="H411" t="s">
        <v>181</v>
      </c>
      <c r="N411">
        <v>27.929010000000002</v>
      </c>
      <c r="O411">
        <v>85.585570000000004</v>
      </c>
      <c r="P411" s="11">
        <v>2126.1226239930102</v>
      </c>
      <c r="AC411" s="24">
        <v>-4.8697471428571442</v>
      </c>
      <c r="AD411" s="24">
        <v>-9.2664265999999991</v>
      </c>
      <c r="AE411" s="24">
        <v>-60.941698999999993</v>
      </c>
      <c r="AF411" s="24">
        <f t="shared" si="66"/>
        <v>13.1897138</v>
      </c>
      <c r="AU411">
        <v>62.781698942908051</v>
      </c>
      <c r="AV411">
        <v>10.497207919525911</v>
      </c>
      <c r="AW411">
        <v>33.24084290882778</v>
      </c>
      <c r="AX411">
        <v>9.7967302118905568</v>
      </c>
      <c r="AY411">
        <v>165.51838338881868</v>
      </c>
      <c r="AZ411">
        <v>234.3378024423647</v>
      </c>
      <c r="BA411">
        <v>145.12763708549019</v>
      </c>
      <c r="BB411">
        <v>78.601038397401837</v>
      </c>
      <c r="BC411">
        <v>68.031272271465667</v>
      </c>
      <c r="BD411">
        <v>16.388213147887104</v>
      </c>
      <c r="BE411">
        <v>36.727849013110493</v>
      </c>
      <c r="BF411">
        <v>7.4513866450619677</v>
      </c>
      <c r="BG411">
        <v>3.8384491118595525</v>
      </c>
      <c r="BH411">
        <v>2.4174614065180111</v>
      </c>
    </row>
    <row r="412" spans="1:60" x14ac:dyDescent="0.25">
      <c r="A412" t="s">
        <v>1304</v>
      </c>
      <c r="B412" t="s">
        <v>1305</v>
      </c>
      <c r="C412">
        <v>411</v>
      </c>
      <c r="E412" t="s">
        <v>1231</v>
      </c>
      <c r="F412" s="15">
        <v>45559</v>
      </c>
      <c r="G412"/>
      <c r="H412" t="s">
        <v>181</v>
      </c>
      <c r="N412">
        <v>27.929010000000002</v>
      </c>
      <c r="O412">
        <v>85.585570000000004</v>
      </c>
      <c r="P412" s="11">
        <v>2126.1226239930102</v>
      </c>
      <c r="AC412" s="24">
        <v>-4.897157142857143</v>
      </c>
      <c r="AD412" s="24">
        <v>-9.3019700428571408</v>
      </c>
      <c r="AE412" s="24">
        <v>-61.345376114285713</v>
      </c>
      <c r="AF412" s="24">
        <f t="shared" si="66"/>
        <v>13.070384228571413</v>
      </c>
      <c r="AU412">
        <v>64.995672720765484</v>
      </c>
      <c r="AV412">
        <v>10.600727667187575</v>
      </c>
      <c r="AW412">
        <v>34.057002552023548</v>
      </c>
      <c r="AX412">
        <v>9.8216423102242327</v>
      </c>
      <c r="AY412">
        <v>170.67750703506553</v>
      </c>
      <c r="AZ412">
        <v>241.69948071216612</v>
      </c>
      <c r="BA412">
        <v>141.50949654873281</v>
      </c>
      <c r="BB412">
        <v>78.282557690767305</v>
      </c>
      <c r="BC412">
        <v>37.752780016116034</v>
      </c>
      <c r="BD412">
        <v>25.457854396854756</v>
      </c>
      <c r="BE412">
        <v>16.117274167987322</v>
      </c>
      <c r="BF412">
        <v>8.0986644500372673</v>
      </c>
      <c r="BG412">
        <v>3.6837774891259478</v>
      </c>
      <c r="BH412">
        <v>2.2740462934663972</v>
      </c>
    </row>
    <row r="413" spans="1:60" x14ac:dyDescent="0.25">
      <c r="A413" t="s">
        <v>1306</v>
      </c>
      <c r="B413" t="s">
        <v>1307</v>
      </c>
      <c r="C413">
        <v>412</v>
      </c>
      <c r="E413" t="s">
        <v>1231</v>
      </c>
      <c r="F413" s="15">
        <v>45566</v>
      </c>
      <c r="G413"/>
      <c r="H413" t="s">
        <v>181</v>
      </c>
      <c r="N413">
        <v>27.929010000000002</v>
      </c>
      <c r="O413">
        <v>85.585570000000004</v>
      </c>
      <c r="P413" s="11">
        <v>2126.1226239930102</v>
      </c>
      <c r="AC413" s="24">
        <v>-5.0253628571428566</v>
      </c>
      <c r="AD413" s="24">
        <v>-9.5450479999999978</v>
      </c>
      <c r="AE413" s="24">
        <v>-63.246115485714277</v>
      </c>
      <c r="AF413" s="24">
        <f t="shared" si="66"/>
        <v>13.114268514285705</v>
      </c>
      <c r="AU413">
        <v>62.263552369751956</v>
      </c>
      <c r="AV413">
        <v>10.984843507262465</v>
      </c>
      <c r="AW413">
        <v>34.622406891062418</v>
      </c>
      <c r="AX413">
        <v>9.9010694329013234</v>
      </c>
      <c r="AY413">
        <v>161.74151530742438</v>
      </c>
      <c r="AZ413">
        <v>248.25513581374116</v>
      </c>
      <c r="BA413">
        <v>139.90143408795174</v>
      </c>
      <c r="BB413">
        <v>78.855822962709439</v>
      </c>
      <c r="BC413">
        <v>27.189628435849226</v>
      </c>
      <c r="BD413">
        <v>28.062008814875171</v>
      </c>
      <c r="BE413">
        <v>31.257743840945107</v>
      </c>
      <c r="BF413">
        <v>7.4513866450619677</v>
      </c>
      <c r="BG413">
        <v>3.6944444975903341</v>
      </c>
      <c r="BH413">
        <v>1.9826951005769535</v>
      </c>
    </row>
    <row r="414" spans="1:60" x14ac:dyDescent="0.25">
      <c r="A414" t="s">
        <v>1308</v>
      </c>
      <c r="B414" t="s">
        <v>1309</v>
      </c>
      <c r="C414">
        <v>413</v>
      </c>
      <c r="E414" t="s">
        <v>1231</v>
      </c>
      <c r="F414" s="15">
        <v>45573</v>
      </c>
      <c r="G414"/>
      <c r="H414" t="s">
        <v>181</v>
      </c>
      <c r="N414">
        <v>27.929010000000002</v>
      </c>
      <c r="O414">
        <v>85.585570000000004</v>
      </c>
      <c r="P414" s="11">
        <v>2126.1226239930102</v>
      </c>
      <c r="AC414" s="24">
        <v>-4.9614277714285713</v>
      </c>
      <c r="AD414" s="24">
        <v>-9.4213402571428535</v>
      </c>
      <c r="AE414" s="24">
        <v>-62.637490171428581</v>
      </c>
      <c r="AF414" s="24">
        <f t="shared" si="66"/>
        <v>12.733231885714247</v>
      </c>
      <c r="AU414">
        <v>66.408724955000636</v>
      </c>
      <c r="AV414">
        <v>10.443156745945476</v>
      </c>
      <c r="AW414">
        <v>34.08391584360497</v>
      </c>
      <c r="AX414">
        <v>9.6586677432627006</v>
      </c>
      <c r="AY414">
        <v>172.06025037830906</v>
      </c>
      <c r="AZ414">
        <v>250.10898910066194</v>
      </c>
      <c r="BA414">
        <v>117.79057525221225</v>
      </c>
      <c r="BB414">
        <v>73.869325041688825</v>
      </c>
      <c r="BC414">
        <v>22.994875100725224</v>
      </c>
      <c r="BD414">
        <v>6.6899829014662417</v>
      </c>
      <c r="BE414">
        <v>27.350525860826963</v>
      </c>
      <c r="BF414">
        <v>7.7025690768434281</v>
      </c>
      <c r="BG414">
        <v>3.7904475737698129</v>
      </c>
      <c r="BH414">
        <v>2.2407669546234215</v>
      </c>
    </row>
    <row r="415" spans="1:60" x14ac:dyDescent="0.25">
      <c r="A415" t="s">
        <v>1310</v>
      </c>
      <c r="B415" t="s">
        <v>1311</v>
      </c>
      <c r="C415">
        <v>414</v>
      </c>
      <c r="E415" t="s">
        <v>1231</v>
      </c>
      <c r="F415" s="15">
        <v>45582</v>
      </c>
      <c r="G415"/>
      <c r="H415" t="s">
        <v>181</v>
      </c>
      <c r="N415">
        <v>27.929010000000002</v>
      </c>
      <c r="O415">
        <v>85.585570000000004</v>
      </c>
      <c r="P415" s="11">
        <v>2126.1226239930102</v>
      </c>
      <c r="AC415" s="24">
        <v>-5.0054085714285721</v>
      </c>
      <c r="AD415" s="24">
        <v>-9.5109368000000032</v>
      </c>
      <c r="AE415" s="24">
        <v>-63.077110828571421</v>
      </c>
      <c r="AF415" s="24">
        <f t="shared" si="66"/>
        <v>13.010383571428605</v>
      </c>
      <c r="AU415">
        <v>69.640174490226499</v>
      </c>
      <c r="AV415">
        <v>10.283118271126879</v>
      </c>
      <c r="AW415">
        <v>35.736977507859663</v>
      </c>
      <c r="AX415">
        <v>10.08737135911678</v>
      </c>
      <c r="AY415">
        <v>177.35801148279361</v>
      </c>
      <c r="AZ415">
        <v>262.14560174617662</v>
      </c>
      <c r="BA415">
        <v>87.237388497372223</v>
      </c>
      <c r="BB415">
        <v>72.95028071682917</v>
      </c>
      <c r="BC415">
        <v>5.2243746082908062</v>
      </c>
      <c r="BD415">
        <v>0.67348821155700433</v>
      </c>
      <c r="BE415">
        <v>14.847428324448927</v>
      </c>
      <c r="BF415">
        <v>8.697637941208443</v>
      </c>
      <c r="BG415">
        <v>3.8437826160917465</v>
      </c>
      <c r="BH415">
        <v>2.4228614501793233</v>
      </c>
    </row>
    <row r="416" spans="1:60" x14ac:dyDescent="0.25">
      <c r="A416" t="s">
        <v>1312</v>
      </c>
      <c r="B416" t="s">
        <v>1313</v>
      </c>
      <c r="C416">
        <v>415</v>
      </c>
      <c r="E416" t="s">
        <v>1231</v>
      </c>
      <c r="F416" s="15">
        <v>45589</v>
      </c>
      <c r="G416"/>
      <c r="H416" t="s">
        <v>181</v>
      </c>
      <c r="N416">
        <v>27.929010000000002</v>
      </c>
      <c r="O416">
        <v>85.585570000000004</v>
      </c>
      <c r="P416" s="11">
        <v>2126.1226239930102</v>
      </c>
      <c r="AC416" s="24">
        <v>-5.0689148571428557</v>
      </c>
      <c r="AD416" s="24">
        <v>-9.6056311142857123</v>
      </c>
      <c r="AE416" s="24">
        <v>-63.319390857142857</v>
      </c>
      <c r="AF416" s="24">
        <f t="shared" si="66"/>
        <v>13.525658057142842</v>
      </c>
      <c r="AU416">
        <v>71.433173457506243</v>
      </c>
      <c r="AV416">
        <v>10.442099222984121</v>
      </c>
      <c r="AW416">
        <v>37.538456403513152</v>
      </c>
      <c r="AX416">
        <v>10.632077875608585</v>
      </c>
      <c r="AY416">
        <v>180.0074069122264</v>
      </c>
      <c r="AZ416">
        <v>273.16125171193789</v>
      </c>
      <c r="BA416">
        <v>126.63491878650807</v>
      </c>
      <c r="BB416">
        <v>71.721855134095975</v>
      </c>
      <c r="BC416">
        <v>43.549166442832849</v>
      </c>
      <c r="BD416">
        <v>8.3063546092030514</v>
      </c>
      <c r="BE416">
        <v>23.34562743120588</v>
      </c>
      <c r="BF416">
        <v>8.697637941208443</v>
      </c>
      <c r="BG416">
        <v>3.8491161203239397</v>
      </c>
      <c r="BH416">
        <v>2.3303072134726341</v>
      </c>
    </row>
    <row r="417" spans="1:60" x14ac:dyDescent="0.25">
      <c r="A417" t="s">
        <v>1314</v>
      </c>
      <c r="B417" t="s">
        <v>1315</v>
      </c>
      <c r="C417">
        <v>416</v>
      </c>
      <c r="E417" t="s">
        <v>1231</v>
      </c>
      <c r="F417" s="15">
        <v>45596</v>
      </c>
      <c r="G417"/>
      <c r="H417" t="s">
        <v>181</v>
      </c>
      <c r="N417">
        <v>27.929010000000002</v>
      </c>
      <c r="O417">
        <v>85.585570000000004</v>
      </c>
      <c r="P417" s="11">
        <v>2126.1226239930102</v>
      </c>
      <c r="AC417" s="24">
        <v>-5.0676271428571402</v>
      </c>
      <c r="AD417" s="24">
        <v>-9.611173400000002</v>
      </c>
      <c r="AE417" s="24">
        <v>-63.68139277142857</v>
      </c>
      <c r="AF417" s="24">
        <f t="shared" si="66"/>
        <v>13.207994428571446</v>
      </c>
      <c r="AU417">
        <v>73.583599987455287</v>
      </c>
      <c r="AV417">
        <v>9.8864296580669748</v>
      </c>
      <c r="AW417">
        <v>37.276755610060377</v>
      </c>
      <c r="AX417">
        <v>10.474681590207775</v>
      </c>
      <c r="AY417">
        <v>182.9108264881641</v>
      </c>
      <c r="AZ417">
        <v>269.50728001597798</v>
      </c>
      <c r="BA417">
        <v>213.06827605348977</v>
      </c>
      <c r="BB417">
        <v>69.929263728181652</v>
      </c>
      <c r="BC417">
        <v>39.697620198764433</v>
      </c>
      <c r="BD417">
        <v>20.069948704398723</v>
      </c>
      <c r="BE417">
        <v>25.201555971761991</v>
      </c>
      <c r="BF417">
        <v>9.1033941771631106</v>
      </c>
      <c r="BG417">
        <v>9.683969750343401</v>
      </c>
      <c r="BH417">
        <v>3.2726776235771093</v>
      </c>
    </row>
    <row r="418" spans="1:60" x14ac:dyDescent="0.25">
      <c r="A418" t="s">
        <v>1316</v>
      </c>
      <c r="B418" t="s">
        <v>1317</v>
      </c>
      <c r="C418">
        <v>417</v>
      </c>
      <c r="E418" t="s">
        <v>1231</v>
      </c>
      <c r="F418" s="15">
        <v>45603</v>
      </c>
      <c r="G418"/>
      <c r="H418" t="s">
        <v>181</v>
      </c>
      <c r="N418">
        <v>27.929010000000002</v>
      </c>
      <c r="O418">
        <v>85.585570000000004</v>
      </c>
      <c r="P418" s="11">
        <v>2126.1226239930102</v>
      </c>
      <c r="AC418" s="24">
        <v>-5.0635128000000016</v>
      </c>
      <c r="AD418" s="24">
        <v>-9.6106572285714247</v>
      </c>
      <c r="AE418" s="24">
        <v>-63.673969257142858</v>
      </c>
      <c r="AF418" s="24">
        <f t="shared" si="66"/>
        <v>13.21128857142854</v>
      </c>
      <c r="AU418">
        <v>72.65650939337408</v>
      </c>
      <c r="AV418">
        <v>10.780976580823207</v>
      </c>
      <c r="AW418">
        <v>32.456168438544843</v>
      </c>
      <c r="AX418">
        <v>9.3053977076047474</v>
      </c>
      <c r="AY418">
        <v>187.64411959908136</v>
      </c>
      <c r="AZ418">
        <v>232.80635842273455</v>
      </c>
      <c r="BA418">
        <v>418.49825541826954</v>
      </c>
      <c r="BB418">
        <v>62.586008578065488</v>
      </c>
      <c r="BC418">
        <v>156.46429940012538</v>
      </c>
      <c r="BD418">
        <v>35.200983857379413</v>
      </c>
      <c r="BE418">
        <v>25.982999567785619</v>
      </c>
      <c r="BF418">
        <v>9.4898286875961251</v>
      </c>
      <c r="BG418">
        <v>8.9532796705329201</v>
      </c>
      <c r="BH418">
        <v>2.6962543583346332</v>
      </c>
    </row>
    <row r="419" spans="1:60" x14ac:dyDescent="0.25">
      <c r="A419" t="s">
        <v>1318</v>
      </c>
      <c r="B419" t="s">
        <v>1319</v>
      </c>
      <c r="C419">
        <v>418</v>
      </c>
      <c r="E419" t="s">
        <v>1231</v>
      </c>
      <c r="F419" s="29">
        <v>45612</v>
      </c>
      <c r="G419"/>
      <c r="H419" t="s">
        <v>181</v>
      </c>
      <c r="N419">
        <v>27.929010000000002</v>
      </c>
      <c r="O419">
        <v>85.585570000000004</v>
      </c>
      <c r="P419" s="11">
        <v>2126.1226239930102</v>
      </c>
      <c r="AC419" s="24">
        <v>-5.0709925714285724</v>
      </c>
      <c r="AD419" s="24">
        <v>-9.626712871428575</v>
      </c>
      <c r="AE419" s="24">
        <v>-63.822695542857154</v>
      </c>
      <c r="AF419" s="24">
        <f t="shared" si="66"/>
        <v>13.191007428571446</v>
      </c>
      <c r="AU419">
        <v>74.850637509667891</v>
      </c>
      <c r="AV419">
        <v>9.6169963080236229</v>
      </c>
      <c r="AW419">
        <v>33.473423295573625</v>
      </c>
      <c r="AX419">
        <v>9.5216195076458892</v>
      </c>
      <c r="AY419">
        <v>186.73126943915304</v>
      </c>
      <c r="AZ419">
        <v>235.84237902305406</v>
      </c>
      <c r="BA419">
        <v>154.37399623498126</v>
      </c>
      <c r="BB419">
        <v>58.673245610841271</v>
      </c>
      <c r="BC419">
        <v>21.050034918076815</v>
      </c>
      <c r="BD419">
        <v>7.3634711130232473</v>
      </c>
      <c r="BE419">
        <v>23.150266532199968</v>
      </c>
      <c r="BF419">
        <v>8.3884903328620304</v>
      </c>
      <c r="BG419">
        <v>9.2572894117679372</v>
      </c>
      <c r="BH419">
        <v>2.8207065273662879</v>
      </c>
    </row>
    <row r="420" spans="1:60" x14ac:dyDescent="0.25">
      <c r="A420" t="s">
        <v>1320</v>
      </c>
      <c r="C420">
        <v>419</v>
      </c>
      <c r="F420" s="29">
        <v>45671</v>
      </c>
      <c r="G420"/>
      <c r="H420" t="s">
        <v>181</v>
      </c>
      <c r="N420">
        <v>27.929010000000002</v>
      </c>
      <c r="O420">
        <v>85.585570000000004</v>
      </c>
      <c r="P420" s="11">
        <v>2126.1226239930102</v>
      </c>
      <c r="AC420" s="24"/>
      <c r="AD420" s="24"/>
      <c r="AE420" s="24"/>
      <c r="AF420" s="24"/>
      <c r="AH420">
        <v>1.7014199999999999</v>
      </c>
      <c r="AI420">
        <v>0.32158999999999999</v>
      </c>
      <c r="AJ420">
        <v>1.220476667</v>
      </c>
      <c r="AK420">
        <v>0.20716000000000001</v>
      </c>
      <c r="AL420">
        <v>5.6936799999999996</v>
      </c>
      <c r="AM420">
        <v>1.7596667E-2</v>
      </c>
      <c r="AN420">
        <v>1.3220000000000001E-2</v>
      </c>
      <c r="AO420">
        <v>6.3699999999999998E-3</v>
      </c>
      <c r="AP420">
        <v>4.4600000000000004E-3</v>
      </c>
      <c r="AQ420">
        <v>3.6000000000000002E-4</v>
      </c>
      <c r="AR420">
        <v>8.7000000000000001E-4</v>
      </c>
      <c r="AS420">
        <v>0.11677999999999999</v>
      </c>
      <c r="AU420">
        <f t="shared" ref="AU420:AU468" si="67">1000*AH420/22.989769</f>
        <v>74.007703165699482</v>
      </c>
      <c r="AV420">
        <f t="shared" ref="AV420:AV468" si="68">1000*AI420/39.0983</f>
        <v>8.2251658000475718</v>
      </c>
      <c r="AW420">
        <f t="shared" ref="AW420:AW468" si="69">1000*AJ420/40.078</f>
        <v>30.452534233245167</v>
      </c>
      <c r="AX420">
        <f t="shared" ref="AX420:AX468" si="70">1000*AK420/24.305</f>
        <v>8.5233491051224046</v>
      </c>
      <c r="AY420">
        <f t="shared" ref="AY420:AY468" si="71">1000*AL420/28.0855</f>
        <v>202.72667390646416</v>
      </c>
      <c r="AZ420">
        <f t="shared" ref="AZ420:AZ468" si="72">1000000*AM420/87.62</f>
        <v>200.82934261584114</v>
      </c>
      <c r="BA420">
        <f t="shared" ref="BA420:BA462" si="73">1000000*AN420/26.9815</f>
        <v>489.96534662639215</v>
      </c>
      <c r="BB420">
        <f t="shared" ref="BB420:BB468" si="74">1000000*AO420/137.327</f>
        <v>46.385634288959928</v>
      </c>
      <c r="BC420">
        <f t="shared" ref="BC420:BC468" si="75">1000000*AP420/55.845</f>
        <v>79.863909033933211</v>
      </c>
      <c r="BD420">
        <f t="shared" ref="BD420:BD468" si="76">1000000*AR420/54.938</f>
        <v>15.836033346681713</v>
      </c>
      <c r="BE420">
        <f t="shared" ref="BE420:BE468" si="77">1000000*AQ420/6.941</f>
        <v>51.865725399798301</v>
      </c>
    </row>
    <row r="421" spans="1:60" x14ac:dyDescent="0.25">
      <c r="A421" t="s">
        <v>1321</v>
      </c>
      <c r="C421">
        <v>420</v>
      </c>
      <c r="F421" s="29">
        <v>45678</v>
      </c>
      <c r="G421"/>
      <c r="H421" t="s">
        <v>181</v>
      </c>
      <c r="N421">
        <v>27.929010000000002</v>
      </c>
      <c r="O421">
        <v>85.585570000000004</v>
      </c>
      <c r="P421" s="11">
        <v>2126.1226239930102</v>
      </c>
      <c r="AC421" s="24"/>
      <c r="AD421" s="24"/>
      <c r="AE421" s="24"/>
      <c r="AF421" s="24"/>
      <c r="AH421">
        <v>1.71221</v>
      </c>
      <c r="AI421">
        <v>0.32756000000000002</v>
      </c>
      <c r="AJ421">
        <v>1.2585633329999999</v>
      </c>
      <c r="AK421">
        <v>0.21337999999999999</v>
      </c>
      <c r="AL421">
        <v>5.7317416669999997</v>
      </c>
      <c r="AM421">
        <v>1.7999999999999999E-2</v>
      </c>
      <c r="AN421">
        <v>1.324E-2</v>
      </c>
      <c r="AO421">
        <v>5.96E-3</v>
      </c>
      <c r="AP421">
        <v>7.45E-3</v>
      </c>
      <c r="AQ421">
        <v>3.6299999999999999E-4</v>
      </c>
      <c r="AR421">
        <v>1.2750000000000001E-3</v>
      </c>
      <c r="AS421">
        <v>0.1021875</v>
      </c>
      <c r="AU421">
        <f t="shared" si="67"/>
        <v>74.477042374805947</v>
      </c>
      <c r="AV421">
        <f t="shared" si="68"/>
        <v>8.3778578608277083</v>
      </c>
      <c r="AW421">
        <f t="shared" si="69"/>
        <v>31.402847771844897</v>
      </c>
      <c r="AX421">
        <f t="shared" si="70"/>
        <v>8.7792635260234526</v>
      </c>
      <c r="AY421">
        <f t="shared" si="71"/>
        <v>204.08188093500203</v>
      </c>
      <c r="AZ421">
        <f t="shared" si="72"/>
        <v>205.43254964619948</v>
      </c>
      <c r="BA421">
        <f t="shared" si="73"/>
        <v>490.70659525971496</v>
      </c>
      <c r="BB421">
        <f t="shared" si="74"/>
        <v>43.400059711491551</v>
      </c>
      <c r="BC421">
        <f t="shared" si="75"/>
        <v>133.40496015757901</v>
      </c>
      <c r="BD421">
        <f t="shared" si="76"/>
        <v>23.207979904619751</v>
      </c>
      <c r="BE421">
        <f t="shared" si="77"/>
        <v>52.297939778129951</v>
      </c>
    </row>
    <row r="422" spans="1:60" x14ac:dyDescent="0.25">
      <c r="A422" t="s">
        <v>1322</v>
      </c>
      <c r="C422">
        <v>421</v>
      </c>
      <c r="F422" s="29">
        <v>45686</v>
      </c>
      <c r="G422"/>
      <c r="H422" t="s">
        <v>181</v>
      </c>
      <c r="N422">
        <v>27.929010000000002</v>
      </c>
      <c r="O422">
        <v>85.585570000000004</v>
      </c>
      <c r="P422" s="11">
        <v>2126.1226239930102</v>
      </c>
      <c r="AC422" s="24"/>
      <c r="AD422" s="24"/>
      <c r="AE422" s="24"/>
      <c r="AF422" s="24"/>
      <c r="AH422">
        <v>1.63046</v>
      </c>
      <c r="AI422">
        <v>0.30756</v>
      </c>
      <c r="AJ422">
        <v>1.1113599999999999</v>
      </c>
      <c r="AK422">
        <v>0.19015000000000001</v>
      </c>
      <c r="AL422">
        <v>5.6440066670000002</v>
      </c>
      <c r="AM422">
        <v>1.5926666999999999E-2</v>
      </c>
      <c r="AN422">
        <v>8.2199999999999999E-3</v>
      </c>
      <c r="AO422">
        <v>4.7800000000000004E-3</v>
      </c>
      <c r="AP422">
        <v>3.8000000000000002E-4</v>
      </c>
      <c r="AQ422">
        <v>1.7000000000000001E-4</v>
      </c>
      <c r="AR422">
        <v>4.2000000000000002E-4</v>
      </c>
      <c r="AS422">
        <v>9.7960000000000005E-2</v>
      </c>
      <c r="AU422">
        <f t="shared" si="67"/>
        <v>70.921112778471155</v>
      </c>
      <c r="AV422">
        <f t="shared" si="68"/>
        <v>7.8663266689344544</v>
      </c>
      <c r="AW422">
        <f t="shared" si="69"/>
        <v>27.729926643046056</v>
      </c>
      <c r="AX422">
        <f t="shared" si="70"/>
        <v>7.8234931084139072</v>
      </c>
      <c r="AY422">
        <f t="shared" si="71"/>
        <v>200.95802698901571</v>
      </c>
      <c r="AZ422">
        <f t="shared" si="72"/>
        <v>181.76976717644371</v>
      </c>
      <c r="BA422">
        <f t="shared" si="73"/>
        <v>304.65318829568406</v>
      </c>
      <c r="BB422">
        <f t="shared" si="74"/>
        <v>34.80743043975329</v>
      </c>
      <c r="BC422">
        <f t="shared" si="75"/>
        <v>6.804548303339601</v>
      </c>
      <c r="BD422">
        <f t="shared" si="76"/>
        <v>7.6449816156394474</v>
      </c>
      <c r="BE422">
        <f t="shared" si="77"/>
        <v>24.492148105460309</v>
      </c>
    </row>
    <row r="423" spans="1:60" x14ac:dyDescent="0.25">
      <c r="A423" t="s">
        <v>1323</v>
      </c>
      <c r="C423">
        <v>422</v>
      </c>
      <c r="F423" s="29">
        <v>45692</v>
      </c>
      <c r="G423"/>
      <c r="H423" t="s">
        <v>181</v>
      </c>
      <c r="N423">
        <v>27.929010000000002</v>
      </c>
      <c r="O423">
        <v>85.585570000000004</v>
      </c>
      <c r="P423" s="11">
        <v>2126.1226239930102</v>
      </c>
      <c r="AC423" s="24"/>
      <c r="AD423" s="24"/>
      <c r="AE423" s="24"/>
      <c r="AF423" s="24"/>
      <c r="AH423">
        <v>1.73861</v>
      </c>
      <c r="AI423">
        <v>0.35639999999999999</v>
      </c>
      <c r="AJ423">
        <v>1.2295199999999999</v>
      </c>
      <c r="AK423">
        <v>0.21412</v>
      </c>
      <c r="AL423">
        <v>5.7376716669999999</v>
      </c>
      <c r="AM423">
        <v>1.7003332999999999E-2</v>
      </c>
      <c r="AN423">
        <v>2.7959999999999999E-2</v>
      </c>
      <c r="AO423">
        <v>6.1900000000000002E-3</v>
      </c>
      <c r="AP423">
        <v>2.052E-2</v>
      </c>
      <c r="AQ423">
        <v>2.99E-4</v>
      </c>
      <c r="AR423">
        <v>2.9299999999999999E-3</v>
      </c>
      <c r="AS423">
        <v>9.3827499999999994E-2</v>
      </c>
      <c r="AU423">
        <f t="shared" si="67"/>
        <v>75.625379271970928</v>
      </c>
      <c r="AV423">
        <f t="shared" si="68"/>
        <v>9.1154858395377794</v>
      </c>
      <c r="AW423">
        <f t="shared" si="69"/>
        <v>30.678177553770144</v>
      </c>
      <c r="AX423">
        <f t="shared" si="70"/>
        <v>8.8097099362271134</v>
      </c>
      <c r="AY423">
        <f t="shared" si="71"/>
        <v>204.29302191522314</v>
      </c>
      <c r="AZ423">
        <f t="shared" si="72"/>
        <v>194.05766948185342</v>
      </c>
      <c r="BA423">
        <f t="shared" si="73"/>
        <v>1036.2655893853196</v>
      </c>
      <c r="BB423">
        <f t="shared" si="74"/>
        <v>45.074894230559174</v>
      </c>
      <c r="BC423">
        <f t="shared" si="75"/>
        <v>367.44560838033846</v>
      </c>
      <c r="BD423">
        <f t="shared" si="76"/>
        <v>53.332847937675197</v>
      </c>
      <c r="BE423">
        <f t="shared" si="77"/>
        <v>43.077366373721368</v>
      </c>
    </row>
    <row r="424" spans="1:60" x14ac:dyDescent="0.25">
      <c r="A424" t="s">
        <v>1324</v>
      </c>
      <c r="C424">
        <v>423</v>
      </c>
      <c r="F424" s="29">
        <v>45701</v>
      </c>
      <c r="G424"/>
      <c r="H424" t="s">
        <v>181</v>
      </c>
      <c r="N424">
        <v>27.929010000000002</v>
      </c>
      <c r="O424">
        <v>85.585570000000004</v>
      </c>
      <c r="P424" s="11">
        <v>2126.1226239930102</v>
      </c>
      <c r="AC424" s="24"/>
      <c r="AD424" s="24"/>
      <c r="AE424" s="24"/>
      <c r="AF424" s="24"/>
      <c r="AH424">
        <v>1.74369</v>
      </c>
      <c r="AI424">
        <v>0.36048000000000002</v>
      </c>
      <c r="AJ424">
        <v>1.2035066670000001</v>
      </c>
      <c r="AK424">
        <v>0.20557</v>
      </c>
      <c r="AL424">
        <v>5.5772716669999998</v>
      </c>
      <c r="AM424">
        <v>1.6896667000000001E-2</v>
      </c>
      <c r="AN424">
        <v>1.8010000000000002E-2</v>
      </c>
      <c r="AO424">
        <v>6.2399999999999999E-3</v>
      </c>
      <c r="AP424">
        <v>1.6E-2</v>
      </c>
      <c r="AQ424">
        <v>3.5599999999999998E-4</v>
      </c>
      <c r="AR424">
        <v>1.2600000000000001E-3</v>
      </c>
      <c r="AS424">
        <v>9.9565000000000001E-2</v>
      </c>
      <c r="AU424">
        <f t="shared" si="67"/>
        <v>75.846347129455722</v>
      </c>
      <c r="AV424">
        <f t="shared" si="68"/>
        <v>9.219838202684004</v>
      </c>
      <c r="AW424">
        <f t="shared" si="69"/>
        <v>30.029109910674187</v>
      </c>
      <c r="AX424">
        <f t="shared" si="70"/>
        <v>8.457930466982102</v>
      </c>
      <c r="AY424">
        <f t="shared" si="71"/>
        <v>198.58188983639243</v>
      </c>
      <c r="AZ424">
        <f t="shared" si="72"/>
        <v>192.84029901848893</v>
      </c>
      <c r="BA424">
        <f t="shared" si="73"/>
        <v>667.49439430721043</v>
      </c>
      <c r="BB424">
        <f t="shared" si="74"/>
        <v>45.438988691226051</v>
      </c>
      <c r="BC424">
        <f t="shared" si="75"/>
        <v>286.50729698272005</v>
      </c>
      <c r="BD424">
        <f t="shared" si="76"/>
        <v>22.934944846918345</v>
      </c>
      <c r="BE424">
        <f t="shared" si="77"/>
        <v>51.289439562022764</v>
      </c>
    </row>
    <row r="425" spans="1:60" x14ac:dyDescent="0.25">
      <c r="A425" t="s">
        <v>1325</v>
      </c>
      <c r="C425">
        <v>424</v>
      </c>
      <c r="F425" s="29">
        <v>45708</v>
      </c>
      <c r="G425"/>
      <c r="H425" t="s">
        <v>181</v>
      </c>
      <c r="N425">
        <v>27.929010000000002</v>
      </c>
      <c r="O425">
        <v>85.585570000000004</v>
      </c>
      <c r="P425" s="11">
        <v>2126.1226239930102</v>
      </c>
      <c r="AC425" s="24"/>
      <c r="AD425" s="24"/>
      <c r="AE425" s="24"/>
      <c r="AF425" s="24"/>
      <c r="AH425">
        <v>2.1405500000000002</v>
      </c>
      <c r="AI425">
        <v>0.66856000000000004</v>
      </c>
      <c r="AJ425">
        <v>1.3905766669999999</v>
      </c>
      <c r="AK425">
        <v>0.24792</v>
      </c>
      <c r="AL425">
        <v>5.6653283329999997</v>
      </c>
      <c r="AM425">
        <v>1.8350000000000002E-2</v>
      </c>
      <c r="AN425">
        <v>6.8589999999999998E-2</v>
      </c>
      <c r="AO425">
        <v>7.3400000000000002E-3</v>
      </c>
      <c r="AP425">
        <v>8.9090000000000003E-2</v>
      </c>
      <c r="AQ425">
        <v>3.8099999999999999E-4</v>
      </c>
      <c r="AR425">
        <v>6.3949999999999996E-3</v>
      </c>
      <c r="AS425">
        <v>0.1154125</v>
      </c>
      <c r="AU425">
        <f t="shared" si="67"/>
        <v>93.108808531308</v>
      </c>
      <c r="AV425">
        <f t="shared" si="68"/>
        <v>17.099464682607685</v>
      </c>
      <c r="AW425">
        <f t="shared" si="69"/>
        <v>34.69675799690603</v>
      </c>
      <c r="AX425">
        <f t="shared" si="70"/>
        <v>10.200370294178152</v>
      </c>
      <c r="AY425">
        <f t="shared" si="71"/>
        <v>201.7171968809528</v>
      </c>
      <c r="AZ425">
        <f t="shared" si="72"/>
        <v>209.42707144487559</v>
      </c>
      <c r="BA425">
        <f t="shared" si="73"/>
        <v>2542.1121879806533</v>
      </c>
      <c r="BB425">
        <f t="shared" si="74"/>
        <v>53.449066825897312</v>
      </c>
      <c r="BC425">
        <f t="shared" si="75"/>
        <v>1595.3084430119079</v>
      </c>
      <c r="BD425">
        <f t="shared" si="76"/>
        <v>116.40394626670064</v>
      </c>
      <c r="BE425">
        <f t="shared" si="77"/>
        <v>54.891226048119869</v>
      </c>
    </row>
    <row r="426" spans="1:60" x14ac:dyDescent="0.25">
      <c r="A426" t="s">
        <v>1326</v>
      </c>
      <c r="C426">
        <v>425</v>
      </c>
      <c r="F426" s="15">
        <v>45716</v>
      </c>
      <c r="G426"/>
      <c r="H426" t="s">
        <v>181</v>
      </c>
      <c r="N426">
        <v>27.929010000000002</v>
      </c>
      <c r="O426">
        <v>85.585570000000004</v>
      </c>
      <c r="P426" s="11">
        <v>2126.1226239930102</v>
      </c>
      <c r="AC426" s="24"/>
      <c r="AD426" s="24"/>
      <c r="AE426" s="24"/>
      <c r="AF426" s="24"/>
      <c r="AH426">
        <v>1.7196899999999999</v>
      </c>
      <c r="AI426">
        <v>0.33171</v>
      </c>
      <c r="AJ426">
        <v>1.276583333</v>
      </c>
      <c r="AK426">
        <v>0.21589</v>
      </c>
      <c r="AL426">
        <v>5.6713466669999999</v>
      </c>
      <c r="AM426">
        <v>1.8193332999999999E-2</v>
      </c>
      <c r="AN426">
        <v>1.9810000000000001E-2</v>
      </c>
      <c r="AO426">
        <v>6.0000000000000001E-3</v>
      </c>
      <c r="AP426">
        <v>1.328E-2</v>
      </c>
      <c r="AQ426">
        <v>3.1399999999999999E-4</v>
      </c>
      <c r="AR426">
        <v>1.64E-3</v>
      </c>
      <c r="AS426">
        <v>0.1106625</v>
      </c>
      <c r="AU426">
        <f t="shared" si="67"/>
        <v>74.802404495669364</v>
      </c>
      <c r="AV426">
        <f t="shared" si="68"/>
        <v>8.4840005831455585</v>
      </c>
      <c r="AW426">
        <f t="shared" si="69"/>
        <v>31.85247100653725</v>
      </c>
      <c r="AX426">
        <f t="shared" si="70"/>
        <v>8.8825344579304666</v>
      </c>
      <c r="AY426">
        <f t="shared" si="71"/>
        <v>201.93148304285128</v>
      </c>
      <c r="AZ426">
        <f t="shared" si="72"/>
        <v>207.63904359735218</v>
      </c>
      <c r="BA426">
        <f t="shared" si="73"/>
        <v>734.20677130626541</v>
      </c>
      <c r="BB426">
        <f t="shared" si="74"/>
        <v>43.691335280025051</v>
      </c>
      <c r="BC426">
        <f t="shared" si="75"/>
        <v>237.80105649565763</v>
      </c>
      <c r="BD426">
        <f t="shared" si="76"/>
        <v>29.851832975354036</v>
      </c>
      <c r="BE426">
        <f t="shared" si="77"/>
        <v>45.238438265379628</v>
      </c>
    </row>
    <row r="427" spans="1:60" x14ac:dyDescent="0.25">
      <c r="A427" t="s">
        <v>1327</v>
      </c>
      <c r="C427">
        <v>426</v>
      </c>
      <c r="F427" s="15">
        <v>45722</v>
      </c>
      <c r="G427"/>
      <c r="H427" t="s">
        <v>181</v>
      </c>
      <c r="N427">
        <v>27.929010000000002</v>
      </c>
      <c r="O427">
        <v>85.585570000000004</v>
      </c>
      <c r="P427" s="11">
        <v>2126.1226239930102</v>
      </c>
      <c r="AC427" s="24"/>
      <c r="AD427" s="24"/>
      <c r="AE427" s="24"/>
      <c r="AF427" s="24"/>
      <c r="AH427">
        <v>1.6639600000000001</v>
      </c>
      <c r="AI427">
        <v>0.29929</v>
      </c>
      <c r="AJ427">
        <v>1.1244133329999999</v>
      </c>
      <c r="AK427">
        <v>0.18547</v>
      </c>
      <c r="AL427">
        <v>5.7530466669999996</v>
      </c>
      <c r="AM427">
        <v>1.5890000000000001E-2</v>
      </c>
      <c r="AN427">
        <v>1.149E-2</v>
      </c>
      <c r="AO427">
        <v>5.3299999999999997E-3</v>
      </c>
      <c r="AP427">
        <v>2.9399999999999999E-3</v>
      </c>
      <c r="AQ427">
        <v>3.1599999999999998E-4</v>
      </c>
      <c r="AR427">
        <v>6.3000000000000003E-4</v>
      </c>
      <c r="AS427">
        <v>0.1095125</v>
      </c>
      <c r="AU427">
        <f t="shared" si="67"/>
        <v>72.378282704797954</v>
      </c>
      <c r="AV427">
        <f t="shared" si="68"/>
        <v>7.6548085210865944</v>
      </c>
      <c r="AW427">
        <f t="shared" si="69"/>
        <v>28.055624856529764</v>
      </c>
      <c r="AX427">
        <f t="shared" si="70"/>
        <v>7.6309401357745319</v>
      </c>
      <c r="AY427">
        <f t="shared" si="71"/>
        <v>204.84045742464971</v>
      </c>
      <c r="AZ427">
        <f t="shared" si="72"/>
        <v>181.351289659895</v>
      </c>
      <c r="BA427">
        <f t="shared" si="73"/>
        <v>425.84733984396718</v>
      </c>
      <c r="BB427">
        <f t="shared" si="74"/>
        <v>38.81246950708892</v>
      </c>
      <c r="BC427">
        <f t="shared" si="75"/>
        <v>52.645715820574807</v>
      </c>
      <c r="BD427">
        <f t="shared" si="76"/>
        <v>11.467472423459173</v>
      </c>
      <c r="BE427">
        <f t="shared" si="77"/>
        <v>45.5265811842674</v>
      </c>
    </row>
    <row r="428" spans="1:60" x14ac:dyDescent="0.25">
      <c r="A428" t="s">
        <v>1328</v>
      </c>
      <c r="C428">
        <v>427</v>
      </c>
      <c r="F428" s="15">
        <v>45730</v>
      </c>
      <c r="G428"/>
      <c r="H428" t="s">
        <v>181</v>
      </c>
      <c r="N428">
        <v>27.929010000000002</v>
      </c>
      <c r="O428">
        <v>85.585570000000004</v>
      </c>
      <c r="P428" s="11">
        <v>2126.1226239930102</v>
      </c>
      <c r="AC428" s="24"/>
      <c r="AD428" s="24"/>
      <c r="AE428" s="24"/>
      <c r="AF428" s="24"/>
      <c r="AH428">
        <v>1.7613000000000001</v>
      </c>
      <c r="AI428">
        <v>0.35305999999999998</v>
      </c>
      <c r="AJ428">
        <v>1.25417</v>
      </c>
      <c r="AK428">
        <v>0.21279000000000001</v>
      </c>
      <c r="AL428">
        <v>5.8620150000000004</v>
      </c>
      <c r="AM428">
        <v>1.7319999999999999E-2</v>
      </c>
      <c r="AN428">
        <v>1.474E-2</v>
      </c>
      <c r="AO428">
        <v>6.4157140000000003E-3</v>
      </c>
      <c r="AP428">
        <v>1.337E-2</v>
      </c>
      <c r="AQ428">
        <v>-2.4000000000000001E-5</v>
      </c>
      <c r="AR428">
        <v>1.495E-3</v>
      </c>
      <c r="AS428">
        <v>0.16084000000000001</v>
      </c>
      <c r="AU428">
        <f t="shared" si="67"/>
        <v>76.612340036996471</v>
      </c>
      <c r="AV428">
        <f t="shared" si="68"/>
        <v>9.0300601304916075</v>
      </c>
      <c r="AW428">
        <f t="shared" si="69"/>
        <v>31.293228205000251</v>
      </c>
      <c r="AX428">
        <f t="shared" si="70"/>
        <v>8.7549886854556682</v>
      </c>
      <c r="AY428">
        <f t="shared" si="71"/>
        <v>208.72033611650141</v>
      </c>
      <c r="AZ428">
        <f t="shared" si="72"/>
        <v>197.67176443734306</v>
      </c>
      <c r="BA428">
        <f t="shared" si="73"/>
        <v>546.30024275892742</v>
      </c>
      <c r="BB428">
        <f t="shared" si="74"/>
        <v>46.718518572458436</v>
      </c>
      <c r="BC428">
        <f t="shared" si="75"/>
        <v>239.41266004118543</v>
      </c>
      <c r="BD428">
        <f t="shared" si="76"/>
        <v>27.212494084240415</v>
      </c>
      <c r="BE428">
        <f t="shared" si="77"/>
        <v>-3.4577150266532199</v>
      </c>
    </row>
    <row r="429" spans="1:60" x14ac:dyDescent="0.25">
      <c r="A429" t="s">
        <v>1329</v>
      </c>
      <c r="C429">
        <v>428</v>
      </c>
      <c r="F429" s="15">
        <v>45737</v>
      </c>
      <c r="G429"/>
      <c r="H429" t="s">
        <v>181</v>
      </c>
      <c r="N429">
        <v>27.929010000000002</v>
      </c>
      <c r="O429">
        <v>85.585570000000004</v>
      </c>
      <c r="P429" s="11">
        <v>2126.1226239930102</v>
      </c>
      <c r="AC429" s="24"/>
      <c r="AD429" s="24"/>
      <c r="AE429" s="24"/>
      <c r="AF429" s="24"/>
      <c r="AH429">
        <v>1.67513</v>
      </c>
      <c r="AI429">
        <v>0.28437000000000001</v>
      </c>
      <c r="AJ429">
        <v>1.1434566669999999</v>
      </c>
      <c r="AK429">
        <v>0.19095999999999999</v>
      </c>
      <c r="AL429">
        <v>5.8226250000000004</v>
      </c>
      <c r="AM429">
        <v>1.6216667000000001E-2</v>
      </c>
      <c r="AN429">
        <v>1.2659999999999999E-2</v>
      </c>
      <c r="AO429">
        <v>5.64E-3</v>
      </c>
      <c r="AP429">
        <v>4.8900000000000002E-3</v>
      </c>
      <c r="AQ429">
        <v>3.39E-4</v>
      </c>
      <c r="AR429">
        <v>6.7500000000000004E-4</v>
      </c>
      <c r="AS429">
        <v>8.6202500000000001E-2</v>
      </c>
      <c r="AU429">
        <f t="shared" si="67"/>
        <v>72.864151005606018</v>
      </c>
      <c r="AV429">
        <f t="shared" si="68"/>
        <v>7.2732062519342273</v>
      </c>
      <c r="AW429">
        <f t="shared" si="69"/>
        <v>28.530781650780973</v>
      </c>
      <c r="AX429">
        <f t="shared" si="70"/>
        <v>7.8568195844476438</v>
      </c>
      <c r="AY429">
        <f t="shared" si="71"/>
        <v>207.31783304552172</v>
      </c>
      <c r="AZ429">
        <f t="shared" si="72"/>
        <v>185.07951380963252</v>
      </c>
      <c r="BA429">
        <f t="shared" si="73"/>
        <v>469.21038489335285</v>
      </c>
      <c r="BB429">
        <f t="shared" si="74"/>
        <v>41.069855163223551</v>
      </c>
      <c r="BC429">
        <f t="shared" si="75"/>
        <v>87.563792640343806</v>
      </c>
      <c r="BD429">
        <f t="shared" si="76"/>
        <v>12.286577596563399</v>
      </c>
      <c r="BE429">
        <f t="shared" si="77"/>
        <v>48.840224751476732</v>
      </c>
    </row>
    <row r="430" spans="1:60" x14ac:dyDescent="0.25">
      <c r="A430" t="s">
        <v>1330</v>
      </c>
      <c r="C430">
        <v>429</v>
      </c>
      <c r="F430" s="15">
        <v>45745</v>
      </c>
      <c r="G430"/>
      <c r="H430" t="s">
        <v>181</v>
      </c>
      <c r="N430">
        <v>27.929010000000002</v>
      </c>
      <c r="O430">
        <v>85.585570000000004</v>
      </c>
      <c r="P430" s="11">
        <v>2126.1226239930102</v>
      </c>
      <c r="AC430" s="24"/>
      <c r="AD430" s="24"/>
      <c r="AE430" s="24"/>
      <c r="AF430" s="24"/>
      <c r="AH430">
        <v>1.64958</v>
      </c>
      <c r="AI430">
        <v>0.25939000000000001</v>
      </c>
      <c r="AJ430">
        <v>1.0749466670000001</v>
      </c>
      <c r="AK430">
        <v>0.17452999999999999</v>
      </c>
      <c r="AL430">
        <v>5.783938333</v>
      </c>
      <c r="AM430">
        <v>1.5270000000000001E-2</v>
      </c>
      <c r="AN430">
        <v>1.0840000000000001E-2</v>
      </c>
      <c r="AO430">
        <v>5.4400000000000004E-3</v>
      </c>
      <c r="AP430">
        <v>1.9400000000000001E-3</v>
      </c>
      <c r="AQ430">
        <v>3.6000000000000002E-4</v>
      </c>
      <c r="AR430">
        <v>3.3500000000000001E-4</v>
      </c>
      <c r="AS430">
        <v>8.7812500000000002E-2</v>
      </c>
      <c r="AU430">
        <f t="shared" si="67"/>
        <v>71.752787076720963</v>
      </c>
      <c r="AV430">
        <f t="shared" si="68"/>
        <v>6.6343037932595532</v>
      </c>
      <c r="AW430">
        <f t="shared" si="69"/>
        <v>26.821365013224217</v>
      </c>
      <c r="AX430">
        <f t="shared" si="70"/>
        <v>7.1808269903312079</v>
      </c>
      <c r="AY430">
        <f t="shared" si="71"/>
        <v>205.94037254099089</v>
      </c>
      <c r="AZ430">
        <f t="shared" si="72"/>
        <v>174.27527961652589</v>
      </c>
      <c r="BA430">
        <f t="shared" si="73"/>
        <v>401.75675926097512</v>
      </c>
      <c r="BB430">
        <f t="shared" si="74"/>
        <v>39.613477320556044</v>
      </c>
      <c r="BC430">
        <f t="shared" si="75"/>
        <v>34.739009759154804</v>
      </c>
      <c r="BD430">
        <f t="shared" si="76"/>
        <v>6.0977829553314642</v>
      </c>
      <c r="BE430">
        <f t="shared" si="77"/>
        <v>51.865725399798301</v>
      </c>
    </row>
    <row r="431" spans="1:60" x14ac:dyDescent="0.25">
      <c r="A431" t="s">
        <v>1331</v>
      </c>
      <c r="C431">
        <v>430</v>
      </c>
      <c r="F431" s="15">
        <v>45751</v>
      </c>
      <c r="G431"/>
      <c r="H431" t="s">
        <v>181</v>
      </c>
      <c r="N431">
        <v>27.929010000000002</v>
      </c>
      <c r="O431">
        <v>85.585570000000004</v>
      </c>
      <c r="P431" s="11">
        <v>2126.1226239930102</v>
      </c>
      <c r="AC431" s="24"/>
      <c r="AD431" s="24"/>
      <c r="AE431" s="24"/>
      <c r="AF431" s="24"/>
      <c r="AH431">
        <v>1.5555300000000001</v>
      </c>
      <c r="AI431">
        <v>0.23472999999999999</v>
      </c>
      <c r="AJ431">
        <v>0.92786333300000001</v>
      </c>
      <c r="AK431">
        <v>0.15851999999999999</v>
      </c>
      <c r="AL431">
        <v>5.4998183330000003</v>
      </c>
      <c r="AM431">
        <v>1.3326667E-2</v>
      </c>
      <c r="AN431">
        <v>8.3499999999999998E-3</v>
      </c>
      <c r="AO431">
        <v>4.4200000000000003E-3</v>
      </c>
      <c r="AP431">
        <v>4.0000000000000003E-5</v>
      </c>
      <c r="AQ431">
        <v>1.65E-4</v>
      </c>
      <c r="AR431">
        <v>1.2E-4</v>
      </c>
      <c r="AS431">
        <v>8.0935000000000007E-2</v>
      </c>
      <c r="AU431">
        <f t="shared" si="67"/>
        <v>67.661836880570661</v>
      </c>
      <c r="AV431">
        <f t="shared" si="68"/>
        <v>6.0035858336551708</v>
      </c>
      <c r="AW431">
        <f t="shared" si="69"/>
        <v>23.151438020859324</v>
      </c>
      <c r="AX431">
        <f t="shared" si="70"/>
        <v>6.5221147911952269</v>
      </c>
      <c r="AY431">
        <f t="shared" si="71"/>
        <v>195.82412038240375</v>
      </c>
      <c r="AZ431">
        <f t="shared" si="72"/>
        <v>152.09617667199271</v>
      </c>
      <c r="BA431">
        <f t="shared" si="73"/>
        <v>309.47130441228251</v>
      </c>
      <c r="BB431">
        <f t="shared" si="74"/>
        <v>32.18595032295179</v>
      </c>
      <c r="BC431">
        <f t="shared" si="75"/>
        <v>0.7162682424568001</v>
      </c>
      <c r="BD431">
        <f t="shared" si="76"/>
        <v>2.1842804616112708</v>
      </c>
      <c r="BE431">
        <f t="shared" si="77"/>
        <v>23.771790808240887</v>
      </c>
    </row>
    <row r="432" spans="1:60" x14ac:dyDescent="0.25">
      <c r="A432" t="s">
        <v>1332</v>
      </c>
      <c r="C432">
        <v>431</v>
      </c>
      <c r="F432" s="15">
        <v>45761</v>
      </c>
      <c r="G432"/>
      <c r="H432" t="s">
        <v>181</v>
      </c>
      <c r="N432">
        <v>27.929010000000002</v>
      </c>
      <c r="O432">
        <v>85.585570000000004</v>
      </c>
      <c r="P432" s="11">
        <v>2126.1226239930102</v>
      </c>
      <c r="AC432" s="24"/>
      <c r="AD432" s="24"/>
      <c r="AE432" s="24"/>
      <c r="AF432" s="24"/>
      <c r="AH432">
        <v>1.6584099999999999</v>
      </c>
      <c r="AI432">
        <v>0.26929999999999998</v>
      </c>
      <c r="AJ432">
        <v>1.205733333</v>
      </c>
      <c r="AK432">
        <v>0.20065</v>
      </c>
      <c r="AL432">
        <v>5.687945</v>
      </c>
      <c r="AM432">
        <v>1.7366666999999999E-2</v>
      </c>
      <c r="AN432">
        <v>6.3200000000000001E-3</v>
      </c>
      <c r="AO432">
        <v>5.3699999999999998E-3</v>
      </c>
      <c r="AP432">
        <v>6.4000000000000005E-4</v>
      </c>
      <c r="AQ432">
        <v>3.3500000000000001E-4</v>
      </c>
      <c r="AR432">
        <v>2.7999999999999998E-4</v>
      </c>
      <c r="AS432">
        <v>8.0857499999999999E-2</v>
      </c>
      <c r="AU432">
        <f t="shared" si="67"/>
        <v>72.136870970734847</v>
      </c>
      <c r="AV432">
        <f t="shared" si="68"/>
        <v>6.8877674988426607</v>
      </c>
      <c r="AW432">
        <f t="shared" si="69"/>
        <v>30.08466822196716</v>
      </c>
      <c r="AX432">
        <f t="shared" si="70"/>
        <v>8.255502982925325</v>
      </c>
      <c r="AY432">
        <f t="shared" si="71"/>
        <v>202.52247601075288</v>
      </c>
      <c r="AZ432">
        <f t="shared" si="72"/>
        <v>198.20437114813964</v>
      </c>
      <c r="BA432">
        <f t="shared" si="73"/>
        <v>234.23456813001499</v>
      </c>
      <c r="BB432">
        <f t="shared" si="74"/>
        <v>39.10374507562242</v>
      </c>
      <c r="BC432">
        <f t="shared" si="75"/>
        <v>11.460291879308802</v>
      </c>
      <c r="BD432">
        <f t="shared" si="76"/>
        <v>5.0966544104262983</v>
      </c>
      <c r="BE432">
        <f t="shared" si="77"/>
        <v>48.263938913701196</v>
      </c>
    </row>
    <row r="433" spans="1:57" x14ac:dyDescent="0.25">
      <c r="A433" t="s">
        <v>1333</v>
      </c>
      <c r="C433">
        <v>432</v>
      </c>
      <c r="F433" s="15">
        <v>45768</v>
      </c>
      <c r="G433"/>
      <c r="H433" t="s">
        <v>181</v>
      </c>
      <c r="N433">
        <v>27.929010000000002</v>
      </c>
      <c r="O433">
        <v>85.585570000000004</v>
      </c>
      <c r="P433" s="11">
        <v>2126.1226239930102</v>
      </c>
      <c r="AC433" s="24"/>
      <c r="AD433" s="24"/>
      <c r="AE433" s="24"/>
      <c r="AF433" s="24"/>
      <c r="AH433">
        <v>1.7795000000000001</v>
      </c>
      <c r="AI433">
        <v>0.33373999999999998</v>
      </c>
      <c r="AJ433">
        <v>1.453966667</v>
      </c>
      <c r="AK433">
        <v>0.23630999999999999</v>
      </c>
      <c r="AL433">
        <v>5.866803333</v>
      </c>
      <c r="AM433">
        <v>2.0556667000000001E-2</v>
      </c>
      <c r="AN433">
        <v>1.89E-2</v>
      </c>
      <c r="AO433">
        <v>7.8399999999999997E-3</v>
      </c>
      <c r="AP433">
        <v>1.238E-2</v>
      </c>
      <c r="AQ433">
        <v>3.28E-4</v>
      </c>
      <c r="AR433">
        <v>1.6199999999999999E-3</v>
      </c>
      <c r="AS433">
        <v>7.1705000000000005E-2</v>
      </c>
      <c r="AU433">
        <f t="shared" si="67"/>
        <v>77.403996534284445</v>
      </c>
      <c r="AV433">
        <f t="shared" si="68"/>
        <v>8.5359209991227232</v>
      </c>
      <c r="AW433">
        <f t="shared" si="69"/>
        <v>36.278423748690052</v>
      </c>
      <c r="AX433">
        <f t="shared" si="70"/>
        <v>9.7226908043612426</v>
      </c>
      <c r="AY433">
        <f t="shared" si="71"/>
        <v>208.8908274020402</v>
      </c>
      <c r="AZ433">
        <f t="shared" si="72"/>
        <v>234.61158411321617</v>
      </c>
      <c r="BA433">
        <f t="shared" si="73"/>
        <v>700.47995849007657</v>
      </c>
      <c r="BB433">
        <f t="shared" si="74"/>
        <v>57.090011432566065</v>
      </c>
      <c r="BC433">
        <f t="shared" si="75"/>
        <v>221.68502104037964</v>
      </c>
      <c r="BD433">
        <f t="shared" si="76"/>
        <v>29.487786231752157</v>
      </c>
      <c r="BE433">
        <f t="shared" si="77"/>
        <v>47.255438697594009</v>
      </c>
    </row>
    <row r="434" spans="1:57" x14ac:dyDescent="0.25">
      <c r="A434" t="s">
        <v>1334</v>
      </c>
      <c r="C434">
        <v>433</v>
      </c>
      <c r="F434" s="15">
        <v>45776</v>
      </c>
      <c r="G434"/>
      <c r="H434" t="s">
        <v>181</v>
      </c>
      <c r="N434">
        <v>27.929010000000002</v>
      </c>
      <c r="O434">
        <v>85.585570000000004</v>
      </c>
      <c r="P434" s="11">
        <v>2126.1226239930102</v>
      </c>
      <c r="AC434" s="24"/>
      <c r="AD434" s="24"/>
      <c r="AE434" s="24"/>
      <c r="AF434" s="24"/>
      <c r="AH434">
        <v>1.7285999999999999</v>
      </c>
      <c r="AI434">
        <v>0.28742000000000001</v>
      </c>
      <c r="AJ434">
        <v>1.2607866670000001</v>
      </c>
      <c r="AK434">
        <v>0.20366000000000001</v>
      </c>
      <c r="AL434">
        <v>5.8138550000000002</v>
      </c>
      <c r="AM434">
        <v>1.7883333000000001E-2</v>
      </c>
      <c r="AN434">
        <v>1.389E-2</v>
      </c>
      <c r="AO434">
        <v>6.3400000000000001E-3</v>
      </c>
      <c r="AP434">
        <v>4.7299999999999998E-3</v>
      </c>
      <c r="AQ434">
        <v>3.5599999999999998E-4</v>
      </c>
      <c r="AR434">
        <v>7.7499999999999997E-4</v>
      </c>
      <c r="AS434">
        <v>7.7799999999999994E-2</v>
      </c>
      <c r="AU434">
        <f t="shared" si="67"/>
        <v>75.189968198462537</v>
      </c>
      <c r="AV434">
        <f t="shared" si="68"/>
        <v>7.3512147586979486</v>
      </c>
      <c r="AW434">
        <f t="shared" si="69"/>
        <v>31.45832294525675</v>
      </c>
      <c r="AX434">
        <f t="shared" si="70"/>
        <v>8.3793458136185972</v>
      </c>
      <c r="AY434">
        <f t="shared" si="71"/>
        <v>207.00557227038865</v>
      </c>
      <c r="AZ434">
        <f t="shared" si="72"/>
        <v>204.10103857566767</v>
      </c>
      <c r="BA434">
        <f t="shared" si="73"/>
        <v>514.79717584270702</v>
      </c>
      <c r="BB434">
        <f t="shared" si="74"/>
        <v>46.167177612559804</v>
      </c>
      <c r="BC434">
        <f t="shared" si="75"/>
        <v>84.69871967051661</v>
      </c>
      <c r="BD434">
        <f t="shared" si="76"/>
        <v>14.106811314572791</v>
      </c>
      <c r="BE434">
        <f t="shared" si="77"/>
        <v>51.289439562022764</v>
      </c>
    </row>
    <row r="435" spans="1:57" x14ac:dyDescent="0.25">
      <c r="A435" t="s">
        <v>1335</v>
      </c>
      <c r="C435">
        <v>434</v>
      </c>
      <c r="F435" s="15">
        <v>45782</v>
      </c>
      <c r="G435"/>
      <c r="H435" t="s">
        <v>181</v>
      </c>
      <c r="N435">
        <v>27.929010000000002</v>
      </c>
      <c r="O435">
        <v>85.585570000000004</v>
      </c>
      <c r="P435" s="11">
        <v>2126.1226239930102</v>
      </c>
      <c r="AC435" s="24"/>
      <c r="AD435" s="24"/>
      <c r="AE435" s="24"/>
      <c r="AF435" s="24"/>
      <c r="AH435">
        <v>1.7622599999999999</v>
      </c>
      <c r="AI435">
        <v>0.27683000000000002</v>
      </c>
      <c r="AJ435">
        <v>1.2369566670000001</v>
      </c>
      <c r="AK435">
        <v>0.19716</v>
      </c>
      <c r="AL435">
        <v>5.8571799999999996</v>
      </c>
      <c r="AM435">
        <v>1.763E-2</v>
      </c>
      <c r="AN435">
        <v>1.532E-2</v>
      </c>
      <c r="AO435">
        <v>5.9199999999999999E-3</v>
      </c>
      <c r="AP435">
        <v>2.15E-3</v>
      </c>
      <c r="AQ435">
        <v>3.0499999999999999E-4</v>
      </c>
      <c r="AR435">
        <v>5.2499999999999997E-4</v>
      </c>
      <c r="AS435">
        <v>6.3985E-2</v>
      </c>
      <c r="AU435">
        <f t="shared" si="67"/>
        <v>76.654097742347915</v>
      </c>
      <c r="AV435">
        <f t="shared" si="68"/>
        <v>7.0803589925904715</v>
      </c>
      <c r="AW435">
        <f t="shared" si="69"/>
        <v>30.86373239682619</v>
      </c>
      <c r="AX435">
        <f t="shared" si="70"/>
        <v>8.1119111293972441</v>
      </c>
      <c r="AY435">
        <f t="shared" si="71"/>
        <v>208.54818322621992</v>
      </c>
      <c r="AZ435">
        <f t="shared" si="72"/>
        <v>201.2097694590276</v>
      </c>
      <c r="BA435">
        <f t="shared" si="73"/>
        <v>567.79645312528953</v>
      </c>
      <c r="BB435">
        <f t="shared" si="74"/>
        <v>43.108784142958051</v>
      </c>
      <c r="BC435">
        <f t="shared" si="75"/>
        <v>38.499418032053008</v>
      </c>
      <c r="BD435">
        <f t="shared" si="76"/>
        <v>9.5562270195493095</v>
      </c>
      <c r="BE435">
        <f t="shared" si="77"/>
        <v>43.941795130384669</v>
      </c>
    </row>
    <row r="436" spans="1:57" x14ac:dyDescent="0.25">
      <c r="A436" t="s">
        <v>1336</v>
      </c>
      <c r="C436">
        <v>435</v>
      </c>
      <c r="F436" s="15">
        <v>45792</v>
      </c>
      <c r="G436"/>
      <c r="H436" t="s">
        <v>181</v>
      </c>
      <c r="N436">
        <v>27.929010000000002</v>
      </c>
      <c r="O436">
        <v>85.585570000000004</v>
      </c>
      <c r="P436" s="11">
        <v>2126.1226239930102</v>
      </c>
      <c r="AC436" s="24"/>
      <c r="AD436" s="24"/>
      <c r="AE436" s="24"/>
      <c r="AF436" s="24"/>
      <c r="AH436">
        <v>1.7198199999999999</v>
      </c>
      <c r="AI436">
        <v>0.24539</v>
      </c>
      <c r="AJ436">
        <v>1.1982900000000001</v>
      </c>
      <c r="AK436">
        <v>0.19012999999999999</v>
      </c>
      <c r="AL436">
        <v>5.8137683329999996</v>
      </c>
      <c r="AM436">
        <v>1.7136667000000001E-2</v>
      </c>
      <c r="AN436">
        <v>1.357E-2</v>
      </c>
      <c r="AO436">
        <v>5.96E-3</v>
      </c>
      <c r="AP436">
        <v>3.48E-3</v>
      </c>
      <c r="AQ436">
        <v>3.5799999999999997E-4</v>
      </c>
      <c r="AR436">
        <v>4.4000000000000002E-4</v>
      </c>
      <c r="AS436">
        <v>6.4357499999999998E-2</v>
      </c>
      <c r="AU436">
        <f t="shared" si="67"/>
        <v>74.808059184935701</v>
      </c>
      <c r="AV436">
        <f t="shared" si="68"/>
        <v>6.2762319589342752</v>
      </c>
      <c r="AW436">
        <f t="shared" si="69"/>
        <v>29.898947053246168</v>
      </c>
      <c r="AX436">
        <f t="shared" si="70"/>
        <v>7.822670232462456</v>
      </c>
      <c r="AY436">
        <f t="shared" si="71"/>
        <v>207.00248644318242</v>
      </c>
      <c r="AZ436">
        <f t="shared" si="72"/>
        <v>195.57939968043826</v>
      </c>
      <c r="BA436">
        <f t="shared" si="73"/>
        <v>502.93719770954169</v>
      </c>
      <c r="BB436">
        <f t="shared" si="74"/>
        <v>43.400059711491551</v>
      </c>
      <c r="BC436">
        <f t="shared" si="75"/>
        <v>62.315337093741604</v>
      </c>
      <c r="BD436">
        <f t="shared" si="76"/>
        <v>8.0090283592413254</v>
      </c>
      <c r="BE436">
        <f t="shared" si="77"/>
        <v>51.577582480910536</v>
      </c>
    </row>
    <row r="437" spans="1:57" x14ac:dyDescent="0.25">
      <c r="A437" t="s">
        <v>1337</v>
      </c>
      <c r="C437">
        <v>436</v>
      </c>
      <c r="F437" s="15">
        <v>45799</v>
      </c>
      <c r="G437"/>
      <c r="H437" t="s">
        <v>181</v>
      </c>
      <c r="N437">
        <v>27.929010000000002</v>
      </c>
      <c r="O437">
        <v>85.585570000000004</v>
      </c>
      <c r="P437" s="11">
        <v>2126.1226239930102</v>
      </c>
      <c r="AC437" s="24"/>
      <c r="AD437" s="24"/>
      <c r="AE437" s="24"/>
      <c r="AF437" s="24"/>
      <c r="AH437">
        <v>1.8568899999999999</v>
      </c>
      <c r="AI437">
        <v>0.32211000000000001</v>
      </c>
      <c r="AJ437">
        <v>1.1334533330000001</v>
      </c>
      <c r="AK437">
        <v>0.18018999999999999</v>
      </c>
      <c r="AL437">
        <v>5.8606699999999998</v>
      </c>
      <c r="AM437">
        <v>1.5926666999999999E-2</v>
      </c>
      <c r="AN437">
        <v>2.273E-2</v>
      </c>
      <c r="AO437">
        <v>5.7200000000000003E-3</v>
      </c>
      <c r="AP437">
        <v>1.354E-2</v>
      </c>
      <c r="AQ437">
        <v>3.4099999999999999E-4</v>
      </c>
      <c r="AR437">
        <v>1.815E-3</v>
      </c>
      <c r="AS437">
        <v>7.4065000000000006E-2</v>
      </c>
      <c r="AU437">
        <f t="shared" si="67"/>
        <v>80.770276552148047</v>
      </c>
      <c r="AV437">
        <f t="shared" si="68"/>
        <v>8.2384656110367978</v>
      </c>
      <c r="AW437">
        <f t="shared" si="69"/>
        <v>28.281185014222267</v>
      </c>
      <c r="AX437">
        <f t="shared" si="70"/>
        <v>7.4137008845916474</v>
      </c>
      <c r="AY437">
        <f t="shared" si="71"/>
        <v>208.67244663616458</v>
      </c>
      <c r="AZ437">
        <f t="shared" si="72"/>
        <v>181.76976717644371</v>
      </c>
      <c r="BA437">
        <f t="shared" si="73"/>
        <v>842.42907177139887</v>
      </c>
      <c r="BB437">
        <f t="shared" si="74"/>
        <v>41.652406300290551</v>
      </c>
      <c r="BC437">
        <f t="shared" si="75"/>
        <v>242.45680007162682</v>
      </c>
      <c r="BD437">
        <f t="shared" si="76"/>
        <v>33.037241981870473</v>
      </c>
      <c r="BE437">
        <f t="shared" si="77"/>
        <v>49.128367670364504</v>
      </c>
    </row>
    <row r="438" spans="1:57" x14ac:dyDescent="0.25">
      <c r="A438" t="s">
        <v>1338</v>
      </c>
      <c r="C438">
        <v>437</v>
      </c>
      <c r="F438" s="15">
        <v>45807</v>
      </c>
      <c r="G438"/>
      <c r="H438" t="s">
        <v>181</v>
      </c>
      <c r="N438">
        <v>27.929010000000002</v>
      </c>
      <c r="O438">
        <v>85.585570000000004</v>
      </c>
      <c r="P438" s="11">
        <v>2126.1226239930102</v>
      </c>
      <c r="AC438" s="24"/>
      <c r="AD438" s="24"/>
      <c r="AE438" s="24"/>
      <c r="AF438" s="24"/>
      <c r="AH438">
        <v>1.8158799999999999</v>
      </c>
      <c r="AI438">
        <v>0.27106999999999998</v>
      </c>
      <c r="AJ438">
        <v>1.38039</v>
      </c>
      <c r="AK438">
        <v>0.20952000000000001</v>
      </c>
      <c r="AL438">
        <v>5.8114216670000003</v>
      </c>
      <c r="AM438">
        <v>1.9970000000000002E-2</v>
      </c>
      <c r="AN438">
        <v>2.205E-2</v>
      </c>
      <c r="AO438">
        <v>7.3299999999999997E-3</v>
      </c>
      <c r="AP438">
        <v>7.8799999999999999E-3</v>
      </c>
      <c r="AQ438">
        <v>3.5300000000000002E-4</v>
      </c>
      <c r="AR438">
        <v>8.8000000000000003E-4</v>
      </c>
      <c r="AS438">
        <v>5.5965000000000001E-2</v>
      </c>
      <c r="AU438">
        <f t="shared" si="67"/>
        <v>78.986439576665603</v>
      </c>
      <c r="AV438">
        <f t="shared" si="68"/>
        <v>6.9330380093252133</v>
      </c>
      <c r="AW438">
        <f t="shared" si="69"/>
        <v>34.442586955436902</v>
      </c>
      <c r="AX438">
        <f t="shared" si="70"/>
        <v>8.6204484673935404</v>
      </c>
      <c r="AY438">
        <f t="shared" si="71"/>
        <v>206.91893208239128</v>
      </c>
      <c r="AZ438">
        <f t="shared" si="72"/>
        <v>227.91600091303354</v>
      </c>
      <c r="BA438">
        <f t="shared" si="73"/>
        <v>817.22661823842259</v>
      </c>
      <c r="BB438">
        <f t="shared" si="74"/>
        <v>53.376247933763935</v>
      </c>
      <c r="BC438">
        <f t="shared" si="75"/>
        <v>141.10484376398961</v>
      </c>
      <c r="BD438">
        <f t="shared" si="76"/>
        <v>16.018056718482651</v>
      </c>
      <c r="BE438">
        <f t="shared" si="77"/>
        <v>50.857225183691114</v>
      </c>
    </row>
    <row r="439" spans="1:57" x14ac:dyDescent="0.25">
      <c r="A439" t="s">
        <v>1339</v>
      </c>
      <c r="C439">
        <v>438</v>
      </c>
      <c r="F439" s="15">
        <v>45813</v>
      </c>
      <c r="G439"/>
      <c r="H439" t="s">
        <v>181</v>
      </c>
      <c r="N439">
        <v>27.929010000000002</v>
      </c>
      <c r="O439">
        <v>85.585570000000004</v>
      </c>
      <c r="P439" s="11">
        <v>2126.1226239930102</v>
      </c>
      <c r="AC439" s="24"/>
      <c r="AD439" s="24"/>
      <c r="AE439" s="24"/>
      <c r="AF439" s="24"/>
      <c r="AH439">
        <v>1.71</v>
      </c>
      <c r="AI439">
        <v>0.21964</v>
      </c>
      <c r="AJ439">
        <v>1.0392300000000001</v>
      </c>
      <c r="AK439">
        <v>0.1658</v>
      </c>
      <c r="AL439">
        <v>6.0315149999999997</v>
      </c>
      <c r="AM439">
        <v>1.508E-2</v>
      </c>
      <c r="AN439">
        <v>1.7919999999999998E-2</v>
      </c>
      <c r="AO439">
        <v>5.0899999999999999E-3</v>
      </c>
      <c r="AP439">
        <v>1.541E-2</v>
      </c>
      <c r="AQ439">
        <v>-7.9999999999999996E-6</v>
      </c>
      <c r="AR439">
        <v>8.3500000000000002E-4</v>
      </c>
      <c r="AS439">
        <v>3.8879999999999998E-2</v>
      </c>
      <c r="AU439">
        <f t="shared" si="67"/>
        <v>74.380912657278117</v>
      </c>
      <c r="AV439">
        <f t="shared" si="68"/>
        <v>5.6176355493717116</v>
      </c>
      <c r="AW439">
        <f t="shared" si="69"/>
        <v>25.930186137032784</v>
      </c>
      <c r="AX439">
        <f t="shared" si="70"/>
        <v>6.8216416375231441</v>
      </c>
      <c r="AY439">
        <f t="shared" si="71"/>
        <v>214.75547880578944</v>
      </c>
      <c r="AZ439">
        <f t="shared" si="72"/>
        <v>172.10682492581603</v>
      </c>
      <c r="BA439">
        <f t="shared" si="73"/>
        <v>664.15877545725778</v>
      </c>
      <c r="BB439">
        <f t="shared" si="74"/>
        <v>37.06481609588792</v>
      </c>
      <c r="BC439">
        <f t="shared" si="75"/>
        <v>275.94234040648223</v>
      </c>
      <c r="BD439">
        <f t="shared" si="76"/>
        <v>15.198951545378426</v>
      </c>
      <c r="BE439">
        <f t="shared" si="77"/>
        <v>-1.1525716755510733</v>
      </c>
    </row>
    <row r="440" spans="1:57" x14ac:dyDescent="0.25">
      <c r="A440" t="s">
        <v>1340</v>
      </c>
      <c r="C440">
        <v>439</v>
      </c>
      <c r="F440" s="15">
        <v>45823</v>
      </c>
      <c r="G440"/>
      <c r="H440" t="s">
        <v>181</v>
      </c>
      <c r="N440">
        <v>27.929010000000002</v>
      </c>
      <c r="O440">
        <v>85.585570000000004</v>
      </c>
      <c r="P440" s="11">
        <v>2126.1226239930102</v>
      </c>
      <c r="AC440" s="24"/>
      <c r="AD440" s="24"/>
      <c r="AE440" s="24"/>
      <c r="AF440" s="24"/>
      <c r="AH440">
        <v>2.1172200000000001</v>
      </c>
      <c r="AI440">
        <v>0.36843999999999999</v>
      </c>
      <c r="AJ440">
        <v>1.9545300000000001</v>
      </c>
      <c r="AK440">
        <v>0.29082000000000002</v>
      </c>
      <c r="AL440">
        <v>5.1174049999999998</v>
      </c>
      <c r="AM440">
        <v>2.8566667E-2</v>
      </c>
      <c r="AN440">
        <v>3.5459999999999998E-2</v>
      </c>
      <c r="AO440">
        <v>1.1671429000000001E-2</v>
      </c>
      <c r="AP440">
        <v>1.77E-2</v>
      </c>
      <c r="AQ440">
        <v>6.3999999999999997E-5</v>
      </c>
      <c r="AR440">
        <v>1.31E-3</v>
      </c>
      <c r="AS440">
        <v>0.14782000000000001</v>
      </c>
      <c r="AU440">
        <f t="shared" si="67"/>
        <v>92.094009296048185</v>
      </c>
      <c r="AV440">
        <f t="shared" si="68"/>
        <v>9.4234276170575182</v>
      </c>
      <c r="AW440">
        <f t="shared" si="69"/>
        <v>48.768152103398371</v>
      </c>
      <c r="AX440">
        <f t="shared" si="70"/>
        <v>11.965439210039088</v>
      </c>
      <c r="AY440">
        <f t="shared" si="71"/>
        <v>182.20807890192447</v>
      </c>
      <c r="AZ440">
        <f t="shared" si="72"/>
        <v>326.02906870577493</v>
      </c>
      <c r="BA440">
        <f t="shared" si="73"/>
        <v>1314.2338268813817</v>
      </c>
      <c r="BB440">
        <f t="shared" si="74"/>
        <v>84.990052939334589</v>
      </c>
      <c r="BC440">
        <f t="shared" si="75"/>
        <v>316.94869728713405</v>
      </c>
      <c r="BD440">
        <f t="shared" si="76"/>
        <v>23.84506170592304</v>
      </c>
      <c r="BE440">
        <f t="shared" si="77"/>
        <v>9.2205734044085865</v>
      </c>
    </row>
    <row r="441" spans="1:57" x14ac:dyDescent="0.25">
      <c r="A441" t="s">
        <v>1341</v>
      </c>
      <c r="C441">
        <v>440</v>
      </c>
      <c r="F441" s="15">
        <v>45830</v>
      </c>
      <c r="G441"/>
      <c r="H441" t="s">
        <v>181</v>
      </c>
      <c r="N441">
        <v>27.929010000000002</v>
      </c>
      <c r="O441">
        <v>85.585570000000004</v>
      </c>
      <c r="P441" s="11">
        <v>2126.1226239930102</v>
      </c>
      <c r="AC441" s="24"/>
      <c r="AD441" s="24"/>
      <c r="AE441" s="24"/>
      <c r="AF441" s="24"/>
      <c r="AH441">
        <v>1.64937</v>
      </c>
      <c r="AI441">
        <v>0.37827</v>
      </c>
      <c r="AJ441">
        <v>1.1889700000000001</v>
      </c>
      <c r="AK441">
        <v>0.19888</v>
      </c>
      <c r="AL441">
        <v>5.1994249999999997</v>
      </c>
      <c r="AM441">
        <v>1.7346667E-2</v>
      </c>
      <c r="AN441">
        <v>1.1780000000000001E-2</v>
      </c>
      <c r="AO441">
        <v>7.2242859999999999E-3</v>
      </c>
      <c r="AP441">
        <v>4.8399999999999997E-3</v>
      </c>
      <c r="AQ441">
        <v>4.3000000000000002E-5</v>
      </c>
      <c r="AR441">
        <v>1.2149999999999999E-3</v>
      </c>
      <c r="AS441">
        <v>0.15173</v>
      </c>
      <c r="AU441">
        <f t="shared" si="67"/>
        <v>71.743652578675324</v>
      </c>
      <c r="AV441">
        <f t="shared" si="68"/>
        <v>9.6748451978730525</v>
      </c>
      <c r="AW441">
        <f t="shared" si="69"/>
        <v>29.66640051898797</v>
      </c>
      <c r="AX441">
        <f t="shared" si="70"/>
        <v>8.1826784612219701</v>
      </c>
      <c r="AY441">
        <f t="shared" si="71"/>
        <v>185.12844706343131</v>
      </c>
      <c r="AZ441">
        <f t="shared" si="72"/>
        <v>197.97611275964391</v>
      </c>
      <c r="BA441">
        <f t="shared" si="73"/>
        <v>436.59544502714823</v>
      </c>
      <c r="BB441">
        <f t="shared" si="74"/>
        <v>52.606450297465173</v>
      </c>
      <c r="BC441">
        <f t="shared" si="75"/>
        <v>86.668457337272812</v>
      </c>
      <c r="BD441">
        <f t="shared" si="76"/>
        <v>22.115839673814119</v>
      </c>
      <c r="BE441">
        <f t="shared" si="77"/>
        <v>6.1950727560870193</v>
      </c>
    </row>
    <row r="442" spans="1:57" x14ac:dyDescent="0.25">
      <c r="A442" t="s">
        <v>1342</v>
      </c>
      <c r="C442">
        <v>441</v>
      </c>
      <c r="F442" s="15">
        <v>45838</v>
      </c>
      <c r="G442"/>
      <c r="H442" t="s">
        <v>181</v>
      </c>
      <c r="N442">
        <v>27.929010000000002</v>
      </c>
      <c r="O442">
        <v>85.585570000000004</v>
      </c>
      <c r="P442" s="11">
        <v>2126.1226239930102</v>
      </c>
      <c r="AC442" s="24"/>
      <c r="AD442" s="24"/>
      <c r="AE442" s="24"/>
      <c r="AF442" s="24"/>
      <c r="AH442">
        <v>1.4848600000000001</v>
      </c>
      <c r="AI442">
        <v>0.34723999999999999</v>
      </c>
      <c r="AJ442">
        <v>1.33592</v>
      </c>
      <c r="AK442">
        <v>0.22056000000000001</v>
      </c>
      <c r="AL442">
        <v>4.9793050000000001</v>
      </c>
      <c r="AM442">
        <v>1.9269999999999999E-2</v>
      </c>
      <c r="AN442">
        <v>1.146E-2</v>
      </c>
      <c r="AO442">
        <v>8.0871429999999998E-3</v>
      </c>
      <c r="AP442">
        <v>7.5500000000000003E-3</v>
      </c>
      <c r="AQ442">
        <v>3.4E-5</v>
      </c>
      <c r="AR442">
        <v>8.9999999999999998E-4</v>
      </c>
      <c r="AS442">
        <v>0.16639000000000001</v>
      </c>
      <c r="AU442">
        <f t="shared" si="67"/>
        <v>64.587860800167249</v>
      </c>
      <c r="AV442">
        <f t="shared" si="68"/>
        <v>8.8812045536506705</v>
      </c>
      <c r="AW442">
        <f t="shared" si="69"/>
        <v>33.333000648734966</v>
      </c>
      <c r="AX442">
        <f t="shared" si="70"/>
        <v>9.0746759925941163</v>
      </c>
      <c r="AY442">
        <f t="shared" si="71"/>
        <v>177.29095084652224</v>
      </c>
      <c r="AZ442">
        <f t="shared" si="72"/>
        <v>219.92695731568134</v>
      </c>
      <c r="BA442">
        <f t="shared" si="73"/>
        <v>424.7354668939829</v>
      </c>
      <c r="BB442">
        <f t="shared" si="74"/>
        <v>58.889679378417938</v>
      </c>
      <c r="BC442">
        <f t="shared" si="75"/>
        <v>135.19563076372103</v>
      </c>
      <c r="BD442">
        <f t="shared" si="76"/>
        <v>16.38210346208453</v>
      </c>
      <c r="BE442">
        <f t="shared" si="77"/>
        <v>4.8984296210920615</v>
      </c>
    </row>
    <row r="443" spans="1:57" x14ac:dyDescent="0.25">
      <c r="A443" t="s">
        <v>1343</v>
      </c>
      <c r="C443">
        <v>442</v>
      </c>
      <c r="F443" s="15">
        <v>45850</v>
      </c>
      <c r="G443"/>
      <c r="H443" t="s">
        <v>181</v>
      </c>
      <c r="N443">
        <v>27.929010000000002</v>
      </c>
      <c r="O443">
        <v>85.585570000000004</v>
      </c>
      <c r="P443" s="11">
        <v>2126.1226239930102</v>
      </c>
      <c r="AC443" s="24"/>
      <c r="AD443" s="24"/>
      <c r="AE443" s="24"/>
      <c r="AF443" s="24"/>
      <c r="AH443">
        <v>1.43892</v>
      </c>
      <c r="AI443">
        <v>0.39739999999999998</v>
      </c>
      <c r="AJ443">
        <v>1.2697000000000001</v>
      </c>
      <c r="AK443">
        <v>0.21609</v>
      </c>
      <c r="AL443">
        <v>4.9489450000000001</v>
      </c>
      <c r="AM443">
        <v>1.9009999999999999E-2</v>
      </c>
      <c r="AN443">
        <v>1.265E-2</v>
      </c>
      <c r="AO443">
        <v>7.904286E-3</v>
      </c>
      <c r="AP443">
        <v>6.7099999999999998E-3</v>
      </c>
      <c r="AQ443">
        <v>1.5999999999999999E-5</v>
      </c>
      <c r="AR443">
        <v>8.6499999999999999E-4</v>
      </c>
      <c r="AS443">
        <v>6.1690000000000002E-2</v>
      </c>
      <c r="AU443">
        <f t="shared" si="67"/>
        <v>62.589580608661187</v>
      </c>
      <c r="AV443">
        <f t="shared" si="68"/>
        <v>10.164124782918948</v>
      </c>
      <c r="AW443">
        <f t="shared" si="69"/>
        <v>31.680722590947649</v>
      </c>
      <c r="AX443">
        <f t="shared" si="70"/>
        <v>8.8907632174449702</v>
      </c>
      <c r="AY443">
        <f t="shared" si="71"/>
        <v>176.20996599668868</v>
      </c>
      <c r="AZ443">
        <f t="shared" si="72"/>
        <v>216.95959826523622</v>
      </c>
      <c r="BA443">
        <f t="shared" si="73"/>
        <v>468.83976057669145</v>
      </c>
      <c r="BB443">
        <f t="shared" si="74"/>
        <v>57.55813496253468</v>
      </c>
      <c r="BC443">
        <f t="shared" si="75"/>
        <v>120.15399767212821</v>
      </c>
      <c r="BD443">
        <f t="shared" si="76"/>
        <v>15.745021660781244</v>
      </c>
      <c r="BE443">
        <f t="shared" si="77"/>
        <v>2.3051433511021466</v>
      </c>
    </row>
    <row r="444" spans="1:57" x14ac:dyDescent="0.25">
      <c r="A444" t="s">
        <v>1344</v>
      </c>
      <c r="C444">
        <v>443</v>
      </c>
      <c r="F444" s="15">
        <v>45855</v>
      </c>
      <c r="G444"/>
      <c r="H444" t="s">
        <v>181</v>
      </c>
      <c r="N444">
        <v>27.929010000000002</v>
      </c>
      <c r="O444">
        <v>85.585570000000004</v>
      </c>
      <c r="P444" s="11">
        <v>2126.1226239930102</v>
      </c>
      <c r="AC444" s="24"/>
      <c r="AD444" s="24"/>
      <c r="AE444" s="24"/>
      <c r="AF444" s="24"/>
      <c r="AH444">
        <v>1.5573600000000001</v>
      </c>
      <c r="AI444">
        <v>0.41453000000000001</v>
      </c>
      <c r="AJ444">
        <v>1.32501</v>
      </c>
      <c r="AK444">
        <v>0.22534000000000001</v>
      </c>
      <c r="AL444">
        <v>5.2511950000000001</v>
      </c>
      <c r="AM444">
        <v>2.002E-2</v>
      </c>
      <c r="AN444">
        <v>1.172E-2</v>
      </c>
      <c r="AO444">
        <v>9.1471429999999999E-3</v>
      </c>
      <c r="AP444">
        <v>1.2149999999999999E-2</v>
      </c>
      <c r="AQ444">
        <v>-1.22E-4</v>
      </c>
      <c r="AR444">
        <v>1.575E-3</v>
      </c>
      <c r="AS444">
        <v>0.14742</v>
      </c>
      <c r="AU444">
        <f t="shared" si="67"/>
        <v>67.741437506396878</v>
      </c>
      <c r="AV444">
        <f t="shared" si="68"/>
        <v>10.602251248775522</v>
      </c>
      <c r="AW444">
        <f t="shared" si="69"/>
        <v>33.060781476121562</v>
      </c>
      <c r="AX444">
        <f t="shared" si="70"/>
        <v>9.2713433449907434</v>
      </c>
      <c r="AY444">
        <f t="shared" si="71"/>
        <v>186.97174698687934</v>
      </c>
      <c r="AZ444">
        <f t="shared" si="72"/>
        <v>228.48664688427297</v>
      </c>
      <c r="BA444">
        <f t="shared" si="73"/>
        <v>434.37169912717974</v>
      </c>
      <c r="BB444">
        <f t="shared" si="74"/>
        <v>66.608481944555692</v>
      </c>
      <c r="BC444">
        <f t="shared" si="75"/>
        <v>217.56647864625302</v>
      </c>
      <c r="BD444">
        <f t="shared" si="76"/>
        <v>28.66868105864793</v>
      </c>
      <c r="BE444">
        <f t="shared" si="77"/>
        <v>-17.576718052153868</v>
      </c>
    </row>
    <row r="445" spans="1:57" x14ac:dyDescent="0.25">
      <c r="A445" t="s">
        <v>1345</v>
      </c>
      <c r="C445">
        <v>444</v>
      </c>
      <c r="F445" s="15">
        <v>45862</v>
      </c>
      <c r="G445"/>
      <c r="H445" t="s">
        <v>181</v>
      </c>
      <c r="N445">
        <v>27.929010000000002</v>
      </c>
      <c r="O445">
        <v>85.585570000000004</v>
      </c>
      <c r="P445" s="11">
        <v>2126.1226239930102</v>
      </c>
      <c r="AC445" s="24"/>
      <c r="AD445" s="24"/>
      <c r="AE445" s="24"/>
      <c r="AF445" s="24"/>
      <c r="AH445">
        <v>1.5735399999999999</v>
      </c>
      <c r="AI445">
        <v>0.41907</v>
      </c>
      <c r="AJ445">
        <v>1.33311</v>
      </c>
      <c r="AK445">
        <v>0.22592000000000001</v>
      </c>
      <c r="AL445">
        <v>5.2583700000000002</v>
      </c>
      <c r="AM445">
        <v>2.017E-2</v>
      </c>
      <c r="AN445">
        <v>1.1480000000000001E-2</v>
      </c>
      <c r="AO445">
        <v>9.1271430000000008E-3</v>
      </c>
      <c r="AP445">
        <v>1.2930000000000001E-2</v>
      </c>
      <c r="AQ445">
        <v>2.3E-5</v>
      </c>
      <c r="AR445">
        <v>1.5250000000000001E-3</v>
      </c>
      <c r="AS445">
        <v>0.1431</v>
      </c>
      <c r="AU445">
        <f t="shared" si="67"/>
        <v>68.445228832007842</v>
      </c>
      <c r="AV445">
        <f t="shared" si="68"/>
        <v>10.71836882933529</v>
      </c>
      <c r="AW445">
        <f t="shared" si="69"/>
        <v>33.262887369629226</v>
      </c>
      <c r="AX445">
        <f t="shared" si="70"/>
        <v>9.2952067475828031</v>
      </c>
      <c r="AY445">
        <f t="shared" si="71"/>
        <v>187.2272168912784</v>
      </c>
      <c r="AZ445">
        <f t="shared" si="72"/>
        <v>230.19858479799132</v>
      </c>
      <c r="BA445">
        <f t="shared" si="73"/>
        <v>425.47671552730571</v>
      </c>
      <c r="BB445">
        <f t="shared" si="74"/>
        <v>66.462844160288952</v>
      </c>
      <c r="BC445">
        <f t="shared" si="75"/>
        <v>231.53370937416062</v>
      </c>
      <c r="BD445">
        <f t="shared" si="76"/>
        <v>27.758564199643232</v>
      </c>
      <c r="BE445">
        <f t="shared" si="77"/>
        <v>3.3136435672093358</v>
      </c>
    </row>
    <row r="446" spans="1:57" x14ac:dyDescent="0.25">
      <c r="A446" t="s">
        <v>1346</v>
      </c>
      <c r="C446">
        <v>445</v>
      </c>
      <c r="F446" s="15">
        <v>45870</v>
      </c>
      <c r="G446"/>
      <c r="H446" t="s">
        <v>181</v>
      </c>
      <c r="N446">
        <v>27.929010000000002</v>
      </c>
      <c r="O446">
        <v>85.585570000000004</v>
      </c>
      <c r="P446" s="11">
        <v>2126.1226239930102</v>
      </c>
      <c r="AC446" s="24"/>
      <c r="AD446" s="24"/>
      <c r="AE446" s="24"/>
      <c r="AF446" s="24"/>
      <c r="AH446">
        <v>1.53759</v>
      </c>
      <c r="AI446">
        <v>0.43896000000000002</v>
      </c>
      <c r="AJ446">
        <v>1.44434</v>
      </c>
      <c r="AK446">
        <v>0.24340000000000001</v>
      </c>
      <c r="AL446">
        <v>5.0642649999999998</v>
      </c>
      <c r="AM446">
        <v>2.2433333E-2</v>
      </c>
      <c r="AN446">
        <v>1.4880000000000001E-2</v>
      </c>
      <c r="AO446">
        <v>1.0941429000000001E-2</v>
      </c>
      <c r="AP446">
        <v>8.4470000000000003E-2</v>
      </c>
      <c r="AQ446">
        <v>6.0999999999999999E-5</v>
      </c>
      <c r="AR446">
        <v>2.33E-3</v>
      </c>
      <c r="AS446">
        <v>8.5349999999999995E-2</v>
      </c>
      <c r="AU446">
        <f t="shared" si="67"/>
        <v>66.881489761815359</v>
      </c>
      <c r="AV446">
        <f t="shared" si="68"/>
        <v>11.227086599673132</v>
      </c>
      <c r="AW446">
        <f t="shared" si="69"/>
        <v>36.038225460352308</v>
      </c>
      <c r="AX446">
        <f t="shared" si="70"/>
        <v>10.014400329150382</v>
      </c>
      <c r="AY446">
        <f t="shared" si="71"/>
        <v>180.31599935909986</v>
      </c>
      <c r="AZ446">
        <f t="shared" si="72"/>
        <v>256.02982195845692</v>
      </c>
      <c r="BA446">
        <f t="shared" si="73"/>
        <v>551.48898319218722</v>
      </c>
      <c r="BB446">
        <f t="shared" si="74"/>
        <v>79.674273813598205</v>
      </c>
      <c r="BC446">
        <f t="shared" si="75"/>
        <v>1512.5794610081475</v>
      </c>
      <c r="BD446">
        <f t="shared" si="76"/>
        <v>42.411445629618839</v>
      </c>
      <c r="BE446">
        <f t="shared" si="77"/>
        <v>8.7883590260769342</v>
      </c>
    </row>
    <row r="447" spans="1:57" x14ac:dyDescent="0.25">
      <c r="A447" t="s">
        <v>1347</v>
      </c>
      <c r="C447">
        <v>446</v>
      </c>
      <c r="F447" s="15">
        <v>45882</v>
      </c>
      <c r="G447"/>
      <c r="H447" t="s">
        <v>181</v>
      </c>
      <c r="N447">
        <v>27.929010000000002</v>
      </c>
      <c r="O447">
        <v>85.585570000000004</v>
      </c>
      <c r="P447" s="11">
        <v>2126.1226239930102</v>
      </c>
      <c r="AC447" s="24"/>
      <c r="AD447" s="24"/>
      <c r="AE447" s="24"/>
      <c r="AF447" s="24"/>
      <c r="AH447">
        <v>1.49756</v>
      </c>
      <c r="AI447">
        <v>0.43975999999999998</v>
      </c>
      <c r="AJ447">
        <v>1.40381</v>
      </c>
      <c r="AK447">
        <v>0.23791000000000001</v>
      </c>
      <c r="AL447">
        <v>5.1079400000000001</v>
      </c>
      <c r="AM447">
        <v>2.1999999999999999E-2</v>
      </c>
      <c r="AN447">
        <v>1.2189999999999999E-2</v>
      </c>
      <c r="AO447">
        <v>1.0462857000000001E-2</v>
      </c>
      <c r="AP447">
        <v>7.5100000000000002E-3</v>
      </c>
      <c r="AQ447">
        <v>4.3000000000000002E-5</v>
      </c>
      <c r="AR447">
        <v>1.33E-3</v>
      </c>
      <c r="AS447">
        <v>0.14701</v>
      </c>
      <c r="AU447">
        <f t="shared" si="67"/>
        <v>65.140280443879192</v>
      </c>
      <c r="AV447">
        <f t="shared" si="68"/>
        <v>11.24754784734886</v>
      </c>
      <c r="AW447">
        <f t="shared" si="69"/>
        <v>35.026947452467681</v>
      </c>
      <c r="AX447">
        <f t="shared" si="70"/>
        <v>9.7885208804772681</v>
      </c>
      <c r="AY447">
        <f t="shared" si="71"/>
        <v>181.87107226148726</v>
      </c>
      <c r="AZ447">
        <f t="shared" si="72"/>
        <v>251.08422734535492</v>
      </c>
      <c r="BA447">
        <f t="shared" si="73"/>
        <v>451.79104201026627</v>
      </c>
      <c r="BB447">
        <f t="shared" si="74"/>
        <v>76.189365528992838</v>
      </c>
      <c r="BC447">
        <f t="shared" si="75"/>
        <v>134.47936252126422</v>
      </c>
      <c r="BD447">
        <f t="shared" si="76"/>
        <v>24.209108449524919</v>
      </c>
      <c r="BE447">
        <f t="shared" si="77"/>
        <v>6.1950727560870193</v>
      </c>
    </row>
    <row r="448" spans="1:57" x14ac:dyDescent="0.25">
      <c r="A448" t="s">
        <v>1348</v>
      </c>
      <c r="C448">
        <v>447</v>
      </c>
      <c r="F448" s="15">
        <v>45886</v>
      </c>
      <c r="G448"/>
      <c r="H448" t="s">
        <v>181</v>
      </c>
      <c r="N448">
        <v>27.929010000000002</v>
      </c>
      <c r="O448">
        <v>85.585570000000004</v>
      </c>
      <c r="P448" s="11">
        <v>2126.1226239930102</v>
      </c>
      <c r="AC448" s="24"/>
      <c r="AD448" s="24"/>
      <c r="AE448" s="24"/>
      <c r="AF448" s="24"/>
      <c r="AH448">
        <v>1.3890199999999999</v>
      </c>
      <c r="AI448">
        <v>0.42098999999999998</v>
      </c>
      <c r="AJ448">
        <v>1.2588600000000001</v>
      </c>
      <c r="AK448">
        <v>0.21375</v>
      </c>
      <c r="AL448">
        <v>4.7614900000000002</v>
      </c>
      <c r="AM448">
        <v>1.9939999999999999E-2</v>
      </c>
      <c r="AN448">
        <v>6.4999999999999997E-3</v>
      </c>
      <c r="AO448">
        <v>9.1685710000000004E-3</v>
      </c>
      <c r="AP448">
        <v>5.94E-3</v>
      </c>
      <c r="AQ448">
        <v>3.8000000000000002E-5</v>
      </c>
      <c r="AR448">
        <v>5.9999999999999995E-4</v>
      </c>
      <c r="AS448">
        <v>0.12995000000000001</v>
      </c>
      <c r="AU448">
        <f t="shared" si="67"/>
        <v>60.419049882580381</v>
      </c>
      <c r="AV448">
        <f t="shared" si="68"/>
        <v>10.767475823757042</v>
      </c>
      <c r="AW448">
        <f t="shared" si="69"/>
        <v>31.410250012475672</v>
      </c>
      <c r="AX448">
        <f t="shared" si="70"/>
        <v>8.7944867311252821</v>
      </c>
      <c r="AY448">
        <f t="shared" si="71"/>
        <v>169.53552544907515</v>
      </c>
      <c r="AZ448">
        <f t="shared" si="72"/>
        <v>227.57361333028987</v>
      </c>
      <c r="BA448">
        <f t="shared" si="73"/>
        <v>240.9058058299205</v>
      </c>
      <c r="BB448">
        <f t="shared" si="74"/>
        <v>66.764518266619092</v>
      </c>
      <c r="BC448">
        <f t="shared" si="75"/>
        <v>106.36583400483481</v>
      </c>
      <c r="BD448">
        <f t="shared" si="76"/>
        <v>10.921402308056354</v>
      </c>
      <c r="BE448">
        <f t="shared" si="77"/>
        <v>5.4747154588675988</v>
      </c>
    </row>
    <row r="449" spans="1:61" x14ac:dyDescent="0.25">
      <c r="A449" t="s">
        <v>1349</v>
      </c>
      <c r="C449">
        <v>448</v>
      </c>
      <c r="F449" s="15">
        <v>45893</v>
      </c>
      <c r="G449"/>
      <c r="H449" t="s">
        <v>181</v>
      </c>
      <c r="N449">
        <v>27.929010000000002</v>
      </c>
      <c r="O449">
        <v>85.585570000000004</v>
      </c>
      <c r="P449" s="11">
        <v>2126.1226239930102</v>
      </c>
      <c r="AC449" s="24"/>
      <c r="AD449" s="24"/>
      <c r="AE449" s="24"/>
      <c r="AF449" s="24"/>
      <c r="AH449">
        <v>1.3890899999999999</v>
      </c>
      <c r="AI449">
        <v>0.43978</v>
      </c>
      <c r="AJ449">
        <v>1.23634</v>
      </c>
      <c r="AK449">
        <v>0.21765999999999999</v>
      </c>
      <c r="AL449">
        <v>4.6242349999999997</v>
      </c>
      <c r="AM449">
        <v>1.9283333E-2</v>
      </c>
      <c r="AN449">
        <v>5.4000000000000003E-3</v>
      </c>
      <c r="AO449">
        <v>9.2757139999999991E-3</v>
      </c>
      <c r="AP449">
        <v>3.3400000000000001E-3</v>
      </c>
      <c r="AQ449">
        <v>6.9999999999999994E-5</v>
      </c>
      <c r="AR449">
        <v>1.1050000000000001E-3</v>
      </c>
      <c r="AS449">
        <v>9.9750000000000005E-2</v>
      </c>
      <c r="AU449">
        <f t="shared" si="67"/>
        <v>60.422094715262254</v>
      </c>
      <c r="AV449">
        <f t="shared" si="68"/>
        <v>11.248059378540756</v>
      </c>
      <c r="AW449">
        <f t="shared" si="69"/>
        <v>30.848345725834619</v>
      </c>
      <c r="AX449">
        <f t="shared" si="70"/>
        <v>8.9553589796338198</v>
      </c>
      <c r="AY449">
        <f t="shared" si="71"/>
        <v>164.64848409321536</v>
      </c>
      <c r="AZ449">
        <f t="shared" si="72"/>
        <v>220.07912577037203</v>
      </c>
      <c r="BA449">
        <f t="shared" si="73"/>
        <v>200.13713099716472</v>
      </c>
      <c r="BB449">
        <f t="shared" si="74"/>
        <v>67.544721722603711</v>
      </c>
      <c r="BC449">
        <f t="shared" si="75"/>
        <v>59.808398245142804</v>
      </c>
      <c r="BD449">
        <f t="shared" si="76"/>
        <v>20.113582584003787</v>
      </c>
      <c r="BE449">
        <f t="shared" si="77"/>
        <v>10.085002161071891</v>
      </c>
    </row>
    <row r="450" spans="1:61" x14ac:dyDescent="0.25">
      <c r="A450" t="s">
        <v>1350</v>
      </c>
      <c r="C450">
        <v>449</v>
      </c>
      <c r="F450" s="15">
        <v>45901</v>
      </c>
      <c r="G450"/>
      <c r="H450" t="s">
        <v>181</v>
      </c>
      <c r="N450">
        <v>27.929010000000002</v>
      </c>
      <c r="O450">
        <v>85.585570000000004</v>
      </c>
      <c r="P450" s="11">
        <v>2126.1226239930102</v>
      </c>
      <c r="AC450" s="24"/>
      <c r="AD450" s="24"/>
      <c r="AE450" s="24"/>
      <c r="AF450" s="24"/>
      <c r="AH450">
        <v>1.36615</v>
      </c>
      <c r="AI450">
        <v>0.43630999999999998</v>
      </c>
      <c r="AJ450">
        <v>1.35571</v>
      </c>
      <c r="AK450">
        <v>0.23452999999999999</v>
      </c>
      <c r="AL450">
        <v>4.7089400000000001</v>
      </c>
      <c r="AM450">
        <v>2.1073333E-2</v>
      </c>
      <c r="AN450">
        <v>1.108E-2</v>
      </c>
      <c r="AO450">
        <v>1.0387143E-2</v>
      </c>
      <c r="AP450">
        <v>1.4370000000000001E-2</v>
      </c>
      <c r="AQ450">
        <v>5.3000000000000001E-5</v>
      </c>
      <c r="AR450">
        <v>1.1150000000000001E-3</v>
      </c>
      <c r="AS450">
        <v>0.12069000000000001</v>
      </c>
      <c r="AU450">
        <f t="shared" si="67"/>
        <v>59.424259547801455</v>
      </c>
      <c r="AV450">
        <f t="shared" si="68"/>
        <v>11.159308716747274</v>
      </c>
      <c r="AW450">
        <f t="shared" si="69"/>
        <v>33.826787763860473</v>
      </c>
      <c r="AX450">
        <f t="shared" si="70"/>
        <v>9.6494548446821646</v>
      </c>
      <c r="AY450">
        <f t="shared" si="71"/>
        <v>167.66445318758792</v>
      </c>
      <c r="AZ450">
        <f t="shared" si="72"/>
        <v>240.50825154074408</v>
      </c>
      <c r="BA450">
        <f t="shared" si="73"/>
        <v>410.65174286084908</v>
      </c>
      <c r="BB450">
        <f t="shared" si="74"/>
        <v>75.638024569094213</v>
      </c>
      <c r="BC450">
        <f t="shared" si="75"/>
        <v>257.31936610260544</v>
      </c>
      <c r="BD450">
        <f t="shared" si="76"/>
        <v>20.295605955804724</v>
      </c>
      <c r="BE450">
        <f t="shared" si="77"/>
        <v>7.6357873505258613</v>
      </c>
    </row>
    <row r="451" spans="1:61" x14ac:dyDescent="0.25">
      <c r="A451" t="s">
        <v>1351</v>
      </c>
      <c r="C451" s="20">
        <v>450</v>
      </c>
      <c r="F451" s="15">
        <v>45907</v>
      </c>
      <c r="G451"/>
      <c r="H451" t="s">
        <v>181</v>
      </c>
      <c r="N451">
        <v>27.929010000000002</v>
      </c>
      <c r="O451">
        <v>85.585570000000004</v>
      </c>
      <c r="P451" s="11">
        <v>2126.1226239930102</v>
      </c>
      <c r="AC451" s="24"/>
      <c r="AD451" s="24"/>
      <c r="AE451" s="24"/>
      <c r="AF451" s="24"/>
      <c r="AH451">
        <v>1.34198</v>
      </c>
      <c r="AI451">
        <v>0.42613000000000001</v>
      </c>
      <c r="AJ451">
        <v>1.33748</v>
      </c>
      <c r="AK451">
        <v>0.23551</v>
      </c>
      <c r="AL451">
        <v>4.7049799999999999</v>
      </c>
      <c r="AM451">
        <v>2.1016666999999999E-2</v>
      </c>
      <c r="AN451">
        <v>7.2899999999999996E-3</v>
      </c>
      <c r="AO451">
        <v>1.1454285999999999E-2</v>
      </c>
      <c r="AP451">
        <v>5.62E-3</v>
      </c>
      <c r="AQ451">
        <v>5.3000000000000001E-5</v>
      </c>
      <c r="AR451">
        <v>1.1349999999999999E-3</v>
      </c>
      <c r="AS451">
        <v>4.0550000000000003E-2</v>
      </c>
      <c r="AU451">
        <f t="shared" si="67"/>
        <v>58.372922320359116</v>
      </c>
      <c r="AV451">
        <f t="shared" si="68"/>
        <v>10.898939340073609</v>
      </c>
      <c r="AW451">
        <f t="shared" si="69"/>
        <v>33.371924746743851</v>
      </c>
      <c r="AX451">
        <f t="shared" si="70"/>
        <v>9.6897757663032298</v>
      </c>
      <c r="AY451">
        <f t="shared" si="71"/>
        <v>167.52345516369655</v>
      </c>
      <c r="AZ451">
        <f t="shared" si="72"/>
        <v>239.861527048619</v>
      </c>
      <c r="BA451">
        <f t="shared" si="73"/>
        <v>270.18512684617235</v>
      </c>
      <c r="BB451">
        <f t="shared" si="74"/>
        <v>83.408841669882833</v>
      </c>
      <c r="BC451">
        <f t="shared" si="75"/>
        <v>100.63568806518042</v>
      </c>
      <c r="BD451">
        <f t="shared" si="76"/>
        <v>20.659652699406603</v>
      </c>
      <c r="BE451">
        <f t="shared" si="77"/>
        <v>7.6357873505258613</v>
      </c>
    </row>
    <row r="452" spans="1:61" s="8" customFormat="1" x14ac:dyDescent="0.25">
      <c r="A452" s="8" t="s">
        <v>1352</v>
      </c>
      <c r="B452" s="8" t="s">
        <v>1353</v>
      </c>
      <c r="C452">
        <v>451</v>
      </c>
      <c r="E452" s="8" t="s">
        <v>1354</v>
      </c>
      <c r="F452" s="9">
        <v>45187</v>
      </c>
      <c r="H452" s="8" t="s">
        <v>293</v>
      </c>
      <c r="N452" s="8">
        <v>27.871276000000002</v>
      </c>
      <c r="O452" s="8">
        <v>85.542173000000005</v>
      </c>
      <c r="P452" s="11">
        <v>953.80792960081703</v>
      </c>
      <c r="V452" s="12"/>
      <c r="AB452" s="13"/>
      <c r="AC452" s="8">
        <v>-4.3600000000000003</v>
      </c>
      <c r="AD452" s="8">
        <v>-8.31</v>
      </c>
      <c r="AE452" s="8">
        <v>-56.29</v>
      </c>
      <c r="AF452" s="26">
        <f t="shared" si="66"/>
        <v>10.190000000000005</v>
      </c>
      <c r="AG452" s="14"/>
      <c r="AH452" s="8">
        <v>6.4071499999999997</v>
      </c>
      <c r="AI452" s="8">
        <v>2.07768</v>
      </c>
      <c r="AJ452" s="8">
        <v>7.1413700000000002</v>
      </c>
      <c r="AK452" s="8">
        <v>1.8007500000000001</v>
      </c>
      <c r="AL452" s="8">
        <v>11.399374999999999</v>
      </c>
      <c r="AM452" s="8">
        <v>2.9062499999999998E-2</v>
      </c>
      <c r="AN452" s="8">
        <v>5.9300000000000004E-3</v>
      </c>
      <c r="AO452" s="8">
        <v>1.2579999999999999E-2</v>
      </c>
      <c r="AQ452" s="8">
        <v>1.186E-3</v>
      </c>
      <c r="AR452" s="8">
        <v>3.7333333333333337E-4</v>
      </c>
      <c r="AS452" s="8">
        <v>0.52288000000000001</v>
      </c>
      <c r="AT452" s="14"/>
      <c r="AU452" s="8">
        <f t="shared" si="67"/>
        <v>278.69571025267805</v>
      </c>
      <c r="AV452" s="8">
        <f t="shared" si="68"/>
        <v>53.13990633863876</v>
      </c>
      <c r="AW452" s="8">
        <f t="shared" si="69"/>
        <v>178.18678576775287</v>
      </c>
      <c r="AX452" s="8">
        <f t="shared" si="70"/>
        <v>74.089693478708085</v>
      </c>
      <c r="AY452" s="8">
        <f t="shared" si="71"/>
        <v>405.88114863541688</v>
      </c>
      <c r="AZ452" s="8">
        <f t="shared" si="72"/>
        <v>331.68797078292619</v>
      </c>
      <c r="BA452" s="8">
        <f t="shared" si="73"/>
        <v>219.78021978021977</v>
      </c>
      <c r="BB452" s="8">
        <f t="shared" si="74"/>
        <v>91.606166303785855</v>
      </c>
      <c r="BC452" s="8">
        <f t="shared" si="75"/>
        <v>0</v>
      </c>
      <c r="BD452" s="8">
        <f t="shared" si="76"/>
        <v>6.7955392139017317</v>
      </c>
      <c r="BE452" s="8">
        <f t="shared" si="77"/>
        <v>170.86875090044663</v>
      </c>
      <c r="BF452" s="8">
        <v>82.532915091678404</v>
      </c>
      <c r="BH452" s="8">
        <f t="shared" ref="BH452:BH468" si="78">1000*AS452/32.065</f>
        <v>16.306876656790894</v>
      </c>
      <c r="BI452" s="14"/>
    </row>
    <row r="453" spans="1:61" x14ac:dyDescent="0.25">
      <c r="A453" t="s">
        <v>1355</v>
      </c>
      <c r="B453" t="s">
        <v>1356</v>
      </c>
      <c r="C453">
        <v>452</v>
      </c>
      <c r="E453" t="s">
        <v>1354</v>
      </c>
      <c r="F453" s="15">
        <v>45201</v>
      </c>
      <c r="G453"/>
      <c r="H453" t="s">
        <v>293</v>
      </c>
      <c r="N453">
        <v>27.871276000000002</v>
      </c>
      <c r="O453">
        <v>85.542173000000005</v>
      </c>
      <c r="P453" s="11">
        <v>953.80792960081703</v>
      </c>
      <c r="AC453">
        <v>-4.37</v>
      </c>
      <c r="AD453">
        <v>-8.3000000000000007</v>
      </c>
      <c r="AE453">
        <v>-56.36</v>
      </c>
      <c r="AF453" s="24">
        <f t="shared" si="66"/>
        <v>10.040000000000006</v>
      </c>
      <c r="AH453">
        <v>6.4067500000000006</v>
      </c>
      <c r="AI453">
        <v>1.92336</v>
      </c>
      <c r="AJ453">
        <v>7.1076199999999998</v>
      </c>
      <c r="AK453">
        <v>1.76224</v>
      </c>
      <c r="AL453">
        <v>11.670935</v>
      </c>
      <c r="AM453">
        <v>2.9017500000000002E-2</v>
      </c>
      <c r="AN453">
        <v>4.3E-3</v>
      </c>
      <c r="AO453">
        <v>1.1900000000000001E-2</v>
      </c>
      <c r="AQ453">
        <v>1.421E-3</v>
      </c>
      <c r="AR453">
        <v>4.5333333333333337E-4</v>
      </c>
      <c r="AS453">
        <v>0.58726</v>
      </c>
      <c r="AU453">
        <f t="shared" si="67"/>
        <v>278.67831120878168</v>
      </c>
      <c r="AV453">
        <f t="shared" si="68"/>
        <v>49.192931661990414</v>
      </c>
      <c r="AW453">
        <f t="shared" si="69"/>
        <v>177.34467787813762</v>
      </c>
      <c r="AX453">
        <f t="shared" si="70"/>
        <v>72.505245834190504</v>
      </c>
      <c r="AY453">
        <f t="shared" si="71"/>
        <v>415.55019494044967</v>
      </c>
      <c r="AZ453">
        <f t="shared" si="72"/>
        <v>331.17438940881078</v>
      </c>
      <c r="BA453">
        <f t="shared" si="73"/>
        <v>159.36845616440894</v>
      </c>
      <c r="BB453">
        <f t="shared" si="74"/>
        <v>86.654481638716348</v>
      </c>
      <c r="BC453">
        <f t="shared" si="75"/>
        <v>0</v>
      </c>
      <c r="BD453">
        <f t="shared" si="76"/>
        <v>8.2517261883092452</v>
      </c>
      <c r="BE453">
        <f t="shared" si="77"/>
        <v>204.72554386975941</v>
      </c>
      <c r="BF453">
        <v>78.099887165021144</v>
      </c>
      <c r="BH453">
        <f t="shared" si="78"/>
        <v>18.314673319819118</v>
      </c>
    </row>
    <row r="454" spans="1:61" x14ac:dyDescent="0.25">
      <c r="A454" t="s">
        <v>1357</v>
      </c>
      <c r="B454" t="s">
        <v>1358</v>
      </c>
      <c r="C454">
        <v>453</v>
      </c>
      <c r="E454" t="s">
        <v>1354</v>
      </c>
      <c r="F454" s="15">
        <v>45216</v>
      </c>
      <c r="G454"/>
      <c r="H454" t="s">
        <v>293</v>
      </c>
      <c r="N454">
        <v>27.871276000000002</v>
      </c>
      <c r="O454">
        <v>85.542173000000005</v>
      </c>
      <c r="P454" s="11">
        <v>953.80792960081703</v>
      </c>
      <c r="AC454">
        <v>-4.01</v>
      </c>
      <c r="AD454">
        <v>-7.64</v>
      </c>
      <c r="AE454">
        <v>-55.52</v>
      </c>
      <c r="AF454" s="24">
        <f t="shared" si="66"/>
        <v>5.5999999999999943</v>
      </c>
      <c r="AH454">
        <v>6.3032599999999999</v>
      </c>
      <c r="AI454">
        <v>2.1154099999999998</v>
      </c>
      <c r="AJ454">
        <v>7.2425100000000002</v>
      </c>
      <c r="AK454">
        <v>1.7741400000000001</v>
      </c>
      <c r="AL454">
        <v>10.959975</v>
      </c>
      <c r="AM454">
        <v>2.8677500000000002E-2</v>
      </c>
      <c r="AN454">
        <v>6.2599999999999999E-3</v>
      </c>
      <c r="AO454">
        <v>1.2500000000000001E-2</v>
      </c>
      <c r="AQ454">
        <v>1.258E-3</v>
      </c>
      <c r="AR454">
        <v>5.4333333333333328E-4</v>
      </c>
      <c r="AS454">
        <v>0.50575999999999999</v>
      </c>
      <c r="AU454">
        <f t="shared" si="67"/>
        <v>274.17674357667539</v>
      </c>
      <c r="AV454">
        <f t="shared" si="68"/>
        <v>54.104909932145382</v>
      </c>
      <c r="AW454">
        <f t="shared" si="69"/>
        <v>180.7103647886621</v>
      </c>
      <c r="AX454">
        <f t="shared" si="70"/>
        <v>72.994857025303446</v>
      </c>
      <c r="AY454">
        <f t="shared" si="71"/>
        <v>390.23606487333325</v>
      </c>
      <c r="AZ454">
        <f t="shared" si="72"/>
        <v>327.29399680438252</v>
      </c>
      <c r="BA454">
        <f t="shared" si="73"/>
        <v>232.0108222300465</v>
      </c>
      <c r="BB454">
        <f t="shared" si="74"/>
        <v>91.023615166718855</v>
      </c>
      <c r="BC454">
        <f t="shared" si="75"/>
        <v>0</v>
      </c>
      <c r="BD454">
        <f t="shared" si="76"/>
        <v>9.8899365345176964</v>
      </c>
      <c r="BE454">
        <f t="shared" si="77"/>
        <v>181.2418959804063</v>
      </c>
      <c r="BF454">
        <v>84.458458110014107</v>
      </c>
      <c r="BH454">
        <f t="shared" si="78"/>
        <v>15.772961172618121</v>
      </c>
    </row>
    <row r="455" spans="1:61" x14ac:dyDescent="0.25">
      <c r="A455" t="s">
        <v>1359</v>
      </c>
      <c r="B455" t="s">
        <v>1360</v>
      </c>
      <c r="C455">
        <v>454</v>
      </c>
      <c r="E455" t="s">
        <v>1354</v>
      </c>
      <c r="F455" s="15">
        <v>45231</v>
      </c>
      <c r="G455"/>
      <c r="H455" t="s">
        <v>293</v>
      </c>
      <c r="N455">
        <v>27.871276000000002</v>
      </c>
      <c r="O455">
        <v>85.542173000000005</v>
      </c>
      <c r="P455" s="11">
        <v>953.80792960081703</v>
      </c>
      <c r="AC455">
        <v>-4.26</v>
      </c>
      <c r="AD455">
        <v>-8.09</v>
      </c>
      <c r="AE455">
        <v>-54.99</v>
      </c>
      <c r="AF455" s="24">
        <f t="shared" si="66"/>
        <v>9.7299999999999969</v>
      </c>
      <c r="AH455">
        <v>7.4066500000000008</v>
      </c>
      <c r="AI455">
        <v>2.4392999999999998</v>
      </c>
      <c r="AJ455">
        <v>12.15422</v>
      </c>
      <c r="AK455">
        <v>2.5175299999999998</v>
      </c>
      <c r="AL455">
        <v>12.602135000000001</v>
      </c>
      <c r="AM455">
        <v>4.0720000000000006E-2</v>
      </c>
      <c r="AN455">
        <v>6.8799999999999998E-3</v>
      </c>
      <c r="AO455">
        <v>1.7440000000000001E-2</v>
      </c>
      <c r="AQ455">
        <v>1.8259999999999999E-3</v>
      </c>
      <c r="AR455">
        <v>7.400000000000001E-4</v>
      </c>
      <c r="AS455">
        <v>0.90742999999999996</v>
      </c>
      <c r="AU455">
        <f t="shared" si="67"/>
        <v>322.17157118890583</v>
      </c>
      <c r="AV455">
        <f t="shared" si="68"/>
        <v>62.388901819260674</v>
      </c>
      <c r="AW455">
        <f t="shared" si="69"/>
        <v>303.26413493687312</v>
      </c>
      <c r="AX455">
        <f t="shared" si="70"/>
        <v>103.58074470273606</v>
      </c>
      <c r="AY455">
        <f t="shared" si="71"/>
        <v>448.70609389186592</v>
      </c>
      <c r="AZ455">
        <f t="shared" si="72"/>
        <v>464.73407897740248</v>
      </c>
      <c r="BA455">
        <f t="shared" si="73"/>
        <v>254.98952986305432</v>
      </c>
      <c r="BB455">
        <f t="shared" si="74"/>
        <v>126.99614788060615</v>
      </c>
      <c r="BC455">
        <f t="shared" si="75"/>
        <v>0</v>
      </c>
      <c r="BD455">
        <f t="shared" si="76"/>
        <v>13.469729513269506</v>
      </c>
      <c r="BE455">
        <f t="shared" si="77"/>
        <v>263.07448494453251</v>
      </c>
      <c r="BF455">
        <v>92.288999717912546</v>
      </c>
      <c r="BH455">
        <f t="shared" si="78"/>
        <v>28.299703726804928</v>
      </c>
    </row>
    <row r="456" spans="1:61" x14ac:dyDescent="0.25">
      <c r="A456" t="s">
        <v>1361</v>
      </c>
      <c r="B456" t="s">
        <v>1362</v>
      </c>
      <c r="C456">
        <v>455</v>
      </c>
      <c r="E456" t="s">
        <v>1354</v>
      </c>
      <c r="F456" s="15">
        <v>45246</v>
      </c>
      <c r="G456"/>
      <c r="H456" t="s">
        <v>293</v>
      </c>
      <c r="N456">
        <v>27.871276000000002</v>
      </c>
      <c r="O456">
        <v>85.542173000000005</v>
      </c>
      <c r="P456" s="11">
        <v>953.80792960081703</v>
      </c>
      <c r="AC456">
        <v>-4.32</v>
      </c>
      <c r="AD456">
        <v>-8.19</v>
      </c>
      <c r="AE456">
        <v>-55.5</v>
      </c>
      <c r="AF456" s="24">
        <f t="shared" si="66"/>
        <v>10.019999999999996</v>
      </c>
      <c r="AH456">
        <v>7.3939849999999998</v>
      </c>
      <c r="AI456">
        <v>2.4450799999999999</v>
      </c>
      <c r="AJ456">
        <v>12.084619999999999</v>
      </c>
      <c r="AK456">
        <v>2.5297800000000001</v>
      </c>
      <c r="AL456">
        <v>12.578755000000001</v>
      </c>
      <c r="AM456">
        <v>4.0819999999999995E-2</v>
      </c>
      <c r="AN456">
        <v>6.1199999999999996E-3</v>
      </c>
      <c r="AO456">
        <v>1.6299999999999999E-2</v>
      </c>
      <c r="AQ456">
        <v>1.5070000000000001E-3</v>
      </c>
      <c r="AR456">
        <v>6.9000000000000008E-4</v>
      </c>
      <c r="AS456">
        <v>0.77480000000000004</v>
      </c>
      <c r="AU456">
        <f t="shared" si="67"/>
        <v>321.62067396153481</v>
      </c>
      <c r="AV456">
        <f t="shared" si="68"/>
        <v>62.536734333717831</v>
      </c>
      <c r="AW456">
        <f t="shared" si="69"/>
        <v>301.52752133339982</v>
      </c>
      <c r="AX456">
        <f t="shared" si="70"/>
        <v>104.08475622299939</v>
      </c>
      <c r="AY456">
        <f t="shared" si="71"/>
        <v>447.87363586192168</v>
      </c>
      <c r="AZ456">
        <f t="shared" si="72"/>
        <v>465.87537091988122</v>
      </c>
      <c r="BA456">
        <f t="shared" si="73"/>
        <v>226.82208179678668</v>
      </c>
      <c r="BB456">
        <f t="shared" si="74"/>
        <v>118.69479417740138</v>
      </c>
      <c r="BC456">
        <f t="shared" si="75"/>
        <v>0</v>
      </c>
      <c r="BD456">
        <f t="shared" si="76"/>
        <v>12.559612654264809</v>
      </c>
      <c r="BE456">
        <f t="shared" si="77"/>
        <v>217.11568938193344</v>
      </c>
      <c r="BF456">
        <v>99.871360225669946</v>
      </c>
      <c r="BH456">
        <f t="shared" si="78"/>
        <v>24.163418057071578</v>
      </c>
    </row>
    <row r="457" spans="1:61" x14ac:dyDescent="0.25">
      <c r="A457" t="s">
        <v>1363</v>
      </c>
      <c r="B457" t="s">
        <v>1364</v>
      </c>
      <c r="C457">
        <v>456</v>
      </c>
      <c r="E457" t="s">
        <v>1354</v>
      </c>
      <c r="F457" s="15">
        <v>45261</v>
      </c>
      <c r="G457"/>
      <c r="H457" t="s">
        <v>293</v>
      </c>
      <c r="N457">
        <v>27.871276000000002</v>
      </c>
      <c r="O457">
        <v>85.542173000000005</v>
      </c>
      <c r="P457" s="11">
        <v>953.80792960081703</v>
      </c>
      <c r="AC457">
        <v>-4.3</v>
      </c>
      <c r="AD457">
        <v>-8.17</v>
      </c>
      <c r="AE457">
        <v>-55.42</v>
      </c>
      <c r="AF457" s="24">
        <f t="shared" si="66"/>
        <v>9.9399999999999977</v>
      </c>
      <c r="AH457">
        <v>7.3734000000000002</v>
      </c>
      <c r="AI457">
        <v>2.4214799999999999</v>
      </c>
      <c r="AJ457">
        <v>12.070679999999999</v>
      </c>
      <c r="AK457">
        <v>2.5079500000000001</v>
      </c>
      <c r="AL457">
        <v>12.585545</v>
      </c>
      <c r="AM457">
        <v>4.0735E-2</v>
      </c>
      <c r="AN457">
        <v>5.1500000000000001E-3</v>
      </c>
      <c r="AO457">
        <v>1.6590000000000001E-2</v>
      </c>
      <c r="AQ457">
        <v>1.5499999999999999E-3</v>
      </c>
      <c r="AR457">
        <v>7.9666666666666655E-4</v>
      </c>
      <c r="AS457">
        <v>0.75853000000000004</v>
      </c>
      <c r="AU457">
        <f t="shared" si="67"/>
        <v>320.72527566501435</v>
      </c>
      <c r="AV457">
        <f t="shared" si="68"/>
        <v>61.933127527283794</v>
      </c>
      <c r="AW457">
        <f t="shared" si="69"/>
        <v>301.17969958580767</v>
      </c>
      <c r="AX457">
        <f t="shared" si="70"/>
        <v>103.18658712199137</v>
      </c>
      <c r="AY457">
        <f t="shared" si="71"/>
        <v>448.11539762510904</v>
      </c>
      <c r="AZ457">
        <f t="shared" si="72"/>
        <v>464.90527276877424</v>
      </c>
      <c r="BA457">
        <f t="shared" si="73"/>
        <v>190.87152308062932</v>
      </c>
      <c r="BB457">
        <f t="shared" si="74"/>
        <v>120.80654204926927</v>
      </c>
      <c r="BC457">
        <f t="shared" si="75"/>
        <v>0</v>
      </c>
      <c r="BD457">
        <f t="shared" si="76"/>
        <v>14.501195286808157</v>
      </c>
      <c r="BE457">
        <f t="shared" si="77"/>
        <v>223.31076213802046</v>
      </c>
      <c r="BF457">
        <v>95.224383074753163</v>
      </c>
      <c r="BH457">
        <f t="shared" si="78"/>
        <v>23.656011227194764</v>
      </c>
    </row>
    <row r="458" spans="1:61" x14ac:dyDescent="0.25">
      <c r="A458" t="s">
        <v>1365</v>
      </c>
      <c r="B458" t="s">
        <v>1366</v>
      </c>
      <c r="C458">
        <v>457</v>
      </c>
      <c r="E458" t="s">
        <v>1354</v>
      </c>
      <c r="F458" s="15">
        <v>45276</v>
      </c>
      <c r="G458"/>
      <c r="H458" t="s">
        <v>293</v>
      </c>
      <c r="N458">
        <v>27.871276000000002</v>
      </c>
      <c r="O458">
        <v>85.542173000000005</v>
      </c>
      <c r="P458" s="11">
        <v>953.80792960081703</v>
      </c>
      <c r="AC458">
        <v>-4.0599999999999996</v>
      </c>
      <c r="AD458">
        <v>-7.72</v>
      </c>
      <c r="AE458">
        <v>-54.31</v>
      </c>
      <c r="AF458" s="24">
        <f t="shared" si="66"/>
        <v>7.4499999999999957</v>
      </c>
      <c r="AH458">
        <v>7.3600200000000005</v>
      </c>
      <c r="AI458">
        <v>2.4352200000000002</v>
      </c>
      <c r="AJ458">
        <v>12.136620000000001</v>
      </c>
      <c r="AK458">
        <v>2.5249999999999999</v>
      </c>
      <c r="AL458">
        <v>12.620629999999998</v>
      </c>
      <c r="AM458">
        <v>4.0752500000000004E-2</v>
      </c>
      <c r="AN458">
        <v>6.3499999999999997E-3</v>
      </c>
      <c r="AO458">
        <v>1.7469999999999999E-2</v>
      </c>
      <c r="AQ458">
        <v>1.5579999999999999E-3</v>
      </c>
      <c r="AR458">
        <v>8.6666666666666663E-4</v>
      </c>
      <c r="AS458">
        <v>0.75821000000000005</v>
      </c>
      <c r="AU458">
        <f t="shared" si="67"/>
        <v>320.14327764667843</v>
      </c>
      <c r="AV458">
        <f t="shared" si="68"/>
        <v>62.284549456114462</v>
      </c>
      <c r="AW458">
        <f t="shared" si="69"/>
        <v>302.8249912670293</v>
      </c>
      <c r="AX458">
        <f t="shared" si="70"/>
        <v>103.88808887060276</v>
      </c>
      <c r="AY458">
        <f t="shared" si="71"/>
        <v>449.36461875344929</v>
      </c>
      <c r="AZ458">
        <f t="shared" si="72"/>
        <v>465.10499885870814</v>
      </c>
      <c r="BA458">
        <f t="shared" si="73"/>
        <v>235.34644107999927</v>
      </c>
      <c r="BB458">
        <f t="shared" si="74"/>
        <v>127.21460455700627</v>
      </c>
      <c r="BC458">
        <f t="shared" si="75"/>
        <v>0</v>
      </c>
      <c r="BD458">
        <f t="shared" si="76"/>
        <v>15.775358889414733</v>
      </c>
      <c r="BE458">
        <f t="shared" si="77"/>
        <v>224.46333381357152</v>
      </c>
      <c r="BF458">
        <v>99.991171791255269</v>
      </c>
      <c r="BH458">
        <f t="shared" si="78"/>
        <v>23.646031498518635</v>
      </c>
    </row>
    <row r="459" spans="1:61" x14ac:dyDescent="0.25">
      <c r="A459" t="s">
        <v>1367</v>
      </c>
      <c r="B459" t="s">
        <v>1368</v>
      </c>
      <c r="C459">
        <v>458</v>
      </c>
      <c r="E459" t="s">
        <v>1354</v>
      </c>
      <c r="F459" s="15">
        <v>45291</v>
      </c>
      <c r="G459"/>
      <c r="H459" t="s">
        <v>293</v>
      </c>
      <c r="N459">
        <v>27.871276000000002</v>
      </c>
      <c r="O459">
        <v>85.542173000000005</v>
      </c>
      <c r="P459" s="11">
        <v>953.80792960081703</v>
      </c>
      <c r="AC459">
        <v>-4.34</v>
      </c>
      <c r="AD459">
        <v>-8.23</v>
      </c>
      <c r="AE459">
        <v>-55.71</v>
      </c>
      <c r="AF459" s="24">
        <f t="shared" si="66"/>
        <v>10.130000000000003</v>
      </c>
      <c r="AH459">
        <v>7.2142149999999994</v>
      </c>
      <c r="AI459">
        <v>2.2743199999999999</v>
      </c>
      <c r="AJ459">
        <v>10.606920000000001</v>
      </c>
      <c r="AK459">
        <v>2.3379400000000001</v>
      </c>
      <c r="AL459">
        <v>12.442924999999999</v>
      </c>
      <c r="AM459">
        <v>3.6447500000000001E-2</v>
      </c>
      <c r="AN459">
        <v>4.6100000000000004E-3</v>
      </c>
      <c r="AO459">
        <v>1.555E-2</v>
      </c>
      <c r="AQ459">
        <v>1.779E-3</v>
      </c>
      <c r="AR459">
        <v>4.2333333333333334E-4</v>
      </c>
      <c r="AS459">
        <v>0.91513</v>
      </c>
      <c r="AU459">
        <f t="shared" si="67"/>
        <v>313.80110865837753</v>
      </c>
      <c r="AV459">
        <f t="shared" si="68"/>
        <v>58.169281017333226</v>
      </c>
      <c r="AW459">
        <f t="shared" si="69"/>
        <v>264.6569190079345</v>
      </c>
      <c r="AX459">
        <f t="shared" si="70"/>
        <v>96.191730096687934</v>
      </c>
      <c r="AY459">
        <f t="shared" si="71"/>
        <v>443.03733243132575</v>
      </c>
      <c r="AZ459">
        <f t="shared" si="72"/>
        <v>415.97238073499199</v>
      </c>
      <c r="BA459">
        <f t="shared" si="73"/>
        <v>170.85780998091283</v>
      </c>
      <c r="BB459">
        <f t="shared" si="74"/>
        <v>113.23337726739825</v>
      </c>
      <c r="BC459">
        <f t="shared" si="75"/>
        <v>0</v>
      </c>
      <c r="BD459">
        <f t="shared" si="76"/>
        <v>7.705656072906427</v>
      </c>
      <c r="BE459">
        <f t="shared" si="77"/>
        <v>256.30312635066991</v>
      </c>
      <c r="BF459">
        <v>106.70061946403382</v>
      </c>
      <c r="BH459">
        <f t="shared" si="78"/>
        <v>28.539840948074225</v>
      </c>
    </row>
    <row r="460" spans="1:61" x14ac:dyDescent="0.25">
      <c r="A460" t="s">
        <v>1369</v>
      </c>
      <c r="B460" t="s">
        <v>1370</v>
      </c>
      <c r="C460">
        <v>459</v>
      </c>
      <c r="E460" t="s">
        <v>1354</v>
      </c>
      <c r="F460" s="15">
        <v>45305</v>
      </c>
      <c r="G460"/>
      <c r="H460" t="s">
        <v>293</v>
      </c>
      <c r="N460">
        <v>27.871276000000002</v>
      </c>
      <c r="O460">
        <v>85.542173000000005</v>
      </c>
      <c r="P460" s="11">
        <v>953.80792960081703</v>
      </c>
      <c r="AC460">
        <v>-4.26</v>
      </c>
      <c r="AD460">
        <v>-8.08</v>
      </c>
      <c r="AE460">
        <v>-54.99</v>
      </c>
      <c r="AF460" s="24">
        <f t="shared" si="66"/>
        <v>9.6499999999999986</v>
      </c>
      <c r="AH460">
        <v>7.4481549999999999</v>
      </c>
      <c r="AI460">
        <v>2.46916</v>
      </c>
      <c r="AJ460">
        <v>13.19764</v>
      </c>
      <c r="AK460">
        <v>2.5781200000000002</v>
      </c>
      <c r="AL460">
        <v>12.401289999999999</v>
      </c>
      <c r="AM460">
        <v>4.0639999999999996E-2</v>
      </c>
      <c r="AN460">
        <v>4.3800000000000002E-3</v>
      </c>
      <c r="AO460">
        <v>1.771E-2</v>
      </c>
      <c r="AQ460">
        <v>1.684E-3</v>
      </c>
      <c r="AR460">
        <v>3.0333333333333335E-4</v>
      </c>
      <c r="AS460">
        <v>0.87143000000000004</v>
      </c>
      <c r="AU460">
        <f t="shared" si="67"/>
        <v>323.97693948121008</v>
      </c>
      <c r="AV460">
        <f t="shared" si="68"/>
        <v>63.152617888757305</v>
      </c>
      <c r="AW460">
        <f t="shared" si="69"/>
        <v>329.29886720894251</v>
      </c>
      <c r="AX460">
        <f t="shared" si="70"/>
        <v>106.07364739765482</v>
      </c>
      <c r="AY460">
        <f t="shared" si="71"/>
        <v>441.55489487457936</v>
      </c>
      <c r="AZ460">
        <f t="shared" si="72"/>
        <v>463.82104542341921</v>
      </c>
      <c r="BA460">
        <f t="shared" si="73"/>
        <v>162.33345069770027</v>
      </c>
      <c r="BB460">
        <f t="shared" si="74"/>
        <v>128.96225796820727</v>
      </c>
      <c r="BC460">
        <f t="shared" si="75"/>
        <v>0</v>
      </c>
      <c r="BD460">
        <f t="shared" si="76"/>
        <v>5.5213756112951575</v>
      </c>
      <c r="BE460">
        <f t="shared" si="77"/>
        <v>242.61633770350093</v>
      </c>
      <c r="BF460">
        <v>107.56497433004229</v>
      </c>
      <c r="BH460">
        <f t="shared" si="78"/>
        <v>27.176984250740688</v>
      </c>
    </row>
    <row r="461" spans="1:61" x14ac:dyDescent="0.25">
      <c r="A461" t="s">
        <v>1371</v>
      </c>
      <c r="B461" t="s">
        <v>1372</v>
      </c>
      <c r="C461">
        <v>460</v>
      </c>
      <c r="E461" t="s">
        <v>1354</v>
      </c>
      <c r="F461" s="15">
        <v>45320</v>
      </c>
      <c r="G461"/>
      <c r="H461" t="s">
        <v>293</v>
      </c>
      <c r="N461">
        <v>27.871276000000002</v>
      </c>
      <c r="O461">
        <v>85.542173000000005</v>
      </c>
      <c r="P461" s="11">
        <v>953.80792960081703</v>
      </c>
      <c r="AC461">
        <v>-4.08</v>
      </c>
      <c r="AD461">
        <v>-7.79</v>
      </c>
      <c r="AE461">
        <v>-53.83</v>
      </c>
      <c r="AF461" s="24">
        <f t="shared" si="66"/>
        <v>8.490000000000002</v>
      </c>
      <c r="AH461">
        <v>7.6832250000000002</v>
      </c>
      <c r="AI461">
        <v>2.5418500000000002</v>
      </c>
      <c r="AJ461">
        <v>13.783440000000001</v>
      </c>
      <c r="AK461">
        <v>2.5428000000000002</v>
      </c>
      <c r="AL461">
        <v>12.272349999999999</v>
      </c>
      <c r="AM461">
        <v>4.0250000000000001E-2</v>
      </c>
      <c r="AN461">
        <v>6.7200000000000003E-3</v>
      </c>
      <c r="AO461">
        <v>1.822E-2</v>
      </c>
      <c r="AQ461">
        <v>1.684E-3</v>
      </c>
      <c r="AR461">
        <v>3.0666666666666668E-4</v>
      </c>
      <c r="AS461">
        <v>0.87397000000000002</v>
      </c>
      <c r="AU461">
        <f t="shared" si="67"/>
        <v>334.20192260305009</v>
      </c>
      <c r="AV461">
        <f t="shared" si="68"/>
        <v>65.011778005693344</v>
      </c>
      <c r="AW461">
        <f t="shared" si="69"/>
        <v>343.91536503817554</v>
      </c>
      <c r="AX461">
        <f t="shared" si="70"/>
        <v>104.62044846739354</v>
      </c>
      <c r="AY461">
        <f t="shared" si="71"/>
        <v>436.9639137633298</v>
      </c>
      <c r="AZ461">
        <f t="shared" si="72"/>
        <v>459.37000684775165</v>
      </c>
      <c r="BA461">
        <f t="shared" si="73"/>
        <v>249.05954079647165</v>
      </c>
      <c r="BB461">
        <f t="shared" si="74"/>
        <v>132.67602146700941</v>
      </c>
      <c r="BC461">
        <f t="shared" si="75"/>
        <v>0</v>
      </c>
      <c r="BD461">
        <f t="shared" si="76"/>
        <v>5.582050068562137</v>
      </c>
      <c r="BE461">
        <f t="shared" si="77"/>
        <v>242.61633770350093</v>
      </c>
      <c r="BF461">
        <v>113.50420479548659</v>
      </c>
      <c r="BH461">
        <f t="shared" si="78"/>
        <v>27.256198347107439</v>
      </c>
    </row>
    <row r="462" spans="1:61" x14ac:dyDescent="0.25">
      <c r="A462" t="s">
        <v>1373</v>
      </c>
      <c r="B462" t="s">
        <v>1374</v>
      </c>
      <c r="C462">
        <v>461</v>
      </c>
      <c r="E462" t="s">
        <v>1354</v>
      </c>
      <c r="F462" s="15">
        <v>45325</v>
      </c>
      <c r="G462"/>
      <c r="H462" t="s">
        <v>293</v>
      </c>
      <c r="K462" t="s">
        <v>1375</v>
      </c>
      <c r="N462">
        <v>27.871276000000002</v>
      </c>
      <c r="O462">
        <v>85.542173000000005</v>
      </c>
      <c r="P462" s="11">
        <v>953.80792960081703</v>
      </c>
      <c r="AF462" s="24"/>
      <c r="AH462">
        <v>7.9385000000000003</v>
      </c>
      <c r="AI462">
        <v>2.69035</v>
      </c>
      <c r="AJ462">
        <v>14.569790000000001</v>
      </c>
      <c r="AK462">
        <v>2.5987650000000002</v>
      </c>
      <c r="AL462">
        <v>12.5046</v>
      </c>
      <c r="AM462">
        <v>4.2123333333333339E-2</v>
      </c>
      <c r="AN462">
        <v>5.8100000000000001E-3</v>
      </c>
      <c r="AO462">
        <v>1.8854999999999997E-2</v>
      </c>
      <c r="AP462">
        <v>4.2700000000000004E-3</v>
      </c>
      <c r="AQ462">
        <v>1.639E-3</v>
      </c>
      <c r="AR462">
        <v>6.3499999999999993E-4</v>
      </c>
      <c r="AS462">
        <v>1.2974300000000001</v>
      </c>
      <c r="AU462">
        <f t="shared" si="67"/>
        <v>345.30577492970895</v>
      </c>
      <c r="AV462">
        <f t="shared" si="68"/>
        <v>68.809897105500738</v>
      </c>
      <c r="AW462">
        <f t="shared" si="69"/>
        <v>363.53585508258897</v>
      </c>
      <c r="AX462">
        <f t="shared" si="70"/>
        <v>106.92306109853941</v>
      </c>
      <c r="AY462">
        <f t="shared" si="71"/>
        <v>445.2333054423101</v>
      </c>
      <c r="AZ462">
        <f t="shared" si="72"/>
        <v>480.75020923685611</v>
      </c>
      <c r="BA462">
        <f t="shared" si="73"/>
        <v>215.33272798028278</v>
      </c>
      <c r="BB462">
        <f t="shared" si="74"/>
        <v>137.30002111747871</v>
      </c>
      <c r="BC462">
        <f t="shared" si="75"/>
        <v>76.461634882263411</v>
      </c>
      <c r="BD462">
        <f t="shared" si="76"/>
        <v>11.55848410935964</v>
      </c>
      <c r="BE462">
        <f t="shared" si="77"/>
        <v>236.13312202852615</v>
      </c>
      <c r="BF462">
        <v>114.54399802538785</v>
      </c>
      <c r="BH462">
        <f t="shared" si="78"/>
        <v>40.462498050834249</v>
      </c>
    </row>
    <row r="463" spans="1:61" x14ac:dyDescent="0.25">
      <c r="A463" t="s">
        <v>1376</v>
      </c>
      <c r="B463" t="s">
        <v>1377</v>
      </c>
      <c r="C463">
        <v>462</v>
      </c>
      <c r="E463" t="s">
        <v>1354</v>
      </c>
      <c r="F463" s="15">
        <v>45334</v>
      </c>
      <c r="G463"/>
      <c r="H463" t="s">
        <v>293</v>
      </c>
      <c r="K463" t="s">
        <v>1375</v>
      </c>
      <c r="N463">
        <v>27.871276000000002</v>
      </c>
      <c r="O463">
        <v>85.542173000000005</v>
      </c>
      <c r="P463" s="11">
        <v>953.80792960081703</v>
      </c>
      <c r="AC463">
        <v>-4.26</v>
      </c>
      <c r="AD463">
        <v>-8.09</v>
      </c>
      <c r="AE463">
        <v>-54.58</v>
      </c>
      <c r="AF463" s="24">
        <f t="shared" si="66"/>
        <v>10.14</v>
      </c>
      <c r="AU463">
        <f t="shared" si="67"/>
        <v>0</v>
      </c>
      <c r="AV463">
        <f t="shared" si="68"/>
        <v>0</v>
      </c>
      <c r="AW463">
        <f t="shared" si="69"/>
        <v>0</v>
      </c>
      <c r="AX463">
        <f t="shared" si="70"/>
        <v>0</v>
      </c>
      <c r="AY463">
        <f t="shared" si="71"/>
        <v>0</v>
      </c>
      <c r="AZ463">
        <f t="shared" si="72"/>
        <v>0</v>
      </c>
      <c r="BA463" t="s">
        <v>471</v>
      </c>
      <c r="BB463">
        <f t="shared" si="74"/>
        <v>0</v>
      </c>
      <c r="BC463">
        <f t="shared" si="75"/>
        <v>0</v>
      </c>
      <c r="BD463">
        <f t="shared" si="76"/>
        <v>0</v>
      </c>
      <c r="BE463">
        <f t="shared" si="77"/>
        <v>0</v>
      </c>
      <c r="BF463">
        <v>119.19953314527503</v>
      </c>
      <c r="BH463">
        <f t="shared" si="78"/>
        <v>0</v>
      </c>
    </row>
    <row r="464" spans="1:61" x14ac:dyDescent="0.25">
      <c r="A464" t="s">
        <v>1378</v>
      </c>
      <c r="B464" t="s">
        <v>1379</v>
      </c>
      <c r="C464">
        <v>463</v>
      </c>
      <c r="E464" t="s">
        <v>1354</v>
      </c>
      <c r="F464" s="15">
        <v>45349</v>
      </c>
      <c r="G464"/>
      <c r="H464" t="s">
        <v>293</v>
      </c>
      <c r="N464">
        <v>27.871276000000002</v>
      </c>
      <c r="O464">
        <v>85.542173000000005</v>
      </c>
      <c r="P464" s="11">
        <v>953.80792960081703</v>
      </c>
      <c r="AC464">
        <v>-3.83</v>
      </c>
      <c r="AD464">
        <v>-7.27</v>
      </c>
      <c r="AE464">
        <v>-52.48</v>
      </c>
      <c r="AF464" s="24">
        <f t="shared" si="66"/>
        <v>5.68</v>
      </c>
      <c r="AH464">
        <v>7.7313450000000001</v>
      </c>
      <c r="AI464">
        <v>2.5863100000000001</v>
      </c>
      <c r="AJ464">
        <v>13.789160000000001</v>
      </c>
      <c r="AK464">
        <v>2.5290699999999999</v>
      </c>
      <c r="AL464">
        <v>12.151064999999999</v>
      </c>
      <c r="AM464">
        <v>4.0167499999999995E-2</v>
      </c>
      <c r="AN464">
        <v>1.09E-2</v>
      </c>
      <c r="AO464">
        <v>1.8380000000000001E-2</v>
      </c>
      <c r="AQ464">
        <v>1.689E-3</v>
      </c>
      <c r="AR464">
        <v>1.0233333333333333E-3</v>
      </c>
      <c r="AS464">
        <v>0.84552000000000005</v>
      </c>
      <c r="AU464">
        <f t="shared" si="67"/>
        <v>336.29502758379175</v>
      </c>
      <c r="AV464">
        <f t="shared" si="68"/>
        <v>66.148911845272039</v>
      </c>
      <c r="AW464">
        <f t="shared" si="69"/>
        <v>344.05808673087478</v>
      </c>
      <c r="AX464">
        <f t="shared" si="70"/>
        <v>104.05554412672288</v>
      </c>
      <c r="AY464">
        <f t="shared" si="71"/>
        <v>432.64549322604188</v>
      </c>
      <c r="AZ464">
        <f t="shared" si="72"/>
        <v>458.42844099520647</v>
      </c>
      <c r="BA464">
        <f t="shared" ref="BA464:BA468" si="79">1000000*AN464/26.9815</f>
        <v>403.98050516094361</v>
      </c>
      <c r="BB464">
        <f t="shared" si="74"/>
        <v>133.84112374114341</v>
      </c>
      <c r="BC464">
        <f t="shared" si="75"/>
        <v>0</v>
      </c>
      <c r="BD464">
        <f t="shared" si="76"/>
        <v>18.627058380962783</v>
      </c>
      <c r="BE464">
        <f t="shared" si="77"/>
        <v>243.33669500072037</v>
      </c>
      <c r="BF464">
        <v>127.56066882933706</v>
      </c>
      <c r="BH464">
        <f t="shared" si="78"/>
        <v>26.368938094495562</v>
      </c>
    </row>
    <row r="465" spans="1:60" x14ac:dyDescent="0.25">
      <c r="A465" t="s">
        <v>1380</v>
      </c>
      <c r="B465" t="s">
        <v>1381</v>
      </c>
      <c r="C465">
        <v>464</v>
      </c>
      <c r="E465" t="s">
        <v>1354</v>
      </c>
      <c r="F465" s="15">
        <v>45364</v>
      </c>
      <c r="G465"/>
      <c r="H465" t="s">
        <v>293</v>
      </c>
      <c r="N465">
        <v>27.871276000000002</v>
      </c>
      <c r="O465">
        <v>85.542173000000005</v>
      </c>
      <c r="P465" s="11">
        <v>953.80792960081703</v>
      </c>
      <c r="AC465">
        <v>-3.96</v>
      </c>
      <c r="AD465">
        <v>-7.51</v>
      </c>
      <c r="AE465">
        <v>-53.24</v>
      </c>
      <c r="AF465" s="24">
        <f t="shared" si="66"/>
        <v>6.8399999999999963</v>
      </c>
      <c r="AH465">
        <v>7.7785549999999999</v>
      </c>
      <c r="AI465">
        <v>2.6058300000000001</v>
      </c>
      <c r="AJ465">
        <v>13.811360000000001</v>
      </c>
      <c r="AK465">
        <v>2.5470899999999999</v>
      </c>
      <c r="AL465">
        <v>12.298885</v>
      </c>
      <c r="AM465">
        <v>4.04575E-2</v>
      </c>
      <c r="AN465">
        <v>1.1310000000000001E-2</v>
      </c>
      <c r="AO465">
        <v>1.8440000000000002E-2</v>
      </c>
      <c r="AQ465">
        <v>1.681E-3</v>
      </c>
      <c r="AR465">
        <v>6.2999999999999992E-4</v>
      </c>
      <c r="AS465">
        <v>0.71191000000000004</v>
      </c>
      <c r="AU465">
        <f t="shared" si="67"/>
        <v>338.34854973966901</v>
      </c>
      <c r="AV465">
        <f t="shared" si="68"/>
        <v>66.64816628855985</v>
      </c>
      <c r="AW465">
        <f t="shared" si="69"/>
        <v>344.61200658715507</v>
      </c>
      <c r="AX465">
        <f t="shared" si="70"/>
        <v>104.79695535897962</v>
      </c>
      <c r="AY465">
        <f t="shared" si="71"/>
        <v>437.90870734008655</v>
      </c>
      <c r="AZ465">
        <f t="shared" si="72"/>
        <v>461.73818762839534</v>
      </c>
      <c r="BA465">
        <f t="shared" si="79"/>
        <v>419.17610214406164</v>
      </c>
      <c r="BB465">
        <f t="shared" si="74"/>
        <v>134.27803709394365</v>
      </c>
      <c r="BC465">
        <f t="shared" si="75"/>
        <v>0</v>
      </c>
      <c r="BD465">
        <f t="shared" si="76"/>
        <v>11.467472423459169</v>
      </c>
      <c r="BE465">
        <f t="shared" si="77"/>
        <v>242.18412332516928</v>
      </c>
      <c r="BF465">
        <v>122.93936558533143</v>
      </c>
      <c r="BH465">
        <f t="shared" si="78"/>
        <v>22.202089505691568</v>
      </c>
    </row>
    <row r="466" spans="1:60" x14ac:dyDescent="0.25">
      <c r="A466" t="s">
        <v>1382</v>
      </c>
      <c r="B466" t="s">
        <v>1383</v>
      </c>
      <c r="C466">
        <v>465</v>
      </c>
      <c r="E466" t="s">
        <v>1354</v>
      </c>
      <c r="F466" s="15">
        <v>45379</v>
      </c>
      <c r="G466"/>
      <c r="H466" t="s">
        <v>293</v>
      </c>
      <c r="N466">
        <v>27.871276000000002</v>
      </c>
      <c r="O466">
        <v>85.542173000000005</v>
      </c>
      <c r="P466" s="11">
        <v>953.80792960081703</v>
      </c>
      <c r="AC466">
        <v>-3.65</v>
      </c>
      <c r="AD466">
        <v>-6.94</v>
      </c>
      <c r="AE466">
        <v>-49.34</v>
      </c>
      <c r="AF466" s="24">
        <f t="shared" si="66"/>
        <v>6.18</v>
      </c>
      <c r="AH466">
        <v>7.8141400000000001</v>
      </c>
      <c r="AI466">
        <v>3.0005999999999999</v>
      </c>
      <c r="AJ466">
        <v>12.7218</v>
      </c>
      <c r="AK466">
        <v>2.5681500000000002</v>
      </c>
      <c r="AL466">
        <v>11.39443</v>
      </c>
      <c r="AM466">
        <v>4.23925E-2</v>
      </c>
      <c r="AN466">
        <v>8.3700000000000007E-3</v>
      </c>
      <c r="AO466">
        <v>2.1420000000000002E-2</v>
      </c>
      <c r="AQ466">
        <v>1.4549999999999999E-3</v>
      </c>
      <c r="AR466">
        <v>4.6000000000000007E-4</v>
      </c>
      <c r="AS466">
        <v>1.1682600000000001</v>
      </c>
      <c r="AU466">
        <f t="shared" si="67"/>
        <v>339.89641218230599</v>
      </c>
      <c r="AV466">
        <f t="shared" si="68"/>
        <v>76.745024719744848</v>
      </c>
      <c r="AW466">
        <f t="shared" si="69"/>
        <v>317.42601926243822</v>
      </c>
      <c r="AX466">
        <f t="shared" si="70"/>
        <v>105.66344373585683</v>
      </c>
      <c r="AY466">
        <f t="shared" si="71"/>
        <v>405.70507913336064</v>
      </c>
      <c r="AZ466">
        <f t="shared" si="72"/>
        <v>483.82218671536174</v>
      </c>
      <c r="BA466">
        <f t="shared" si="79"/>
        <v>310.21255304560532</v>
      </c>
      <c r="BB466">
        <f t="shared" si="74"/>
        <v>155.97806694968943</v>
      </c>
      <c r="BC466">
        <f t="shared" si="75"/>
        <v>0</v>
      </c>
      <c r="BD466">
        <f t="shared" si="76"/>
        <v>8.373075102843206</v>
      </c>
      <c r="BE466">
        <f t="shared" si="77"/>
        <v>209.62397349085145</v>
      </c>
      <c r="BF466">
        <v>128.33088603667133</v>
      </c>
      <c r="BH466">
        <f t="shared" si="78"/>
        <v>36.434118197411507</v>
      </c>
    </row>
    <row r="467" spans="1:60" x14ac:dyDescent="0.25">
      <c r="A467" t="s">
        <v>1384</v>
      </c>
      <c r="B467" t="s">
        <v>1385</v>
      </c>
      <c r="C467">
        <v>466</v>
      </c>
      <c r="E467" t="s">
        <v>1354</v>
      </c>
      <c r="F467" s="15">
        <v>45394</v>
      </c>
      <c r="G467"/>
      <c r="H467" t="s">
        <v>293</v>
      </c>
      <c r="N467">
        <v>27.871276000000002</v>
      </c>
      <c r="O467">
        <v>85.542173000000005</v>
      </c>
      <c r="P467" s="11">
        <v>953.80792960081703</v>
      </c>
      <c r="AC467">
        <v>-3.57</v>
      </c>
      <c r="AD467">
        <v>-6.76</v>
      </c>
      <c r="AE467">
        <v>-48.08</v>
      </c>
      <c r="AF467" s="24">
        <f t="shared" si="66"/>
        <v>6</v>
      </c>
      <c r="AH467">
        <v>8.1180050000000001</v>
      </c>
      <c r="AI467">
        <v>3.10379</v>
      </c>
      <c r="AJ467">
        <v>18.354040000000001</v>
      </c>
      <c r="AK467">
        <v>3.2634300000000001</v>
      </c>
      <c r="AL467">
        <v>10.622910000000001</v>
      </c>
      <c r="AM467">
        <v>5.5777500000000008E-2</v>
      </c>
      <c r="AN467">
        <v>6.1999999999999998E-3</v>
      </c>
      <c r="AO467">
        <v>2.7619999999999999E-2</v>
      </c>
      <c r="AQ467">
        <v>1.4679999999999999E-3</v>
      </c>
      <c r="AR467">
        <v>3.2666666666666667E-4</v>
      </c>
      <c r="AS467">
        <v>1.4311</v>
      </c>
      <c r="AU467">
        <f t="shared" si="67"/>
        <v>353.11381336628483</v>
      </c>
      <c r="AV467">
        <f t="shared" si="68"/>
        <v>79.384269904318089</v>
      </c>
      <c r="AW467">
        <f t="shared" si="69"/>
        <v>457.95798193522631</v>
      </c>
      <c r="AX467">
        <f t="shared" si="70"/>
        <v>134.26990331207571</v>
      </c>
      <c r="AY467">
        <f t="shared" si="71"/>
        <v>378.23467625643133</v>
      </c>
      <c r="AZ467">
        <f t="shared" si="72"/>
        <v>636.58411321616074</v>
      </c>
      <c r="BA467">
        <f t="shared" si="79"/>
        <v>229.78707633007801</v>
      </c>
      <c r="BB467">
        <f t="shared" si="74"/>
        <v>201.12578007238199</v>
      </c>
      <c r="BC467">
        <f t="shared" si="75"/>
        <v>0</v>
      </c>
      <c r="BD467">
        <f t="shared" si="76"/>
        <v>5.946096812164015</v>
      </c>
      <c r="BE467">
        <f t="shared" si="77"/>
        <v>211.49690246362195</v>
      </c>
      <c r="BF467">
        <v>127.83880282087445</v>
      </c>
      <c r="BH467">
        <f t="shared" si="78"/>
        <v>44.631217838765018</v>
      </c>
    </row>
    <row r="468" spans="1:60" x14ac:dyDescent="0.25">
      <c r="A468" t="s">
        <v>1386</v>
      </c>
      <c r="B468" t="s">
        <v>1387</v>
      </c>
      <c r="C468">
        <v>467</v>
      </c>
      <c r="E468" t="s">
        <v>1354</v>
      </c>
      <c r="F468" s="15">
        <v>45409</v>
      </c>
      <c r="G468"/>
      <c r="H468" t="s">
        <v>293</v>
      </c>
      <c r="N468">
        <v>27.871276000000002</v>
      </c>
      <c r="O468">
        <v>85.542173000000005</v>
      </c>
      <c r="P468" s="11">
        <v>953.80792960081703</v>
      </c>
      <c r="AC468">
        <v>-3.41</v>
      </c>
      <c r="AD468">
        <v>-6.47</v>
      </c>
      <c r="AE468">
        <v>-47.38</v>
      </c>
      <c r="AF468" s="24">
        <f t="shared" si="66"/>
        <v>4.3799999999999955</v>
      </c>
      <c r="AH468">
        <v>12.843495000000001</v>
      </c>
      <c r="AI468">
        <v>4.8178099999999997</v>
      </c>
      <c r="AJ468">
        <v>18.478290000000001</v>
      </c>
      <c r="AK468">
        <v>3.09999</v>
      </c>
      <c r="AL468">
        <v>10.200375000000001</v>
      </c>
      <c r="AM468">
        <v>5.4762499999999999E-2</v>
      </c>
      <c r="AN468">
        <v>8.1600000000000006E-3</v>
      </c>
      <c r="AO468">
        <v>2.7109999999999999E-2</v>
      </c>
      <c r="AQ468">
        <v>1.503E-3</v>
      </c>
      <c r="AR468">
        <v>4.9966666666666666E-3</v>
      </c>
      <c r="AS468">
        <v>1.2942499999999999</v>
      </c>
      <c r="AU468">
        <f t="shared" si="67"/>
        <v>558.66133322174755</v>
      </c>
      <c r="AV468">
        <f t="shared" si="68"/>
        <v>123.22300458076181</v>
      </c>
      <c r="AW468">
        <f t="shared" si="69"/>
        <v>461.05818653625431</v>
      </c>
      <c r="AX468">
        <f t="shared" si="70"/>
        <v>127.54536103682371</v>
      </c>
      <c r="AY468">
        <f t="shared" si="71"/>
        <v>363.19008029054146</v>
      </c>
      <c r="AZ468">
        <f t="shared" si="72"/>
        <v>625</v>
      </c>
      <c r="BA468">
        <f t="shared" si="79"/>
        <v>302.42944239571563</v>
      </c>
      <c r="BB468">
        <f t="shared" si="74"/>
        <v>197.41201657357985</v>
      </c>
      <c r="BC468">
        <f t="shared" si="75"/>
        <v>0</v>
      </c>
      <c r="BD468">
        <f t="shared" si="76"/>
        <v>90.951011443202646</v>
      </c>
      <c r="BE468">
        <f t="shared" si="77"/>
        <v>216.53940354415792</v>
      </c>
      <c r="BF468">
        <v>388.80122961918187</v>
      </c>
      <c r="BH468">
        <f t="shared" si="78"/>
        <v>40.363324497115237</v>
      </c>
    </row>
    <row r="469" spans="1:60" x14ac:dyDescent="0.25">
      <c r="A469" t="s">
        <v>1388</v>
      </c>
      <c r="B469" t="s">
        <v>1389</v>
      </c>
      <c r="C469">
        <v>468</v>
      </c>
      <c r="E469" t="s">
        <v>1354</v>
      </c>
      <c r="F469" s="15">
        <v>45457</v>
      </c>
      <c r="G469"/>
      <c r="H469" t="s">
        <v>293</v>
      </c>
      <c r="N469">
        <v>27.871276000000002</v>
      </c>
      <c r="O469">
        <v>85.542173000000005</v>
      </c>
      <c r="P469" s="11">
        <v>953.80792960081703</v>
      </c>
      <c r="AF469" s="24"/>
      <c r="AU469">
        <v>234.2239258078603</v>
      </c>
      <c r="AV469">
        <v>40.849909996086787</v>
      </c>
      <c r="AW469">
        <v>109.86404387070213</v>
      </c>
      <c r="AX469">
        <v>48.059973393677573</v>
      </c>
      <c r="AY469">
        <v>311.45920706414341</v>
      </c>
      <c r="AZ469">
        <v>269.82247203834743</v>
      </c>
      <c r="BA469">
        <v>356.91070105378338</v>
      </c>
      <c r="BB469">
        <v>64.205676960830715</v>
      </c>
      <c r="BC469">
        <v>281.81552511415526</v>
      </c>
      <c r="BD469">
        <v>99.791428519421885</v>
      </c>
      <c r="BE469">
        <v>126.85422849733469</v>
      </c>
      <c r="BH469">
        <v>15.419169655387497</v>
      </c>
    </row>
    <row r="470" spans="1:60" x14ac:dyDescent="0.25">
      <c r="A470" t="s">
        <v>1390</v>
      </c>
      <c r="B470" t="s">
        <v>1391</v>
      </c>
      <c r="C470">
        <v>469</v>
      </c>
      <c r="E470" t="s">
        <v>1354</v>
      </c>
      <c r="F470" s="15">
        <v>45472</v>
      </c>
      <c r="G470"/>
      <c r="H470" t="s">
        <v>293</v>
      </c>
      <c r="N470">
        <v>27.871276000000002</v>
      </c>
      <c r="O470">
        <v>85.542173000000005</v>
      </c>
      <c r="P470" s="11">
        <v>953.80792960081703</v>
      </c>
      <c r="AF470" s="24"/>
      <c r="AU470">
        <v>212.38233840800345</v>
      </c>
      <c r="AV470">
        <v>39.019841617154704</v>
      </c>
      <c r="AW470">
        <v>108.31602368381654</v>
      </c>
      <c r="AX470">
        <v>47.432484111636832</v>
      </c>
      <c r="AY470">
        <v>309.22657410407504</v>
      </c>
      <c r="AZ470">
        <v>264.4202065738416</v>
      </c>
      <c r="BA470">
        <v>404.17368334697289</v>
      </c>
      <c r="BB470">
        <v>64.269954196916842</v>
      </c>
      <c r="BC470">
        <v>242.09009580087741</v>
      </c>
      <c r="BD470">
        <v>91.880695814675917</v>
      </c>
      <c r="BE470">
        <v>166.36686356432793</v>
      </c>
      <c r="BH470">
        <v>11.792531498518635</v>
      </c>
    </row>
    <row r="471" spans="1:60" x14ac:dyDescent="0.25">
      <c r="A471" t="s">
        <v>1392</v>
      </c>
      <c r="B471" t="s">
        <v>1393</v>
      </c>
      <c r="C471">
        <v>470</v>
      </c>
      <c r="E471" t="s">
        <v>1354</v>
      </c>
      <c r="F471" s="15">
        <v>45489</v>
      </c>
      <c r="G471"/>
      <c r="H471" t="s">
        <v>293</v>
      </c>
      <c r="N471">
        <v>27.871276000000002</v>
      </c>
      <c r="O471">
        <v>85.542173000000005</v>
      </c>
      <c r="P471" s="11">
        <v>953.80792960081703</v>
      </c>
      <c r="AF471" s="24"/>
      <c r="AU471">
        <v>245.95944553950739</v>
      </c>
      <c r="AV471">
        <v>44.683444868446969</v>
      </c>
      <c r="AW471">
        <v>117.44227325964368</v>
      </c>
      <c r="AX471">
        <v>52.031494569018719</v>
      </c>
      <c r="AY471">
        <v>323.96350626954597</v>
      </c>
      <c r="AZ471">
        <v>270.87907441223467</v>
      </c>
      <c r="BA471">
        <v>313.0250650268689</v>
      </c>
      <c r="BB471">
        <v>65.916296503964986</v>
      </c>
      <c r="BC471">
        <v>264.06714477571848</v>
      </c>
      <c r="BD471">
        <v>108.74915662504398</v>
      </c>
      <c r="BE471">
        <v>149.0431061806656</v>
      </c>
      <c r="BH471">
        <v>13.289542094183689</v>
      </c>
    </row>
    <row r="472" spans="1:60" x14ac:dyDescent="0.25">
      <c r="A472" t="s">
        <v>1394</v>
      </c>
      <c r="B472" t="s">
        <v>1395</v>
      </c>
      <c r="C472">
        <v>471</v>
      </c>
      <c r="E472" t="s">
        <v>1354</v>
      </c>
      <c r="F472" s="15">
        <v>45500</v>
      </c>
      <c r="G472"/>
      <c r="H472" t="s">
        <v>293</v>
      </c>
      <c r="N472">
        <v>27.871276000000002</v>
      </c>
      <c r="O472">
        <v>85.542173000000005</v>
      </c>
      <c r="P472" s="11">
        <v>953.80792960081703</v>
      </c>
      <c r="AF472" s="24"/>
      <c r="AU472">
        <v>289.76112381689592</v>
      </c>
      <c r="AV472">
        <v>46.973897388121728</v>
      </c>
      <c r="AW472">
        <v>118.45011035200108</v>
      </c>
      <c r="AX472">
        <v>52.655827463484883</v>
      </c>
      <c r="AY472">
        <v>326.46816232575532</v>
      </c>
      <c r="AZ472">
        <v>275.80346667427534</v>
      </c>
      <c r="BA472">
        <v>310.70392241154218</v>
      </c>
      <c r="BB472">
        <v>66.209661974702712</v>
      </c>
      <c r="BC472">
        <v>230.57578834273434</v>
      </c>
      <c r="BD472">
        <v>113.49147675561542</v>
      </c>
      <c r="BE472">
        <v>164.91837631465205</v>
      </c>
      <c r="BH472">
        <v>14.177853999688134</v>
      </c>
    </row>
    <row r="473" spans="1:60" x14ac:dyDescent="0.25">
      <c r="A473" t="s">
        <v>1396</v>
      </c>
      <c r="B473" t="s">
        <v>1397</v>
      </c>
      <c r="C473">
        <v>472</v>
      </c>
      <c r="E473" t="s">
        <v>1354</v>
      </c>
      <c r="F473" s="15">
        <v>45521</v>
      </c>
      <c r="G473"/>
      <c r="H473" t="s">
        <v>293</v>
      </c>
      <c r="N473">
        <v>27.871276000000002</v>
      </c>
      <c r="O473">
        <v>85.542173000000005</v>
      </c>
      <c r="P473" s="11">
        <v>953.80792960081703</v>
      </c>
      <c r="AF473" s="24"/>
      <c r="AU473">
        <v>181.81152559759227</v>
      </c>
      <c r="AV473">
        <v>32.900058282585178</v>
      </c>
      <c r="AW473">
        <v>86.211032932344423</v>
      </c>
      <c r="AX473">
        <v>39.384523541109516</v>
      </c>
      <c r="AY473">
        <v>256.79022822571551</v>
      </c>
      <c r="AZ473">
        <v>230.43167655786345</v>
      </c>
      <c r="BA473">
        <v>715.86939499633434</v>
      </c>
      <c r="BB473">
        <v>81.500174765341114</v>
      </c>
      <c r="BC473">
        <v>392.25606231533709</v>
      </c>
      <c r="BD473">
        <v>85.017311939519701</v>
      </c>
      <c r="BE473">
        <v>114.43497334678</v>
      </c>
      <c r="BH473">
        <v>5.7254434897863717</v>
      </c>
    </row>
    <row r="474" spans="1:60" x14ac:dyDescent="0.25">
      <c r="A474" t="s">
        <v>1398</v>
      </c>
      <c r="B474" t="s">
        <v>1399</v>
      </c>
      <c r="C474">
        <v>473</v>
      </c>
      <c r="E474" t="s">
        <v>1354</v>
      </c>
      <c r="F474" s="15">
        <v>45535</v>
      </c>
      <c r="G474"/>
      <c r="H474" t="s">
        <v>293</v>
      </c>
      <c r="N474">
        <v>27.871276000000002</v>
      </c>
      <c r="O474">
        <v>85.542173000000005</v>
      </c>
      <c r="P474" s="11">
        <v>953.80792960081703</v>
      </c>
      <c r="AF474" s="24"/>
      <c r="AU474">
        <v>189.65213571716203</v>
      </c>
      <c r="AV474">
        <v>32.140104934229882</v>
      </c>
      <c r="AW474">
        <v>83.797772817069202</v>
      </c>
      <c r="AX474">
        <v>38.24938493451279</v>
      </c>
      <c r="AY474">
        <v>276.65382835745612</v>
      </c>
      <c r="AZ474">
        <v>251.23679810545536</v>
      </c>
      <c r="BA474">
        <v>265.1734209823984</v>
      </c>
      <c r="BB474">
        <v>62.026759122386707</v>
      </c>
      <c r="BC474">
        <v>85.012192676157227</v>
      </c>
      <c r="BD474">
        <v>60.518942565558746</v>
      </c>
      <c r="BE474">
        <v>119.86083417375018</v>
      </c>
      <c r="BH474">
        <v>7.8264272025573067</v>
      </c>
    </row>
    <row r="475" spans="1:60" x14ac:dyDescent="0.25">
      <c r="A475" t="s">
        <v>1400</v>
      </c>
      <c r="B475" t="s">
        <v>1401</v>
      </c>
      <c r="C475">
        <v>474</v>
      </c>
      <c r="E475" t="s">
        <v>1354</v>
      </c>
      <c r="F475" s="15">
        <v>45552</v>
      </c>
      <c r="G475"/>
      <c r="H475" t="s">
        <v>293</v>
      </c>
      <c r="N475">
        <v>27.871276000000002</v>
      </c>
      <c r="O475">
        <v>85.542173000000005</v>
      </c>
      <c r="P475" s="11">
        <v>953.80792960081703</v>
      </c>
      <c r="AF475" s="24"/>
      <c r="AU475">
        <v>244.22187544482983</v>
      </c>
      <c r="AV475">
        <v>46.367204066417209</v>
      </c>
      <c r="AW475">
        <v>164.28997956952691</v>
      </c>
      <c r="AX475">
        <v>62.447618981005277</v>
      </c>
      <c r="AY475">
        <v>357.48986176734144</v>
      </c>
      <c r="AZ475">
        <v>312.36573556265688</v>
      </c>
      <c r="BA475">
        <v>394.78967452523744</v>
      </c>
      <c r="BB475">
        <v>71.125547051927157</v>
      </c>
      <c r="BC475">
        <v>34.582206106186774</v>
      </c>
      <c r="BD475">
        <v>63.829350055213752</v>
      </c>
      <c r="BE475">
        <v>168.5850525860827</v>
      </c>
      <c r="BH475">
        <v>13.188837782629037</v>
      </c>
    </row>
    <row r="476" spans="1:60" x14ac:dyDescent="0.25">
      <c r="A476" t="s">
        <v>1402</v>
      </c>
      <c r="B476" t="s">
        <v>1403</v>
      </c>
      <c r="C476">
        <v>475</v>
      </c>
      <c r="E476" t="s">
        <v>1354</v>
      </c>
      <c r="F476" s="15">
        <v>45566</v>
      </c>
      <c r="G476"/>
      <c r="H476" t="s">
        <v>293</v>
      </c>
      <c r="N476">
        <v>27.871276000000002</v>
      </c>
      <c r="O476">
        <v>85.542173000000005</v>
      </c>
      <c r="P476" s="11">
        <v>953.80792960081703</v>
      </c>
      <c r="AF476" s="24"/>
      <c r="AU476">
        <v>243.25549945372109</v>
      </c>
      <c r="AV476">
        <v>46.44459975241891</v>
      </c>
      <c r="AW476">
        <v>163.80341081141768</v>
      </c>
      <c r="AX476">
        <v>62.287660591099225</v>
      </c>
      <c r="AY476">
        <v>358.9764014408384</v>
      </c>
      <c r="AZ476">
        <v>311.39047591873998</v>
      </c>
      <c r="BA476">
        <v>397.2635512006932</v>
      </c>
      <c r="BB476">
        <v>69.509016799318402</v>
      </c>
      <c r="BC476">
        <v>14.330267705255618</v>
      </c>
      <c r="BD476">
        <v>61.617198781656896</v>
      </c>
      <c r="BE476">
        <v>168.09478461316814</v>
      </c>
      <c r="BH476">
        <v>13.349462357710902</v>
      </c>
    </row>
    <row r="477" spans="1:60" x14ac:dyDescent="0.25">
      <c r="A477" t="s">
        <v>1404</v>
      </c>
      <c r="B477" t="s">
        <v>1405</v>
      </c>
      <c r="C477">
        <v>476</v>
      </c>
      <c r="E477" t="s">
        <v>1354</v>
      </c>
      <c r="F477" s="15">
        <v>45582</v>
      </c>
      <c r="G477"/>
      <c r="H477" t="s">
        <v>293</v>
      </c>
      <c r="N477">
        <v>27.871276000000002</v>
      </c>
      <c r="O477">
        <v>85.542173000000005</v>
      </c>
      <c r="P477" s="11">
        <v>953.80792960081703</v>
      </c>
      <c r="AF477" s="24"/>
      <c r="AU477">
        <v>260.59474205597269</v>
      </c>
      <c r="AV477">
        <v>47.216649055074001</v>
      </c>
      <c r="AW477">
        <v>152.97682549746742</v>
      </c>
      <c r="AX477">
        <v>63.367703757800172</v>
      </c>
      <c r="AY477">
        <v>377.34055743473795</v>
      </c>
      <c r="AZ477">
        <v>323.9737559917827</v>
      </c>
      <c r="BA477">
        <v>179.73592981482636</v>
      </c>
      <c r="BB477">
        <v>85.298639379000491</v>
      </c>
      <c r="BC477">
        <v>119.89955054167788</v>
      </c>
      <c r="BD477">
        <v>73.755571432038536</v>
      </c>
      <c r="BE477">
        <v>174.06517792825241</v>
      </c>
      <c r="BH477">
        <v>12.28166809605489</v>
      </c>
    </row>
    <row r="478" spans="1:60" x14ac:dyDescent="0.25">
      <c r="A478" t="s">
        <v>1406</v>
      </c>
      <c r="B478" t="s">
        <v>1407</v>
      </c>
      <c r="C478">
        <v>477</v>
      </c>
      <c r="E478" t="s">
        <v>1354</v>
      </c>
      <c r="F478" s="15">
        <v>45596</v>
      </c>
      <c r="G478"/>
      <c r="H478" t="s">
        <v>293</v>
      </c>
      <c r="N478">
        <v>27.871276000000002</v>
      </c>
      <c r="O478">
        <v>85.542173000000005</v>
      </c>
      <c r="P478" s="11">
        <v>953.80792960081703</v>
      </c>
      <c r="AF478" s="24"/>
      <c r="AU478">
        <v>275.40364511975963</v>
      </c>
      <c r="AV478">
        <v>48.413975927342108</v>
      </c>
      <c r="AW478">
        <v>163.93364915414935</v>
      </c>
      <c r="AX478">
        <v>69.791467057532728</v>
      </c>
      <c r="AY478">
        <v>415.01633426501223</v>
      </c>
      <c r="AZ478">
        <v>358.77089134900712</v>
      </c>
      <c r="BA478">
        <v>166.88469845993586</v>
      </c>
      <c r="BB478">
        <v>86.12462589294168</v>
      </c>
      <c r="BC478">
        <v>165.899595308443</v>
      </c>
      <c r="BD478">
        <v>75.860433579671621</v>
      </c>
      <c r="BE478">
        <v>170.40716035153437</v>
      </c>
      <c r="BH478">
        <v>14.380349041010447</v>
      </c>
    </row>
    <row r="479" spans="1:60" x14ac:dyDescent="0.25">
      <c r="A479" t="s">
        <v>1408</v>
      </c>
      <c r="B479" t="s">
        <v>1409</v>
      </c>
      <c r="C479">
        <v>478</v>
      </c>
      <c r="E479" t="s">
        <v>1354</v>
      </c>
      <c r="F479" s="15">
        <v>45612</v>
      </c>
      <c r="G479"/>
      <c r="H479" t="s">
        <v>293</v>
      </c>
      <c r="N479">
        <v>27.871276000000002</v>
      </c>
      <c r="O479">
        <v>85.542173000000005</v>
      </c>
      <c r="P479" s="11">
        <v>953.80792960081703</v>
      </c>
      <c r="AF479" s="24"/>
      <c r="AU479">
        <v>276.05081982061694</v>
      </c>
      <c r="AV479">
        <v>48.455168760534349</v>
      </c>
      <c r="AW479">
        <v>164.23035446130046</v>
      </c>
      <c r="AX479">
        <v>69.850297586230539</v>
      </c>
      <c r="AY479">
        <v>416.3123440090676</v>
      </c>
      <c r="AZ479">
        <v>360.90530700753254</v>
      </c>
      <c r="BA479">
        <v>147.27521658419855</v>
      </c>
      <c r="BB479">
        <v>89.709035732230362</v>
      </c>
      <c r="BC479">
        <v>160.26563165905628</v>
      </c>
      <c r="BD479">
        <v>75.509987015666127</v>
      </c>
      <c r="BE479">
        <v>171.32031407578157</v>
      </c>
      <c r="BH479">
        <v>14.604233174801186</v>
      </c>
    </row>
    <row r="480" spans="1:60" x14ac:dyDescent="0.25">
      <c r="A480" t="s">
        <v>1410</v>
      </c>
      <c r="C480">
        <v>479</v>
      </c>
      <c r="F480" s="15">
        <v>45626</v>
      </c>
      <c r="G480"/>
      <c r="H480" t="s">
        <v>293</v>
      </c>
      <c r="N480">
        <v>27.871276000000002</v>
      </c>
      <c r="O480">
        <v>85.542173000000005</v>
      </c>
      <c r="P480" s="11">
        <v>953.80792960081703</v>
      </c>
      <c r="AF480" s="24"/>
      <c r="AH480">
        <v>8.2723999999999993</v>
      </c>
      <c r="AI480">
        <v>3.1585100000000002</v>
      </c>
      <c r="AJ480">
        <v>17.612559999999998</v>
      </c>
      <c r="AK480">
        <v>2.7875200000000002</v>
      </c>
      <c r="AL480">
        <v>10.096638329999999</v>
      </c>
      <c r="AM480">
        <v>5.3717500000000001E-2</v>
      </c>
      <c r="AN480">
        <v>8.1200000000000005E-3</v>
      </c>
      <c r="AO480">
        <v>2.5562499999999998E-2</v>
      </c>
      <c r="AP480">
        <v>7.3000000000000001E-3</v>
      </c>
      <c r="AQ480">
        <v>1.2769999999999999E-3</v>
      </c>
      <c r="AR480">
        <v>2.4199999999999998E-3</v>
      </c>
      <c r="AS480">
        <v>1.2210099999999999</v>
      </c>
      <c r="AU480">
        <f t="shared" ref="AU480:AU511" si="80">1000*AH480/22.989769</f>
        <v>359.82962682226167</v>
      </c>
      <c r="AV480">
        <f t="shared" ref="AV480:AV511" si="81">1000*AI480/39.0983</f>
        <v>80.783819245338037</v>
      </c>
      <c r="AW480">
        <f t="shared" ref="AW480:AW511" si="82">1000*AJ480/40.078</f>
        <v>439.45705873546575</v>
      </c>
      <c r="AX480">
        <f t="shared" ref="AX480:AX511" si="83">1000*AK480/24.305</f>
        <v>114.68915860933966</v>
      </c>
      <c r="AY480">
        <f t="shared" ref="AY480:AY511" si="84">1000*AL480/28.0855</f>
        <v>359.49647789784763</v>
      </c>
      <c r="AZ480">
        <f t="shared" ref="AZ480:AZ511" si="85">1000000*AM480/87.62</f>
        <v>613.07349920109561</v>
      </c>
      <c r="BA480">
        <f t="shared" ref="BA480:BA511" si="86">1000000*AN480/26.9815</f>
        <v>300.94694512906995</v>
      </c>
      <c r="BB480">
        <f t="shared" ref="BB480:BB511" si="87">1000000*AO480/137.327</f>
        <v>186.14329301594006</v>
      </c>
      <c r="BC480">
        <f t="shared" ref="BC480:BC511" si="88">1000000*AP480/55.845</f>
        <v>130.718954248366</v>
      </c>
      <c r="BD480">
        <f t="shared" ref="BD480:BD511" si="89">1000000*AR480/54.938</f>
        <v>44.049655975827292</v>
      </c>
      <c r="BE480">
        <f t="shared" ref="BE480:BE511" si="90">1000000*AQ480/6.941</f>
        <v>183.97925370984009</v>
      </c>
    </row>
    <row r="481" spans="1:57" x14ac:dyDescent="0.25">
      <c r="A481" t="s">
        <v>1411</v>
      </c>
      <c r="C481">
        <v>480</v>
      </c>
      <c r="F481" s="15">
        <v>45642</v>
      </c>
      <c r="G481"/>
      <c r="H481" t="s">
        <v>293</v>
      </c>
      <c r="N481">
        <v>27.871276000000002</v>
      </c>
      <c r="O481">
        <v>85.542173000000005</v>
      </c>
      <c r="P481" s="11">
        <v>953.80792960081703</v>
      </c>
      <c r="AF481" s="24"/>
      <c r="AH481">
        <v>7.9299150000000003</v>
      </c>
      <c r="AI481">
        <v>2.77921</v>
      </c>
      <c r="AJ481">
        <v>13.144235</v>
      </c>
      <c r="AK481">
        <v>2.4572449999999999</v>
      </c>
      <c r="AL481">
        <v>12.41990667</v>
      </c>
      <c r="AM481">
        <v>4.2314999999999998E-2</v>
      </c>
      <c r="AN481">
        <v>4.5100000000000001E-3</v>
      </c>
      <c r="AO481">
        <v>1.7690000000000001E-2</v>
      </c>
      <c r="AP481">
        <v>5.9000000000000003E-4</v>
      </c>
      <c r="AQ481">
        <v>1.31E-3</v>
      </c>
      <c r="AR481">
        <v>2.4949999999999998E-3</v>
      </c>
      <c r="AS481">
        <v>0.98651</v>
      </c>
      <c r="AU481">
        <f t="shared" si="80"/>
        <v>344.93234795008163</v>
      </c>
      <c r="AV481">
        <f t="shared" si="81"/>
        <v>71.082630191082472</v>
      </c>
      <c r="AW481">
        <f t="shared" si="82"/>
        <v>327.96634063576028</v>
      </c>
      <c r="AX481">
        <f t="shared" si="83"/>
        <v>101.10039086607694</v>
      </c>
      <c r="AY481">
        <f t="shared" si="84"/>
        <v>442.21775186484132</v>
      </c>
      <c r="AZ481">
        <f t="shared" si="85"/>
        <v>482.93768545994061</v>
      </c>
      <c r="BA481">
        <f t="shared" si="86"/>
        <v>167.15156681429869</v>
      </c>
      <c r="BB481">
        <f t="shared" si="87"/>
        <v>128.81662018394053</v>
      </c>
      <c r="BC481">
        <f t="shared" si="88"/>
        <v>10.564956576237801</v>
      </c>
      <c r="BD481">
        <f t="shared" si="89"/>
        <v>45.414831264334339</v>
      </c>
      <c r="BE481">
        <f t="shared" si="90"/>
        <v>188.73361187148825</v>
      </c>
    </row>
    <row r="482" spans="1:57" x14ac:dyDescent="0.25">
      <c r="A482" t="s">
        <v>1412</v>
      </c>
      <c r="C482">
        <v>481</v>
      </c>
      <c r="F482" s="15">
        <v>45656</v>
      </c>
      <c r="G482"/>
      <c r="H482" t="s">
        <v>293</v>
      </c>
      <c r="I482" s="15"/>
      <c r="N482">
        <v>27.871276000000002</v>
      </c>
      <c r="O482">
        <v>85.542173000000005</v>
      </c>
      <c r="P482" s="11">
        <v>953.80792960081703</v>
      </c>
      <c r="AF482" s="24"/>
      <c r="AH482">
        <v>8.1041050000000006</v>
      </c>
      <c r="AI482">
        <v>2.8772000000000002</v>
      </c>
      <c r="AJ482">
        <v>13.599185</v>
      </c>
      <c r="AK482">
        <v>2.5227200000000001</v>
      </c>
      <c r="AL482">
        <v>12.40921833</v>
      </c>
      <c r="AM482">
        <v>4.3817500000000002E-2</v>
      </c>
      <c r="AN482">
        <v>6.0299999999999998E-3</v>
      </c>
      <c r="AO482">
        <v>1.9935000000000001E-2</v>
      </c>
      <c r="AP482">
        <v>9.1E-4</v>
      </c>
      <c r="AQ482">
        <v>1.33E-3</v>
      </c>
      <c r="AR482">
        <v>2.7499999999999998E-3</v>
      </c>
      <c r="AS482">
        <v>0.94354000000000005</v>
      </c>
      <c r="AU482">
        <f t="shared" si="80"/>
        <v>352.50919659088356</v>
      </c>
      <c r="AV482">
        <f t="shared" si="81"/>
        <v>73.588877265763472</v>
      </c>
      <c r="AW482">
        <f t="shared" si="82"/>
        <v>339.31795498777382</v>
      </c>
      <c r="AX482">
        <f t="shared" si="83"/>
        <v>103.79428101213743</v>
      </c>
      <c r="AY482">
        <f t="shared" si="84"/>
        <v>441.83718751669011</v>
      </c>
      <c r="AZ482">
        <f t="shared" si="85"/>
        <v>500.08559689568591</v>
      </c>
      <c r="BA482">
        <f t="shared" si="86"/>
        <v>223.48646294683394</v>
      </c>
      <c r="BB482">
        <f t="shared" si="87"/>
        <v>145.16446146788323</v>
      </c>
      <c r="BC482">
        <f t="shared" si="88"/>
        <v>16.295102515892204</v>
      </c>
      <c r="BD482">
        <f t="shared" si="89"/>
        <v>50.056427245258291</v>
      </c>
      <c r="BE482">
        <f t="shared" si="90"/>
        <v>191.61504106036594</v>
      </c>
    </row>
    <row r="483" spans="1:57" x14ac:dyDescent="0.25">
      <c r="A483" t="s">
        <v>1413</v>
      </c>
      <c r="C483">
        <v>482</v>
      </c>
      <c r="F483" s="15">
        <v>45671</v>
      </c>
      <c r="G483"/>
      <c r="H483" t="s">
        <v>293</v>
      </c>
      <c r="I483" s="15"/>
      <c r="N483">
        <v>27.871276000000002</v>
      </c>
      <c r="O483">
        <v>85.542173000000005</v>
      </c>
      <c r="P483" s="11">
        <v>953.80792960081703</v>
      </c>
      <c r="AF483" s="24"/>
      <c r="AH483">
        <v>8.2567900000000005</v>
      </c>
      <c r="AI483">
        <v>3.2227899999999998</v>
      </c>
      <c r="AJ483">
        <v>17.297049999999999</v>
      </c>
      <c r="AK483">
        <v>2.7445599999999999</v>
      </c>
      <c r="AL483">
        <v>10.116841669999999</v>
      </c>
      <c r="AM483">
        <v>5.2859999999999997E-2</v>
      </c>
      <c r="AN483">
        <v>6.1199999999999996E-3</v>
      </c>
      <c r="AO483">
        <v>2.4767500000000001E-2</v>
      </c>
      <c r="AP483">
        <v>7.0200000000000002E-3</v>
      </c>
      <c r="AQ483">
        <v>1.279E-3</v>
      </c>
      <c r="AR483">
        <v>1.8550000000000001E-3</v>
      </c>
      <c r="AS483">
        <v>1.34521</v>
      </c>
      <c r="AU483">
        <f t="shared" si="80"/>
        <v>359.1506291342032</v>
      </c>
      <c r="AV483">
        <f t="shared" si="81"/>
        <v>82.427880496082949</v>
      </c>
      <c r="AW483">
        <f t="shared" si="82"/>
        <v>431.58465991316928</v>
      </c>
      <c r="AX483">
        <f t="shared" si="83"/>
        <v>112.92162106562435</v>
      </c>
      <c r="AY483">
        <f t="shared" si="84"/>
        <v>360.21582916451547</v>
      </c>
      <c r="AZ483">
        <f t="shared" si="85"/>
        <v>603.28692079433915</v>
      </c>
      <c r="BA483">
        <f t="shared" si="86"/>
        <v>226.82208179678668</v>
      </c>
      <c r="BB483">
        <f t="shared" si="87"/>
        <v>180.35419109133673</v>
      </c>
      <c r="BC483">
        <f t="shared" si="88"/>
        <v>125.70507655116842</v>
      </c>
      <c r="BD483">
        <f t="shared" si="89"/>
        <v>33.76533546907423</v>
      </c>
      <c r="BE483">
        <f t="shared" si="90"/>
        <v>184.26739662872785</v>
      </c>
    </row>
    <row r="484" spans="1:57" x14ac:dyDescent="0.25">
      <c r="A484" t="s">
        <v>1414</v>
      </c>
      <c r="C484">
        <v>483</v>
      </c>
      <c r="F484" s="15">
        <v>45685</v>
      </c>
      <c r="G484"/>
      <c r="H484" t="s">
        <v>293</v>
      </c>
      <c r="I484" s="15"/>
      <c r="N484">
        <v>27.871276000000002</v>
      </c>
      <c r="O484">
        <v>85.542173000000005</v>
      </c>
      <c r="P484" s="11">
        <v>953.80792960081703</v>
      </c>
      <c r="AF484" s="24"/>
      <c r="AH484">
        <v>7.9365100000000002</v>
      </c>
      <c r="AI484">
        <v>3.0081099999999998</v>
      </c>
      <c r="AJ484">
        <v>16.58108</v>
      </c>
      <c r="AK484">
        <v>2.6266050000000001</v>
      </c>
      <c r="AL484">
        <v>10.065355</v>
      </c>
      <c r="AM484">
        <v>5.0547500000000002E-2</v>
      </c>
      <c r="AN484">
        <v>1.0290000000000001E-2</v>
      </c>
      <c r="AO484">
        <v>2.4774999999999998E-2</v>
      </c>
      <c r="AP484">
        <v>8.6400000000000001E-3</v>
      </c>
      <c r="AQ484">
        <v>1.2179999999999999E-3</v>
      </c>
      <c r="AR484">
        <v>3.63E-3</v>
      </c>
      <c r="AS484">
        <v>0.97972999999999999</v>
      </c>
      <c r="AU484">
        <f t="shared" si="80"/>
        <v>345.21921468632416</v>
      </c>
      <c r="AV484">
        <f t="shared" si="81"/>
        <v>76.937104682300756</v>
      </c>
      <c r="AW484">
        <f t="shared" si="82"/>
        <v>413.72024552123361</v>
      </c>
      <c r="AX484">
        <f t="shared" si="83"/>
        <v>108.06850442295824</v>
      </c>
      <c r="AY484">
        <f t="shared" si="84"/>
        <v>358.38261736483236</v>
      </c>
      <c r="AZ484">
        <f t="shared" si="85"/>
        <v>576.89454462451488</v>
      </c>
      <c r="BA484">
        <f t="shared" si="86"/>
        <v>381.37242184459723</v>
      </c>
      <c r="BB484">
        <f t="shared" si="87"/>
        <v>180.40880526043676</v>
      </c>
      <c r="BC484">
        <f t="shared" si="88"/>
        <v>154.71394037066881</v>
      </c>
      <c r="BD484">
        <f t="shared" si="89"/>
        <v>66.074483963740946</v>
      </c>
      <c r="BE484">
        <f t="shared" si="90"/>
        <v>175.47903760265092</v>
      </c>
    </row>
    <row r="485" spans="1:57" x14ac:dyDescent="0.25">
      <c r="A485" t="s">
        <v>1415</v>
      </c>
      <c r="C485">
        <v>484</v>
      </c>
      <c r="F485" s="15">
        <v>45701</v>
      </c>
      <c r="G485"/>
      <c r="H485" t="s">
        <v>293</v>
      </c>
      <c r="I485" s="15"/>
      <c r="N485">
        <v>27.871276000000002</v>
      </c>
      <c r="O485">
        <v>85.542173000000005</v>
      </c>
      <c r="P485" s="11">
        <v>953.80792960081703</v>
      </c>
      <c r="AF485" s="24"/>
      <c r="AH485">
        <v>8.0297450000000001</v>
      </c>
      <c r="AI485">
        <v>3.0463399999999998</v>
      </c>
      <c r="AJ485">
        <v>16.86101</v>
      </c>
      <c r="AK485">
        <v>2.6657000000000002</v>
      </c>
      <c r="AL485">
        <v>10.061213329999999</v>
      </c>
      <c r="AM485">
        <v>5.15375E-2</v>
      </c>
      <c r="AN485">
        <v>9.2999999999999992E-3</v>
      </c>
      <c r="AO485">
        <v>2.4559999999999998E-2</v>
      </c>
      <c r="AP485">
        <v>7.9600000000000001E-3</v>
      </c>
      <c r="AQ485">
        <v>1.235E-3</v>
      </c>
      <c r="AR485">
        <v>3.3700000000000002E-3</v>
      </c>
      <c r="AS485">
        <v>1.27613</v>
      </c>
      <c r="AU485">
        <f t="shared" si="80"/>
        <v>349.27471433053546</v>
      </c>
      <c r="AV485">
        <f t="shared" si="81"/>
        <v>77.914896555604713</v>
      </c>
      <c r="AW485">
        <f t="shared" si="82"/>
        <v>420.70487549278909</v>
      </c>
      <c r="AX485">
        <f t="shared" si="83"/>
        <v>109.67702118905576</v>
      </c>
      <c r="AY485">
        <f t="shared" si="84"/>
        <v>358.2351508785672</v>
      </c>
      <c r="AZ485">
        <f t="shared" si="85"/>
        <v>588.19333485505592</v>
      </c>
      <c r="BA485">
        <f t="shared" si="86"/>
        <v>344.68061449511703</v>
      </c>
      <c r="BB485">
        <f t="shared" si="87"/>
        <v>178.84319907956922</v>
      </c>
      <c r="BC485">
        <f t="shared" si="88"/>
        <v>142.53738024890322</v>
      </c>
      <c r="BD485">
        <f t="shared" si="89"/>
        <v>61.341876296916524</v>
      </c>
      <c r="BE485">
        <f t="shared" si="90"/>
        <v>177.92825241319696</v>
      </c>
    </row>
    <row r="486" spans="1:57" x14ac:dyDescent="0.25">
      <c r="A486" t="s">
        <v>1416</v>
      </c>
      <c r="C486">
        <v>485</v>
      </c>
      <c r="F486" s="15">
        <v>45715</v>
      </c>
      <c r="G486"/>
      <c r="H486" t="s">
        <v>293</v>
      </c>
      <c r="I486" s="15"/>
      <c r="N486">
        <v>27.871276000000002</v>
      </c>
      <c r="O486">
        <v>85.542173000000005</v>
      </c>
      <c r="P486" s="11">
        <v>953.80792960081703</v>
      </c>
      <c r="AF486" s="24"/>
      <c r="AH486">
        <v>-2.4550000000000002E-3</v>
      </c>
      <c r="AI486">
        <v>5.2199999999999998E-3</v>
      </c>
      <c r="AJ486">
        <v>5.5950000000000001E-3</v>
      </c>
      <c r="AK486">
        <v>2.5000000000000001E-5</v>
      </c>
      <c r="AL486">
        <v>-2.4551666999999999E-2</v>
      </c>
      <c r="AM486">
        <v>4.2500000000000003E-5</v>
      </c>
      <c r="AN486">
        <v>7.6999999999999996E-4</v>
      </c>
      <c r="AO486">
        <v>-1.1E-4</v>
      </c>
      <c r="AP486">
        <v>-2.7999999999999998E-4</v>
      </c>
      <c r="AQ486">
        <v>7.4999999999999993E-5</v>
      </c>
      <c r="AR486">
        <v>-4.0000000000000003E-5</v>
      </c>
      <c r="AS486">
        <v>-3.1469999999999998E-2</v>
      </c>
      <c r="AU486">
        <f t="shared" si="80"/>
        <v>-0.10678663191439636</v>
      </c>
      <c r="AV486">
        <f t="shared" si="81"/>
        <v>0.13350964108413921</v>
      </c>
      <c r="AW486">
        <f t="shared" si="82"/>
        <v>0.13960277458955037</v>
      </c>
      <c r="AX486">
        <f t="shared" si="83"/>
        <v>1.0285949393128986E-3</v>
      </c>
      <c r="AY486">
        <f t="shared" si="84"/>
        <v>-0.87417589147424823</v>
      </c>
      <c r="AZ486">
        <f t="shared" si="85"/>
        <v>0.48504907555352655</v>
      </c>
      <c r="BA486">
        <f t="shared" si="86"/>
        <v>28.538072382929045</v>
      </c>
      <c r="BB486">
        <f t="shared" si="87"/>
        <v>-0.80100781346712591</v>
      </c>
      <c r="BC486">
        <f t="shared" si="88"/>
        <v>-5.0138776971976009</v>
      </c>
      <c r="BD486">
        <f t="shared" si="89"/>
        <v>-0.72809348720375688</v>
      </c>
      <c r="BE486">
        <f t="shared" si="90"/>
        <v>10.805359458291314</v>
      </c>
    </row>
    <row r="487" spans="1:57" x14ac:dyDescent="0.25">
      <c r="A487" t="s">
        <v>1417</v>
      </c>
      <c r="C487">
        <v>486</v>
      </c>
      <c r="F487" s="15">
        <v>45731</v>
      </c>
      <c r="G487"/>
      <c r="H487" t="s">
        <v>293</v>
      </c>
      <c r="I487" s="15"/>
      <c r="N487">
        <v>27.871276000000002</v>
      </c>
      <c r="O487">
        <v>85.542173000000005</v>
      </c>
      <c r="P487" s="11">
        <v>953.80792960081703</v>
      </c>
      <c r="AF487" s="24"/>
      <c r="AH487">
        <v>8.2444699999999997</v>
      </c>
      <c r="AI487">
        <v>3.17442</v>
      </c>
      <c r="AJ487">
        <v>17.29861</v>
      </c>
      <c r="AK487">
        <v>2.7244000000000002</v>
      </c>
      <c r="AL487">
        <v>9.7726600000000001</v>
      </c>
      <c r="AM487">
        <v>5.2714999999999998E-2</v>
      </c>
      <c r="AN487">
        <v>1.805E-2</v>
      </c>
      <c r="AO487">
        <v>2.5225000000000001E-2</v>
      </c>
      <c r="AP487">
        <v>2.1170000000000001E-2</v>
      </c>
      <c r="AQ487">
        <v>1.273E-3</v>
      </c>
      <c r="AR487">
        <v>5.8149999999999999E-3</v>
      </c>
      <c r="AS487">
        <v>1.2621500000000001</v>
      </c>
      <c r="AU487">
        <f t="shared" si="80"/>
        <v>358.61473858219279</v>
      </c>
      <c r="AV487">
        <f t="shared" si="81"/>
        <v>81.190742308489121</v>
      </c>
      <c r="AW487">
        <f t="shared" si="82"/>
        <v>431.6235840111782</v>
      </c>
      <c r="AX487">
        <f t="shared" si="83"/>
        <v>112.09216210656244</v>
      </c>
      <c r="AY487">
        <f t="shared" si="84"/>
        <v>347.96104751562194</v>
      </c>
      <c r="AZ487">
        <f t="shared" si="85"/>
        <v>601.63204747774478</v>
      </c>
      <c r="BA487">
        <f t="shared" si="86"/>
        <v>668.97689157385616</v>
      </c>
      <c r="BB487">
        <f t="shared" si="87"/>
        <v>183.68565540643866</v>
      </c>
      <c r="BC487">
        <f t="shared" si="88"/>
        <v>379.08496732026146</v>
      </c>
      <c r="BD487">
        <f t="shared" si="89"/>
        <v>105.84659070224616</v>
      </c>
      <c r="BE487">
        <f t="shared" si="90"/>
        <v>183.40296787206455</v>
      </c>
    </row>
    <row r="488" spans="1:57" x14ac:dyDescent="0.25">
      <c r="A488" t="s">
        <v>1418</v>
      </c>
      <c r="C488">
        <v>487</v>
      </c>
      <c r="F488" s="15">
        <v>45745</v>
      </c>
      <c r="G488"/>
      <c r="H488" t="s">
        <v>293</v>
      </c>
      <c r="I488" s="15"/>
      <c r="N488">
        <v>27.871276000000002</v>
      </c>
      <c r="O488">
        <v>85.542173000000005</v>
      </c>
      <c r="P488" s="11">
        <v>953.80792960081703</v>
      </c>
      <c r="AF488" s="24"/>
      <c r="AH488">
        <v>8.2276749999999996</v>
      </c>
      <c r="AI488">
        <v>3.14682</v>
      </c>
      <c r="AJ488">
        <v>17.378544999999999</v>
      </c>
      <c r="AK488">
        <v>2.7298149999999999</v>
      </c>
      <c r="AL488">
        <v>10.107945000000001</v>
      </c>
      <c r="AM488">
        <v>5.323E-2</v>
      </c>
      <c r="AN488">
        <v>6.5700000000000003E-3</v>
      </c>
      <c r="AO488">
        <v>2.5085E-2</v>
      </c>
      <c r="AP488">
        <v>5.9899999999999997E-3</v>
      </c>
      <c r="AQ488">
        <v>1.3010000000000001E-3</v>
      </c>
      <c r="AR488">
        <v>2.3600000000000001E-3</v>
      </c>
      <c r="AS488">
        <v>1.29501</v>
      </c>
      <c r="AU488">
        <f t="shared" si="80"/>
        <v>357.88419622659103</v>
      </c>
      <c r="AV488">
        <f t="shared" si="81"/>
        <v>80.484829263676431</v>
      </c>
      <c r="AW488">
        <f t="shared" si="82"/>
        <v>433.61806976396019</v>
      </c>
      <c r="AX488">
        <f t="shared" si="83"/>
        <v>112.31495577041761</v>
      </c>
      <c r="AY488">
        <f t="shared" si="84"/>
        <v>359.89905823289604</v>
      </c>
      <c r="AZ488">
        <f t="shared" si="85"/>
        <v>607.50970098151106</v>
      </c>
      <c r="BA488">
        <f t="shared" si="86"/>
        <v>243.50017604655042</v>
      </c>
      <c r="BB488">
        <f t="shared" si="87"/>
        <v>182.6661909165714</v>
      </c>
      <c r="BC488">
        <f t="shared" si="88"/>
        <v>107.26116930790582</v>
      </c>
      <c r="BD488">
        <f t="shared" si="89"/>
        <v>42.957515745021659</v>
      </c>
      <c r="BE488">
        <f t="shared" si="90"/>
        <v>187.4369687364933</v>
      </c>
    </row>
    <row r="489" spans="1:57" x14ac:dyDescent="0.25">
      <c r="A489" t="s">
        <v>1419</v>
      </c>
      <c r="C489">
        <v>488</v>
      </c>
      <c r="F489" s="15">
        <v>45761</v>
      </c>
      <c r="G489"/>
      <c r="H489" t="s">
        <v>293</v>
      </c>
      <c r="I489" s="15"/>
      <c r="N489">
        <v>27.871276000000002</v>
      </c>
      <c r="O489">
        <v>85.542173000000005</v>
      </c>
      <c r="P489" s="11">
        <v>953.80792960081703</v>
      </c>
      <c r="AF489" s="24"/>
      <c r="AH489">
        <v>7.3365600000000004</v>
      </c>
      <c r="AI489">
        <v>2.7014499999999999</v>
      </c>
      <c r="AJ489">
        <v>14.879935</v>
      </c>
      <c r="AK489">
        <v>2.3725849999999999</v>
      </c>
      <c r="AL489">
        <v>10.05987833</v>
      </c>
      <c r="AM489">
        <v>4.5495000000000001E-2</v>
      </c>
      <c r="AN489">
        <v>6.9100000000000003E-3</v>
      </c>
      <c r="AO489">
        <v>2.1090000000000001E-2</v>
      </c>
      <c r="AP489">
        <v>4.7600000000000003E-3</v>
      </c>
      <c r="AQ489">
        <v>1.134E-3</v>
      </c>
      <c r="AR489">
        <v>8.8999999999999995E-4</v>
      </c>
      <c r="AS489">
        <v>1.5447500000000001</v>
      </c>
      <c r="AU489">
        <f t="shared" si="80"/>
        <v>319.12282372215225</v>
      </c>
      <c r="AV489">
        <f t="shared" si="81"/>
        <v>69.093796917001498</v>
      </c>
      <c r="AW489">
        <f t="shared" si="82"/>
        <v>371.27438993961772</v>
      </c>
      <c r="AX489">
        <f t="shared" si="83"/>
        <v>97.617156963587746</v>
      </c>
      <c r="AY489">
        <f t="shared" si="84"/>
        <v>358.18761745384626</v>
      </c>
      <c r="AZ489">
        <f t="shared" si="85"/>
        <v>519.23076923076917</v>
      </c>
      <c r="BA489">
        <f t="shared" si="86"/>
        <v>256.10140281303853</v>
      </c>
      <c r="BB489">
        <f t="shared" si="87"/>
        <v>153.57504350928807</v>
      </c>
      <c r="BC489">
        <f t="shared" si="88"/>
        <v>85.235920852359214</v>
      </c>
      <c r="BD489">
        <f t="shared" si="89"/>
        <v>16.200080090283592</v>
      </c>
      <c r="BE489">
        <f t="shared" si="90"/>
        <v>163.37703500936465</v>
      </c>
    </row>
    <row r="490" spans="1:57" x14ac:dyDescent="0.25">
      <c r="A490" t="s">
        <v>1420</v>
      </c>
      <c r="C490">
        <v>489</v>
      </c>
      <c r="F490" s="15">
        <v>45775</v>
      </c>
      <c r="G490"/>
      <c r="H490" t="s">
        <v>293</v>
      </c>
      <c r="I490" s="15"/>
      <c r="N490">
        <v>27.871276000000002</v>
      </c>
      <c r="O490">
        <v>85.542173000000005</v>
      </c>
      <c r="P490" s="11">
        <v>953.80792960081703</v>
      </c>
      <c r="AF490" s="24"/>
      <c r="AH490">
        <v>8.0061699999999991</v>
      </c>
      <c r="AI490">
        <v>3.1307200000000002</v>
      </c>
      <c r="AJ490">
        <v>16.32497</v>
      </c>
      <c r="AK490">
        <v>2.5805750000000001</v>
      </c>
      <c r="AL490">
        <v>10.01176667</v>
      </c>
      <c r="AM490">
        <v>4.9704999999999999E-2</v>
      </c>
      <c r="AN490">
        <v>8.5199999999999998E-3</v>
      </c>
      <c r="AO490">
        <v>2.43325E-2</v>
      </c>
      <c r="AP490">
        <v>7.92E-3</v>
      </c>
      <c r="AQ490">
        <v>1.248E-3</v>
      </c>
      <c r="AR490">
        <v>2.8449999999999999E-3</v>
      </c>
      <c r="AS490">
        <v>1.27823</v>
      </c>
      <c r="AU490">
        <f t="shared" si="80"/>
        <v>348.24925818088906</v>
      </c>
      <c r="AV490">
        <f t="shared" si="81"/>
        <v>80.073046654202358</v>
      </c>
      <c r="AW490">
        <f t="shared" si="82"/>
        <v>407.3299565846599</v>
      </c>
      <c r="AX490">
        <f t="shared" si="83"/>
        <v>106.17465542069534</v>
      </c>
      <c r="AY490">
        <f t="shared" si="84"/>
        <v>356.47457478058078</v>
      </c>
      <c r="AZ490">
        <f t="shared" si="85"/>
        <v>567.27916000913035</v>
      </c>
      <c r="BA490">
        <f t="shared" si="86"/>
        <v>315.77191779552658</v>
      </c>
      <c r="BB490">
        <f t="shared" si="87"/>
        <v>177.18656928353494</v>
      </c>
      <c r="BC490">
        <f t="shared" si="88"/>
        <v>141.82111200644641</v>
      </c>
      <c r="BD490">
        <f t="shared" si="89"/>
        <v>51.785649277367213</v>
      </c>
      <c r="BE490">
        <f t="shared" si="90"/>
        <v>179.80118138596745</v>
      </c>
    </row>
    <row r="491" spans="1:57" x14ac:dyDescent="0.25">
      <c r="A491" t="s">
        <v>1421</v>
      </c>
      <c r="C491">
        <v>490</v>
      </c>
      <c r="F491" s="15">
        <v>45791</v>
      </c>
      <c r="G491"/>
      <c r="H491" t="s">
        <v>293</v>
      </c>
      <c r="I491" s="15"/>
      <c r="N491">
        <v>27.871276000000002</v>
      </c>
      <c r="O491">
        <v>85.542173000000005</v>
      </c>
      <c r="P491" s="11">
        <v>953.80792960081703</v>
      </c>
      <c r="AF491" s="24"/>
      <c r="AH491">
        <v>7.4504950000000001</v>
      </c>
      <c r="AI491">
        <v>2.5410499999999998</v>
      </c>
      <c r="AJ491">
        <v>14.673315000000001</v>
      </c>
      <c r="AK491">
        <v>2.3645499999999999</v>
      </c>
      <c r="AL491">
        <v>11.04073333</v>
      </c>
      <c r="AM491">
        <v>4.3635E-2</v>
      </c>
      <c r="AN491">
        <v>3.0999999999999999E-3</v>
      </c>
      <c r="AO491">
        <v>1.7395000000000001E-2</v>
      </c>
      <c r="AP491">
        <v>1.6000000000000001E-3</v>
      </c>
      <c r="AQ491">
        <v>1.2459999999999999E-3</v>
      </c>
      <c r="AR491">
        <v>2.5000000000000001E-4</v>
      </c>
      <c r="AS491">
        <v>1.27708</v>
      </c>
      <c r="AU491">
        <f t="shared" si="80"/>
        <v>324.07872388800428</v>
      </c>
      <c r="AV491">
        <f t="shared" si="81"/>
        <v>64.991316758017604</v>
      </c>
      <c r="AW491">
        <f t="shared" si="82"/>
        <v>366.11894306103096</v>
      </c>
      <c r="AX491">
        <f t="shared" si="83"/>
        <v>97.286566550092559</v>
      </c>
      <c r="AY491">
        <f t="shared" si="84"/>
        <v>393.11151056595043</v>
      </c>
      <c r="AZ491">
        <f t="shared" si="85"/>
        <v>498.00273910066193</v>
      </c>
      <c r="BA491">
        <f t="shared" si="86"/>
        <v>114.893538165039</v>
      </c>
      <c r="BB491">
        <f t="shared" si="87"/>
        <v>126.66846286600595</v>
      </c>
      <c r="BC491">
        <f t="shared" si="88"/>
        <v>28.650729698272002</v>
      </c>
      <c r="BD491">
        <f t="shared" si="89"/>
        <v>4.5505842950234809</v>
      </c>
      <c r="BE491">
        <f t="shared" si="90"/>
        <v>179.51303846707967</v>
      </c>
    </row>
    <row r="492" spans="1:57" x14ac:dyDescent="0.25">
      <c r="A492" t="s">
        <v>1422</v>
      </c>
      <c r="C492">
        <v>491</v>
      </c>
      <c r="F492" s="29">
        <v>45805</v>
      </c>
      <c r="G492"/>
      <c r="H492" t="s">
        <v>293</v>
      </c>
      <c r="I492" s="15"/>
      <c r="N492">
        <v>27.871276000000002</v>
      </c>
      <c r="O492">
        <v>85.542173000000005</v>
      </c>
      <c r="P492" s="11">
        <v>953.80792960081703</v>
      </c>
      <c r="AF492" s="24"/>
      <c r="AH492">
        <v>3.6984499999999998</v>
      </c>
      <c r="AI492">
        <v>0.99589000000000005</v>
      </c>
      <c r="AJ492">
        <v>9.4871300000000005</v>
      </c>
      <c r="AK492">
        <v>1.5614399999999999</v>
      </c>
      <c r="AL492">
        <v>9.0948049999999991</v>
      </c>
      <c r="AM492">
        <v>2.1133333000000001E-2</v>
      </c>
      <c r="AN492">
        <v>5.7999999999999996E-3</v>
      </c>
      <c r="AO492">
        <v>7.3914289999999997E-3</v>
      </c>
      <c r="AP492">
        <v>1.4400000000000001E-3</v>
      </c>
      <c r="AQ492">
        <v>1.387E-3</v>
      </c>
      <c r="AR492">
        <v>2.1499999999999999E-4</v>
      </c>
      <c r="AS492">
        <v>0.31702999999999998</v>
      </c>
      <c r="AU492">
        <f t="shared" si="80"/>
        <v>160.87373474696506</v>
      </c>
      <c r="AV492">
        <f t="shared" si="81"/>
        <v>25.471439934728622</v>
      </c>
      <c r="AW492">
        <f t="shared" si="82"/>
        <v>236.71665252757126</v>
      </c>
      <c r="AX492">
        <f t="shared" si="83"/>
        <v>64.243571281629286</v>
      </c>
      <c r="AY492">
        <f t="shared" si="84"/>
        <v>323.82563956489997</v>
      </c>
      <c r="AZ492">
        <f t="shared" si="85"/>
        <v>241.19302670623148</v>
      </c>
      <c r="BA492">
        <f t="shared" si="86"/>
        <v>214.96210366362138</v>
      </c>
      <c r="BB492">
        <f t="shared" si="87"/>
        <v>53.823567106250046</v>
      </c>
      <c r="BC492">
        <f t="shared" si="88"/>
        <v>25.785656728444803</v>
      </c>
      <c r="BD492">
        <f t="shared" si="89"/>
        <v>3.9135024937201934</v>
      </c>
      <c r="BE492">
        <f t="shared" si="90"/>
        <v>199.82711424866736</v>
      </c>
    </row>
    <row r="493" spans="1:57" x14ac:dyDescent="0.25">
      <c r="A493" t="s">
        <v>1423</v>
      </c>
      <c r="C493">
        <v>492</v>
      </c>
      <c r="F493" s="29">
        <v>45823</v>
      </c>
      <c r="G493"/>
      <c r="H493" t="s">
        <v>293</v>
      </c>
      <c r="I493" s="15"/>
      <c r="N493">
        <v>27.871276000000002</v>
      </c>
      <c r="O493">
        <v>85.542173000000005</v>
      </c>
      <c r="P493" s="11">
        <v>953.80792960081703</v>
      </c>
      <c r="AF493" s="24"/>
      <c r="AH493">
        <v>3.5367899999999999</v>
      </c>
      <c r="AI493">
        <v>0.98219999999999996</v>
      </c>
      <c r="AJ493">
        <v>9.3055900000000005</v>
      </c>
      <c r="AK493">
        <v>1.5346900000000001</v>
      </c>
      <c r="AL493">
        <v>8.8944050000000008</v>
      </c>
      <c r="AM493">
        <v>2.0546667000000001E-2</v>
      </c>
      <c r="AN493">
        <v>4.8700000000000002E-3</v>
      </c>
      <c r="AO493">
        <v>7.1500000000000001E-3</v>
      </c>
      <c r="AP493">
        <v>6.4000000000000005E-4</v>
      </c>
      <c r="AQ493">
        <v>1.343E-3</v>
      </c>
      <c r="AR493">
        <v>1E-4</v>
      </c>
      <c r="AS493">
        <v>0.30488999999999999</v>
      </c>
      <c r="AU493">
        <f t="shared" si="80"/>
        <v>153.84191115621911</v>
      </c>
      <c r="AV493">
        <f t="shared" si="81"/>
        <v>25.121296833877686</v>
      </c>
      <c r="AW493">
        <f t="shared" si="82"/>
        <v>232.18698537851188</v>
      </c>
      <c r="AX493">
        <f t="shared" si="83"/>
        <v>63.142974696564494</v>
      </c>
      <c r="AY493">
        <f t="shared" si="84"/>
        <v>316.69028502252053</v>
      </c>
      <c r="AZ493">
        <f t="shared" si="85"/>
        <v>234.49745491896829</v>
      </c>
      <c r="BA493">
        <f t="shared" si="86"/>
        <v>180.49404221410967</v>
      </c>
      <c r="BB493">
        <f t="shared" si="87"/>
        <v>52.065507875363188</v>
      </c>
      <c r="BC493">
        <f t="shared" si="88"/>
        <v>11.460291879308802</v>
      </c>
      <c r="BD493">
        <f t="shared" si="89"/>
        <v>1.8202337180093924</v>
      </c>
      <c r="BE493">
        <f t="shared" si="90"/>
        <v>193.48797003313643</v>
      </c>
    </row>
    <row r="494" spans="1:57" x14ac:dyDescent="0.25">
      <c r="A494" t="s">
        <v>1424</v>
      </c>
      <c r="C494">
        <v>493</v>
      </c>
      <c r="F494" s="29">
        <v>45837</v>
      </c>
      <c r="G494"/>
      <c r="H494" t="s">
        <v>293</v>
      </c>
      <c r="I494" s="15"/>
      <c r="N494">
        <v>27.871276000000002</v>
      </c>
      <c r="O494">
        <v>85.542173000000005</v>
      </c>
      <c r="P494" s="11">
        <v>953.80792960081703</v>
      </c>
      <c r="AF494" s="24"/>
      <c r="AH494">
        <v>6.1644050000000004</v>
      </c>
      <c r="AI494">
        <v>1.64554</v>
      </c>
      <c r="AJ494">
        <v>14.62128</v>
      </c>
      <c r="AK494">
        <v>1.9661</v>
      </c>
      <c r="AL494">
        <v>12.379371669999999</v>
      </c>
      <c r="AM494">
        <v>3.0235000000000001E-2</v>
      </c>
      <c r="AN494">
        <v>7.2700000000000004E-3</v>
      </c>
      <c r="AO494">
        <v>1.00575E-2</v>
      </c>
      <c r="AP494">
        <v>2.1199999999999999E-3</v>
      </c>
      <c r="AQ494">
        <v>2.232E-3</v>
      </c>
      <c r="AR494">
        <v>3.0499999999999999E-4</v>
      </c>
      <c r="AS494">
        <v>0.37773000000000001</v>
      </c>
      <c r="AU494">
        <f t="shared" si="80"/>
        <v>268.13688297607519</v>
      </c>
      <c r="AV494">
        <f t="shared" si="81"/>
        <v>42.087251875401229</v>
      </c>
      <c r="AW494">
        <f t="shared" si="82"/>
        <v>364.82059983033082</v>
      </c>
      <c r="AX494">
        <f t="shared" si="83"/>
        <v>80.892820407323597</v>
      </c>
      <c r="AY494">
        <f t="shared" si="84"/>
        <v>440.77448042584246</v>
      </c>
      <c r="AZ494">
        <f t="shared" si="85"/>
        <v>345.06961880849121</v>
      </c>
      <c r="BA494">
        <f t="shared" si="86"/>
        <v>269.44387821284954</v>
      </c>
      <c r="BB494">
        <f t="shared" si="87"/>
        <v>73.237600763141984</v>
      </c>
      <c r="BC494">
        <f t="shared" si="88"/>
        <v>37.962216850210403</v>
      </c>
      <c r="BD494">
        <f t="shared" si="89"/>
        <v>5.5517128399286468</v>
      </c>
      <c r="BE494">
        <f t="shared" si="90"/>
        <v>321.56749747874949</v>
      </c>
    </row>
    <row r="495" spans="1:57" x14ac:dyDescent="0.25">
      <c r="A495" t="s">
        <v>1425</v>
      </c>
      <c r="C495">
        <v>494</v>
      </c>
      <c r="F495" s="29">
        <v>45854</v>
      </c>
      <c r="G495"/>
      <c r="H495" t="s">
        <v>293</v>
      </c>
      <c r="I495" s="15"/>
      <c r="N495">
        <v>27.871276000000002</v>
      </c>
      <c r="O495">
        <v>85.542173000000005</v>
      </c>
      <c r="P495" s="11">
        <v>953.80792960081703</v>
      </c>
      <c r="AF495" s="24"/>
      <c r="AH495">
        <v>6.1904849999999998</v>
      </c>
      <c r="AI495">
        <v>1.6147400000000001</v>
      </c>
      <c r="AJ495">
        <v>14.65246</v>
      </c>
      <c r="AK495">
        <v>1.9711700000000001</v>
      </c>
      <c r="AL495">
        <v>12.44614</v>
      </c>
      <c r="AM495">
        <v>3.0245000000000001E-2</v>
      </c>
      <c r="AN495">
        <v>6.5900000000000004E-3</v>
      </c>
      <c r="AO495">
        <v>1.1384999999999999E-2</v>
      </c>
      <c r="AP495">
        <v>1.5399999999999999E-3</v>
      </c>
      <c r="AQ495">
        <v>2.2550000000000001E-3</v>
      </c>
      <c r="AR495">
        <v>2.3499999999999999E-4</v>
      </c>
      <c r="AS495">
        <v>0.40076000000000001</v>
      </c>
      <c r="AU495">
        <f t="shared" si="80"/>
        <v>269.27130063812297</v>
      </c>
      <c r="AV495">
        <f t="shared" si="81"/>
        <v>41.299493839885621</v>
      </c>
      <c r="AW495">
        <f t="shared" si="82"/>
        <v>365.59858276361092</v>
      </c>
      <c r="AX495">
        <f t="shared" si="83"/>
        <v>81.101419461016249</v>
      </c>
      <c r="AY495">
        <f t="shared" si="84"/>
        <v>443.15180431183347</v>
      </c>
      <c r="AZ495">
        <f t="shared" si="85"/>
        <v>345.18374800273909</v>
      </c>
      <c r="BA495">
        <f t="shared" si="86"/>
        <v>244.24142467987323</v>
      </c>
      <c r="BB495">
        <f t="shared" si="87"/>
        <v>82.90430869384754</v>
      </c>
      <c r="BC495">
        <f t="shared" si="88"/>
        <v>27.576327334586804</v>
      </c>
      <c r="BD495">
        <f t="shared" si="89"/>
        <v>4.2775492373220718</v>
      </c>
      <c r="BE495">
        <f t="shared" si="90"/>
        <v>324.88114104595883</v>
      </c>
    </row>
    <row r="496" spans="1:57" x14ac:dyDescent="0.25">
      <c r="A496" t="s">
        <v>1426</v>
      </c>
      <c r="C496">
        <v>495</v>
      </c>
      <c r="F496" s="29">
        <v>45868</v>
      </c>
      <c r="G496"/>
      <c r="H496" t="s">
        <v>293</v>
      </c>
      <c r="I496" s="15"/>
      <c r="N496">
        <v>27.871276000000002</v>
      </c>
      <c r="O496">
        <v>85.542173000000005</v>
      </c>
      <c r="P496" s="11">
        <v>953.80792960081703</v>
      </c>
      <c r="AF496" s="24"/>
      <c r="AH496">
        <v>6.1548150000000001</v>
      </c>
      <c r="AI496">
        <v>1.5831500000000001</v>
      </c>
      <c r="AJ496">
        <v>14.655115</v>
      </c>
      <c r="AK496">
        <v>1.9693700000000001</v>
      </c>
      <c r="AL496">
        <v>12.460041670000001</v>
      </c>
      <c r="AM496">
        <v>3.0022500000000001E-2</v>
      </c>
      <c r="AN496">
        <v>1.634E-2</v>
      </c>
      <c r="AO496">
        <v>1.0485E-2</v>
      </c>
      <c r="AP496">
        <v>3.9500000000000004E-3</v>
      </c>
      <c r="AQ496">
        <v>2.382E-3</v>
      </c>
      <c r="AR496">
        <v>2.5500000000000002E-4</v>
      </c>
      <c r="AS496">
        <v>0.42658000000000001</v>
      </c>
      <c r="AU496">
        <f t="shared" si="80"/>
        <v>267.71974089865802</v>
      </c>
      <c r="AV496">
        <f t="shared" si="81"/>
        <v>40.491530322290231</v>
      </c>
      <c r="AW496">
        <f t="shared" si="82"/>
        <v>365.66482858426065</v>
      </c>
      <c r="AX496">
        <f t="shared" si="83"/>
        <v>81.027360625385725</v>
      </c>
      <c r="AY496">
        <f t="shared" si="84"/>
        <v>443.64678107920457</v>
      </c>
      <c r="AZ496">
        <f t="shared" si="85"/>
        <v>342.64437343072353</v>
      </c>
      <c r="BA496">
        <f t="shared" si="86"/>
        <v>605.60013342475395</v>
      </c>
      <c r="BB496">
        <f t="shared" si="87"/>
        <v>76.350608401843772</v>
      </c>
      <c r="BC496">
        <f t="shared" si="88"/>
        <v>70.731488942609019</v>
      </c>
      <c r="BD496">
        <f t="shared" si="89"/>
        <v>4.6415959809239506</v>
      </c>
      <c r="BE496">
        <f t="shared" si="90"/>
        <v>343.17821639533207</v>
      </c>
    </row>
    <row r="497" spans="1:61" x14ac:dyDescent="0.25">
      <c r="A497" t="s">
        <v>1427</v>
      </c>
      <c r="C497">
        <v>496</v>
      </c>
      <c r="F497" s="29">
        <v>45886</v>
      </c>
      <c r="G497"/>
      <c r="H497" t="s">
        <v>293</v>
      </c>
      <c r="I497" s="15"/>
      <c r="N497">
        <v>27.871276000000002</v>
      </c>
      <c r="O497">
        <v>85.542173000000005</v>
      </c>
      <c r="P497" s="11">
        <v>953.80792960081703</v>
      </c>
      <c r="AF497" s="24"/>
      <c r="AH497">
        <v>6.2082800000000002</v>
      </c>
      <c r="AI497">
        <v>1.64055</v>
      </c>
      <c r="AJ497">
        <v>14.737005</v>
      </c>
      <c r="AK497">
        <v>1.97984</v>
      </c>
      <c r="AL497">
        <v>12.479886670000001</v>
      </c>
      <c r="AM497">
        <v>3.0669999999999999E-2</v>
      </c>
      <c r="AN497">
        <v>7.3099999999999997E-3</v>
      </c>
      <c r="AO497">
        <v>1.04E-2</v>
      </c>
      <c r="AP497">
        <v>2.64E-3</v>
      </c>
      <c r="AQ497">
        <v>2.2469999999999999E-3</v>
      </c>
      <c r="AR497">
        <v>2.4000000000000001E-4</v>
      </c>
      <c r="AS497">
        <v>0.41138999999999998</v>
      </c>
      <c r="AU497">
        <f t="shared" si="80"/>
        <v>270.04534060346589</v>
      </c>
      <c r="AV497">
        <f t="shared" si="81"/>
        <v>41.95962484302386</v>
      </c>
      <c r="AW497">
        <f t="shared" si="82"/>
        <v>367.7080942162782</v>
      </c>
      <c r="AX497">
        <f t="shared" si="83"/>
        <v>81.458136185969977</v>
      </c>
      <c r="AY497">
        <f t="shared" si="84"/>
        <v>444.35337344893281</v>
      </c>
      <c r="AZ497">
        <f t="shared" si="85"/>
        <v>350.03423875827434</v>
      </c>
      <c r="BA497">
        <f t="shared" si="86"/>
        <v>270.92637547949522</v>
      </c>
      <c r="BB497">
        <f t="shared" si="87"/>
        <v>75.731647818710087</v>
      </c>
      <c r="BC497">
        <f t="shared" si="88"/>
        <v>47.273704002148804</v>
      </c>
      <c r="BD497">
        <f t="shared" si="89"/>
        <v>4.3685609232225415</v>
      </c>
      <c r="BE497">
        <f t="shared" si="90"/>
        <v>323.72856937040774</v>
      </c>
    </row>
    <row r="498" spans="1:61" x14ac:dyDescent="0.25">
      <c r="A498" t="s">
        <v>1428</v>
      </c>
      <c r="C498">
        <v>497</v>
      </c>
      <c r="F498" s="29">
        <v>45900</v>
      </c>
      <c r="G498"/>
      <c r="H498" t="s">
        <v>293</v>
      </c>
      <c r="N498">
        <v>27.871276000000002</v>
      </c>
      <c r="O498">
        <v>85.542173000000005</v>
      </c>
      <c r="P498" s="11">
        <v>953.80792960081703</v>
      </c>
      <c r="AF498" s="24"/>
      <c r="AH498">
        <v>6.0899900000000002</v>
      </c>
      <c r="AI498">
        <v>1.59999</v>
      </c>
      <c r="AJ498">
        <v>14.455769999999999</v>
      </c>
      <c r="AK498">
        <v>1.944515</v>
      </c>
      <c r="AL498">
        <v>12.242235000000001</v>
      </c>
      <c r="AM498">
        <v>2.9892499999999999E-2</v>
      </c>
      <c r="AN498">
        <v>1.055E-2</v>
      </c>
      <c r="AO498">
        <v>1.0240000000000001E-2</v>
      </c>
      <c r="AP498">
        <v>5.2300000000000003E-3</v>
      </c>
      <c r="AQ498">
        <v>2.2109999999999999E-3</v>
      </c>
      <c r="AR498">
        <v>3.4499999999999998E-4</v>
      </c>
      <c r="AS498">
        <v>0.40462999999999999</v>
      </c>
      <c r="AU498">
        <f t="shared" si="80"/>
        <v>264.90000834719132</v>
      </c>
      <c r="AV498">
        <f t="shared" si="81"/>
        <v>40.922239585864347</v>
      </c>
      <c r="AW498">
        <f t="shared" si="82"/>
        <v>360.69090273965759</v>
      </c>
      <c r="AX498">
        <f t="shared" si="83"/>
        <v>80.00473153672084</v>
      </c>
      <c r="AY498">
        <f t="shared" si="84"/>
        <v>435.89165227608555</v>
      </c>
      <c r="AZ498">
        <f t="shared" si="85"/>
        <v>341.16069390550103</v>
      </c>
      <c r="BA498">
        <f t="shared" si="86"/>
        <v>391.00865407779406</v>
      </c>
      <c r="BB498">
        <f t="shared" si="87"/>
        <v>74.566545544576087</v>
      </c>
      <c r="BC498">
        <f t="shared" si="88"/>
        <v>93.652072701226615</v>
      </c>
      <c r="BD498">
        <f t="shared" si="89"/>
        <v>6.2798063271324036</v>
      </c>
      <c r="BE498">
        <f t="shared" si="90"/>
        <v>318.54199683042788</v>
      </c>
    </row>
    <row r="499" spans="1:61" x14ac:dyDescent="0.25">
      <c r="A499" t="s">
        <v>1429</v>
      </c>
      <c r="C499" s="20">
        <v>498</v>
      </c>
      <c r="F499" s="15">
        <v>45917</v>
      </c>
      <c r="G499"/>
      <c r="H499" t="s">
        <v>293</v>
      </c>
      <c r="N499">
        <v>27.871276000000002</v>
      </c>
      <c r="O499">
        <v>85.542173000000005</v>
      </c>
      <c r="P499" s="11">
        <v>953.80792960081703</v>
      </c>
      <c r="AF499" s="24"/>
      <c r="AH499">
        <v>6.1574249999999999</v>
      </c>
      <c r="AI499">
        <v>1.6332599999999999</v>
      </c>
      <c r="AJ499">
        <v>14.590095</v>
      </c>
      <c r="AK499">
        <v>1.95746</v>
      </c>
      <c r="AL499">
        <v>12.34112667</v>
      </c>
      <c r="AM499">
        <v>3.023E-2</v>
      </c>
      <c r="AN499">
        <v>8.3400000000000002E-3</v>
      </c>
      <c r="AO499">
        <v>1.03975E-2</v>
      </c>
      <c r="AP499">
        <v>1.7099999999999999E-3</v>
      </c>
      <c r="AQ499">
        <v>2.2079999999999999E-3</v>
      </c>
      <c r="AR499">
        <v>2.7500000000000002E-4</v>
      </c>
      <c r="AS499">
        <v>0.41971999999999998</v>
      </c>
      <c r="AU499">
        <f t="shared" si="80"/>
        <v>267.83326966008229</v>
      </c>
      <c r="AV499">
        <f t="shared" si="81"/>
        <v>41.77317172357877</v>
      </c>
      <c r="AW499">
        <f t="shared" si="82"/>
        <v>364.04249214032632</v>
      </c>
      <c r="AX499">
        <f t="shared" si="83"/>
        <v>80.537337996297055</v>
      </c>
      <c r="AY499">
        <f t="shared" si="84"/>
        <v>439.41274572288188</v>
      </c>
      <c r="AZ499">
        <f t="shared" si="85"/>
        <v>345.01255421136727</v>
      </c>
      <c r="BA499">
        <f t="shared" si="86"/>
        <v>309.10068009562104</v>
      </c>
      <c r="BB499">
        <f t="shared" si="87"/>
        <v>75.713443095676737</v>
      </c>
      <c r="BC499">
        <f t="shared" si="88"/>
        <v>30.620467365028205</v>
      </c>
      <c r="BD499">
        <f t="shared" si="89"/>
        <v>5.0056427245258286</v>
      </c>
      <c r="BE499">
        <f t="shared" si="90"/>
        <v>318.10978245209623</v>
      </c>
    </row>
    <row r="500" spans="1:61" s="8" customFormat="1" x14ac:dyDescent="0.25">
      <c r="A500" s="8" t="s">
        <v>1430</v>
      </c>
      <c r="B500" s="8" t="s">
        <v>1431</v>
      </c>
      <c r="C500">
        <v>499</v>
      </c>
      <c r="E500" s="8" t="s">
        <v>1432</v>
      </c>
      <c r="F500" s="9">
        <v>45217</v>
      </c>
      <c r="H500" s="8" t="s">
        <v>293</v>
      </c>
      <c r="N500" s="8">
        <v>28.004563000000001</v>
      </c>
      <c r="O500" s="8">
        <v>85.540839000000005</v>
      </c>
      <c r="P500" s="11">
        <v>2008.92086640242</v>
      </c>
      <c r="V500" s="12"/>
      <c r="AB500" s="13"/>
      <c r="AC500" s="8">
        <v>-6.07</v>
      </c>
      <c r="AD500" s="8">
        <v>-11.49</v>
      </c>
      <c r="AE500" s="8">
        <v>-77.55</v>
      </c>
      <c r="AF500" s="26">
        <f t="shared" si="66"/>
        <v>14.370000000000005</v>
      </c>
      <c r="AG500" s="14"/>
      <c r="AH500" s="8">
        <v>2.5068199999999998</v>
      </c>
      <c r="AI500" s="8">
        <v>0.98373999999999995</v>
      </c>
      <c r="AJ500" s="8">
        <v>5.5458800000000004</v>
      </c>
      <c r="AK500" s="8">
        <v>0.68086000000000002</v>
      </c>
      <c r="AL500" s="8">
        <v>5.8949400000000001</v>
      </c>
      <c r="AM500" s="8">
        <v>1.566E-2</v>
      </c>
      <c r="AN500" s="8">
        <v>4.8700000000000002E-3</v>
      </c>
      <c r="AO500" s="8">
        <v>9.7833333333333344E-4</v>
      </c>
      <c r="AP500" s="8">
        <v>1.9000000000000001E-4</v>
      </c>
      <c r="AQ500" s="8">
        <v>3.1599999999999998E-4</v>
      </c>
      <c r="AR500" s="8">
        <v>2.9999999999999997E-5</v>
      </c>
      <c r="AS500" s="8">
        <v>1.7751699999999999</v>
      </c>
      <c r="AT500" s="14"/>
      <c r="AU500" s="8">
        <f t="shared" si="80"/>
        <v>109.04067805118007</v>
      </c>
      <c r="AV500" s="8">
        <f t="shared" si="81"/>
        <v>25.160684735653465</v>
      </c>
      <c r="AW500" s="8">
        <f t="shared" si="82"/>
        <v>138.37716452916811</v>
      </c>
      <c r="AX500" s="8">
        <f t="shared" si="83"/>
        <v>28.013166015223206</v>
      </c>
      <c r="AY500" s="8">
        <f t="shared" si="84"/>
        <v>209.89264923181003</v>
      </c>
      <c r="AZ500" s="8">
        <f t="shared" si="85"/>
        <v>178.72631819219356</v>
      </c>
      <c r="BA500" s="8">
        <f t="shared" si="86"/>
        <v>180.49404221410967</v>
      </c>
      <c r="BB500" s="8">
        <f t="shared" si="87"/>
        <v>7.1241149470485299</v>
      </c>
      <c r="BC500" s="8">
        <f t="shared" si="88"/>
        <v>3.4022741516698005</v>
      </c>
      <c r="BD500" s="8">
        <f t="shared" si="89"/>
        <v>0.54607011540281758</v>
      </c>
      <c r="BE500" s="8">
        <f t="shared" si="90"/>
        <v>45.5265811842674</v>
      </c>
      <c r="BF500" s="8">
        <v>0.9027280677009869</v>
      </c>
      <c r="BH500" s="8">
        <f t="shared" ref="BH500:BH511" si="91">1000*AS500/32.065</f>
        <v>55.361609231249027</v>
      </c>
      <c r="BI500" s="14"/>
    </row>
    <row r="501" spans="1:61" x14ac:dyDescent="0.25">
      <c r="A501" t="s">
        <v>1433</v>
      </c>
      <c r="B501" t="s">
        <v>1434</v>
      </c>
      <c r="C501">
        <v>500</v>
      </c>
      <c r="E501" t="s">
        <v>1432</v>
      </c>
      <c r="F501" s="15">
        <v>45231</v>
      </c>
      <c r="G501"/>
      <c r="H501" t="s">
        <v>293</v>
      </c>
      <c r="N501">
        <v>28.004563000000001</v>
      </c>
      <c r="O501">
        <v>85.540839000000005</v>
      </c>
      <c r="P501" s="11">
        <v>2008.92086640242</v>
      </c>
      <c r="AC501">
        <v>-6.05</v>
      </c>
      <c r="AD501">
        <v>-11.5</v>
      </c>
      <c r="AE501">
        <v>-78.19</v>
      </c>
      <c r="AF501" s="24">
        <f t="shared" si="66"/>
        <v>13.810000000000002</v>
      </c>
      <c r="AH501">
        <v>2.12737</v>
      </c>
      <c r="AI501">
        <v>0.99951999999999996</v>
      </c>
      <c r="AJ501">
        <v>4.49573</v>
      </c>
      <c r="AK501">
        <v>0.62275000000000003</v>
      </c>
      <c r="AL501">
        <v>5.7309700000000001</v>
      </c>
      <c r="AM501">
        <v>1.49225E-2</v>
      </c>
      <c r="AN501">
        <v>4.4299999999999999E-3</v>
      </c>
      <c r="AO501">
        <v>7.5166666666666665E-4</v>
      </c>
      <c r="AP501">
        <v>8.8999999999999995E-4</v>
      </c>
      <c r="AQ501">
        <v>2.81E-4</v>
      </c>
      <c r="AR501">
        <v>1.9500000000000002E-4</v>
      </c>
      <c r="AS501">
        <v>1.1460900000000001</v>
      </c>
      <c r="AU501">
        <f t="shared" si="80"/>
        <v>92.535510034920321</v>
      </c>
      <c r="AV501">
        <f t="shared" si="81"/>
        <v>25.564282846057242</v>
      </c>
      <c r="AW501">
        <f t="shared" si="82"/>
        <v>112.17450970607314</v>
      </c>
      <c r="AX501">
        <f t="shared" si="83"/>
        <v>25.622299938284304</v>
      </c>
      <c r="AY501">
        <f t="shared" si="84"/>
        <v>204.05440529810758</v>
      </c>
      <c r="AZ501">
        <f t="shared" si="85"/>
        <v>170.30929011641177</v>
      </c>
      <c r="BA501">
        <f t="shared" si="86"/>
        <v>164.18657228100736</v>
      </c>
      <c r="BB501">
        <f t="shared" si="87"/>
        <v>5.4735533920253605</v>
      </c>
      <c r="BC501">
        <f t="shared" si="88"/>
        <v>15.936968394663802</v>
      </c>
      <c r="BD501">
        <f t="shared" si="89"/>
        <v>3.5494557501183155</v>
      </c>
      <c r="BE501">
        <f t="shared" si="90"/>
        <v>40.484080103731451</v>
      </c>
      <c r="BF501">
        <v>1.5274598025387871</v>
      </c>
      <c r="BH501">
        <f t="shared" si="91"/>
        <v>35.742710120068615</v>
      </c>
    </row>
    <row r="502" spans="1:61" x14ac:dyDescent="0.25">
      <c r="A502" t="s">
        <v>1435</v>
      </c>
      <c r="B502" t="s">
        <v>1436</v>
      </c>
      <c r="C502">
        <v>501</v>
      </c>
      <c r="E502" t="s">
        <v>1432</v>
      </c>
      <c r="F502" s="15">
        <v>45247</v>
      </c>
      <c r="G502"/>
      <c r="H502" t="s">
        <v>293</v>
      </c>
      <c r="N502">
        <v>28.004563000000001</v>
      </c>
      <c r="O502">
        <v>85.540839000000005</v>
      </c>
      <c r="P502" s="11">
        <v>2008.92086640242</v>
      </c>
      <c r="AC502">
        <v>-6.14</v>
      </c>
      <c r="AD502">
        <v>-11.64</v>
      </c>
      <c r="AE502">
        <v>-78.73</v>
      </c>
      <c r="AF502" s="24">
        <f t="shared" si="66"/>
        <v>14.39</v>
      </c>
      <c r="AH502">
        <v>2.2032400000000001</v>
      </c>
      <c r="AI502">
        <v>0.97558999999999996</v>
      </c>
      <c r="AJ502">
        <v>4.6826499999999998</v>
      </c>
      <c r="AK502">
        <v>0.63199000000000005</v>
      </c>
      <c r="AL502">
        <v>5.7930299999999999</v>
      </c>
      <c r="AM502">
        <v>1.4952499999999999E-2</v>
      </c>
      <c r="AN502">
        <v>3.9199999999999999E-3</v>
      </c>
      <c r="AO502">
        <v>8.0333333333333342E-4</v>
      </c>
      <c r="AP502">
        <v>2.0000000000000001E-4</v>
      </c>
      <c r="AQ502">
        <v>2.31E-4</v>
      </c>
      <c r="AR502">
        <v>1.4999999999999999E-4</v>
      </c>
      <c r="AS502">
        <v>1.2934099999999999</v>
      </c>
      <c r="AU502">
        <f t="shared" si="80"/>
        <v>95.835673685977454</v>
      </c>
      <c r="AV502">
        <f t="shared" si="81"/>
        <v>24.952235774956964</v>
      </c>
      <c r="AW502">
        <f t="shared" si="82"/>
        <v>116.83841509057336</v>
      </c>
      <c r="AX502">
        <f t="shared" si="83"/>
        <v>26.002468627854352</v>
      </c>
      <c r="AY502">
        <f t="shared" si="84"/>
        <v>206.26408645030352</v>
      </c>
      <c r="AZ502">
        <f t="shared" si="85"/>
        <v>170.65167769915541</v>
      </c>
      <c r="BA502">
        <f t="shared" si="86"/>
        <v>145.28473213127512</v>
      </c>
      <c r="BB502">
        <f t="shared" si="87"/>
        <v>5.8497843347144656</v>
      </c>
      <c r="BC502">
        <f t="shared" si="88"/>
        <v>3.5813412122840003</v>
      </c>
      <c r="BD502">
        <f t="shared" si="89"/>
        <v>2.7303505770140886</v>
      </c>
      <c r="BE502">
        <f t="shared" si="90"/>
        <v>33.280507131537242</v>
      </c>
      <c r="BF502">
        <v>1.5103438645980245</v>
      </c>
      <c r="BH502">
        <f t="shared" si="91"/>
        <v>40.3371277093404</v>
      </c>
    </row>
    <row r="503" spans="1:61" x14ac:dyDescent="0.25">
      <c r="A503" t="s">
        <v>1437</v>
      </c>
      <c r="B503" t="s">
        <v>1438</v>
      </c>
      <c r="C503">
        <v>502</v>
      </c>
      <c r="E503" t="s">
        <v>1432</v>
      </c>
      <c r="F503" s="15">
        <v>45261</v>
      </c>
      <c r="G503"/>
      <c r="H503" t="s">
        <v>293</v>
      </c>
      <c r="N503">
        <v>28.004563000000001</v>
      </c>
      <c r="O503">
        <v>85.540839000000005</v>
      </c>
      <c r="P503" s="11">
        <v>2008.92086640242</v>
      </c>
      <c r="AC503">
        <v>-6.1</v>
      </c>
      <c r="AD503">
        <v>-11.58</v>
      </c>
      <c r="AE503">
        <v>-78.53</v>
      </c>
      <c r="AF503" s="24">
        <f t="shared" si="66"/>
        <v>14.11</v>
      </c>
      <c r="AH503">
        <v>2.3096000000000001</v>
      </c>
      <c r="AI503">
        <v>1.0276099999999999</v>
      </c>
      <c r="AJ503">
        <v>4.9501299999999997</v>
      </c>
      <c r="AK503">
        <v>0.65271999999999997</v>
      </c>
      <c r="AL503">
        <v>5.8675199999999998</v>
      </c>
      <c r="AM503">
        <v>1.5287500000000001E-2</v>
      </c>
      <c r="AN503">
        <v>4.8700000000000002E-3</v>
      </c>
      <c r="AO503">
        <v>8.9499999999999996E-4</v>
      </c>
      <c r="AP503">
        <v>8.0000000000000004E-4</v>
      </c>
      <c r="AQ503">
        <v>2.1599999999999999E-4</v>
      </c>
      <c r="AR503">
        <v>4.4499999999999997E-4</v>
      </c>
      <c r="AS503">
        <v>1.4244300000000001</v>
      </c>
      <c r="AU503">
        <f t="shared" si="80"/>
        <v>100.46207945804066</v>
      </c>
      <c r="AV503">
        <f t="shared" si="81"/>
        <v>26.282728405071317</v>
      </c>
      <c r="AW503">
        <f t="shared" si="82"/>
        <v>123.5124008184041</v>
      </c>
      <c r="AX503">
        <f t="shared" si="83"/>
        <v>26.855379551532604</v>
      </c>
      <c r="AY503">
        <f t="shared" si="84"/>
        <v>208.91634473304728</v>
      </c>
      <c r="AZ503">
        <f t="shared" si="85"/>
        <v>174.47500570645971</v>
      </c>
      <c r="BA503">
        <f t="shared" si="86"/>
        <v>180.49404221410967</v>
      </c>
      <c r="BB503">
        <f t="shared" si="87"/>
        <v>6.5172908459370698</v>
      </c>
      <c r="BC503">
        <f t="shared" si="88"/>
        <v>14.325364849136001</v>
      </c>
      <c r="BD503">
        <f t="shared" si="89"/>
        <v>8.100040045141796</v>
      </c>
      <c r="BE503">
        <f t="shared" si="90"/>
        <v>31.119435239878982</v>
      </c>
      <c r="BF503">
        <v>2.7084595204513398</v>
      </c>
      <c r="BH503">
        <f t="shared" si="91"/>
        <v>44.423202869172002</v>
      </c>
    </row>
    <row r="504" spans="1:61" x14ac:dyDescent="0.25">
      <c r="A504" t="s">
        <v>1439</v>
      </c>
      <c r="B504" t="s">
        <v>1440</v>
      </c>
      <c r="C504">
        <v>503</v>
      </c>
      <c r="E504" t="s">
        <v>1432</v>
      </c>
      <c r="F504" s="15">
        <v>45277</v>
      </c>
      <c r="G504"/>
      <c r="H504" t="s">
        <v>293</v>
      </c>
      <c r="N504">
        <v>28.004563000000001</v>
      </c>
      <c r="O504">
        <v>85.540839000000005</v>
      </c>
      <c r="P504" s="11">
        <v>2008.92086640242</v>
      </c>
      <c r="AC504">
        <v>-6.17</v>
      </c>
      <c r="AD504">
        <v>-11.7</v>
      </c>
      <c r="AE504">
        <v>-78.89</v>
      </c>
      <c r="AF504" s="24">
        <f t="shared" si="66"/>
        <v>14.709999999999994</v>
      </c>
      <c r="AH504">
        <v>2.29548</v>
      </c>
      <c r="AI504">
        <v>0.98750000000000004</v>
      </c>
      <c r="AJ504">
        <v>5.0327200000000003</v>
      </c>
      <c r="AK504">
        <v>0.65358000000000005</v>
      </c>
      <c r="AL504">
        <v>5.8790300000000002</v>
      </c>
      <c r="AM504">
        <v>1.5242499999999999E-2</v>
      </c>
      <c r="AN504">
        <v>3.4299999999999999E-3</v>
      </c>
      <c r="AO504">
        <v>8.3833333333333329E-4</v>
      </c>
      <c r="AP504">
        <v>-2.9E-4</v>
      </c>
      <c r="AQ504">
        <v>2.5300000000000002E-4</v>
      </c>
      <c r="AR504">
        <v>1.3999999999999999E-4</v>
      </c>
      <c r="AS504">
        <v>1.50841</v>
      </c>
      <c r="AU504">
        <f t="shared" si="80"/>
        <v>99.847893208496359</v>
      </c>
      <c r="AV504">
        <f t="shared" si="81"/>
        <v>25.256852599729399</v>
      </c>
      <c r="AW504">
        <f t="shared" si="82"/>
        <v>125.57313239183591</v>
      </c>
      <c r="AX504">
        <f t="shared" si="83"/>
        <v>26.890763217444974</v>
      </c>
      <c r="AY504">
        <f t="shared" si="84"/>
        <v>209.3261647469335</v>
      </c>
      <c r="AZ504">
        <f t="shared" si="85"/>
        <v>173.96142433234419</v>
      </c>
      <c r="BA504">
        <f t="shared" si="86"/>
        <v>127.12414061486574</v>
      </c>
      <c r="BB504">
        <f t="shared" si="87"/>
        <v>6.1046504571812772</v>
      </c>
      <c r="BC504">
        <f t="shared" si="88"/>
        <v>-5.1929447578118006</v>
      </c>
      <c r="BD504">
        <f t="shared" si="89"/>
        <v>2.5483272052131491</v>
      </c>
      <c r="BE504">
        <f t="shared" si="90"/>
        <v>36.450079239302696</v>
      </c>
      <c r="BF504">
        <v>2.0751698166431591</v>
      </c>
      <c r="BH504">
        <f t="shared" si="91"/>
        <v>47.042257913612978</v>
      </c>
    </row>
    <row r="505" spans="1:61" x14ac:dyDescent="0.25">
      <c r="A505" t="s">
        <v>1441</v>
      </c>
      <c r="B505" t="s">
        <v>1442</v>
      </c>
      <c r="C505">
        <v>504</v>
      </c>
      <c r="E505" t="s">
        <v>1432</v>
      </c>
      <c r="F505" s="15">
        <v>45291</v>
      </c>
      <c r="G505"/>
      <c r="H505" t="s">
        <v>293</v>
      </c>
      <c r="N505">
        <v>28.004563000000001</v>
      </c>
      <c r="O505">
        <v>85.540839000000005</v>
      </c>
      <c r="P505" s="11">
        <v>2008.92086640242</v>
      </c>
      <c r="X505" t="s">
        <v>1443</v>
      </c>
      <c r="Y505">
        <f>160/112</f>
        <v>1.4285714285714286</v>
      </c>
      <c r="AC505">
        <v>-6.17</v>
      </c>
      <c r="AD505">
        <v>-11.69</v>
      </c>
      <c r="AE505">
        <v>-78.989999999999995</v>
      </c>
      <c r="AF505" s="24">
        <f t="shared" si="66"/>
        <v>14.530000000000001</v>
      </c>
      <c r="AH505">
        <v>2.4034499999999999</v>
      </c>
      <c r="AI505">
        <v>0.99241999999999997</v>
      </c>
      <c r="AJ505">
        <v>5.22905</v>
      </c>
      <c r="AK505">
        <v>0.66822999999999999</v>
      </c>
      <c r="AL505">
        <v>5.9192299999999998</v>
      </c>
      <c r="AM505">
        <v>1.541E-2</v>
      </c>
      <c r="AN505">
        <v>5.5999999999999999E-3</v>
      </c>
      <c r="AO505">
        <v>9.4666666666666673E-4</v>
      </c>
      <c r="AP505">
        <v>7.5000000000000002E-4</v>
      </c>
      <c r="AQ505">
        <v>2.92E-4</v>
      </c>
      <c r="AR505">
        <v>1.1E-4</v>
      </c>
      <c r="AS505">
        <v>1.6149500000000001</v>
      </c>
      <c r="AU505">
        <f t="shared" si="80"/>
        <v>104.54433013224273</v>
      </c>
      <c r="AV505">
        <f t="shared" si="81"/>
        <v>25.382689272935139</v>
      </c>
      <c r="AW505">
        <f t="shared" si="82"/>
        <v>130.47182993163332</v>
      </c>
      <c r="AX505">
        <f t="shared" si="83"/>
        <v>27.493519851882329</v>
      </c>
      <c r="AY505">
        <f t="shared" si="84"/>
        <v>210.75750832280002</v>
      </c>
      <c r="AZ505">
        <f t="shared" si="85"/>
        <v>175.87308833599633</v>
      </c>
      <c r="BA505">
        <f t="shared" si="86"/>
        <v>207.54961733039303</v>
      </c>
      <c r="BB505">
        <f t="shared" si="87"/>
        <v>6.8935217886261748</v>
      </c>
      <c r="BC505">
        <f t="shared" si="88"/>
        <v>13.430029546065002</v>
      </c>
      <c r="BD505">
        <f t="shared" si="89"/>
        <v>2.0022570898103313</v>
      </c>
      <c r="BE505">
        <f t="shared" si="90"/>
        <v>42.068866157614181</v>
      </c>
      <c r="BF505">
        <v>1.5531337094499291</v>
      </c>
      <c r="BH505">
        <f t="shared" si="91"/>
        <v>50.364883829720881</v>
      </c>
    </row>
    <row r="506" spans="1:61" x14ac:dyDescent="0.25">
      <c r="A506" t="s">
        <v>1444</v>
      </c>
      <c r="B506" t="s">
        <v>1445</v>
      </c>
      <c r="C506">
        <v>505</v>
      </c>
      <c r="E506" t="s">
        <v>1432</v>
      </c>
      <c r="F506" s="15">
        <v>45306</v>
      </c>
      <c r="G506"/>
      <c r="H506" t="s">
        <v>293</v>
      </c>
      <c r="N506">
        <v>28.004563000000001</v>
      </c>
      <c r="O506">
        <v>85.540839000000005</v>
      </c>
      <c r="P506" s="11">
        <v>2008.92086640242</v>
      </c>
      <c r="X506" t="s">
        <v>1446</v>
      </c>
      <c r="Y506">
        <f>17.1/16.3</f>
        <v>1.0490797546012269</v>
      </c>
      <c r="AC506">
        <v>-6.1</v>
      </c>
      <c r="AD506">
        <v>-11.58</v>
      </c>
      <c r="AE506">
        <v>-78.52</v>
      </c>
      <c r="AF506" s="24">
        <f t="shared" si="66"/>
        <v>14.120000000000005</v>
      </c>
      <c r="AH506">
        <v>3.1413099999999998</v>
      </c>
      <c r="AI506">
        <v>1.27241</v>
      </c>
      <c r="AJ506">
        <v>6.8548499999999999</v>
      </c>
      <c r="AK506">
        <v>0.92874999999999996</v>
      </c>
      <c r="AL506">
        <v>10.11007</v>
      </c>
      <c r="AM506">
        <v>1.8364999999999999E-2</v>
      </c>
      <c r="AN506">
        <v>9.1900000000000003E-3</v>
      </c>
      <c r="AO506">
        <v>4.1850000000000004E-3</v>
      </c>
      <c r="AP506">
        <v>3.2000000000000002E-3</v>
      </c>
      <c r="AQ506">
        <v>3.9599999999999998E-4</v>
      </c>
      <c r="AR506">
        <v>5.4499999999999991E-4</v>
      </c>
      <c r="AS506">
        <v>1.7063999999999999</v>
      </c>
      <c r="AU506">
        <f t="shared" si="80"/>
        <v>136.63947645580953</v>
      </c>
      <c r="AV506">
        <f t="shared" si="81"/>
        <v>32.543870193844747</v>
      </c>
      <c r="AW506">
        <f t="shared" si="82"/>
        <v>171.03772643345474</v>
      </c>
      <c r="AX506">
        <f t="shared" si="83"/>
        <v>38.212301995474185</v>
      </c>
      <c r="AY506">
        <f t="shared" si="84"/>
        <v>359.97472005127202</v>
      </c>
      <c r="AZ506">
        <f t="shared" si="85"/>
        <v>209.59826523624741</v>
      </c>
      <c r="BA506">
        <f t="shared" si="86"/>
        <v>340.60374701184145</v>
      </c>
      <c r="BB506">
        <f t="shared" si="87"/>
        <v>30.474706357817471</v>
      </c>
      <c r="BC506">
        <f t="shared" si="88"/>
        <v>57.301459396544004</v>
      </c>
      <c r="BD506">
        <f t="shared" si="89"/>
        <v>9.9202737631511866</v>
      </c>
      <c r="BE506">
        <f t="shared" si="90"/>
        <v>57.052297939778128</v>
      </c>
      <c r="BF506">
        <v>10.436305500705215</v>
      </c>
      <c r="BH506">
        <f t="shared" si="91"/>
        <v>53.216903165445189</v>
      </c>
    </row>
    <row r="507" spans="1:61" x14ac:dyDescent="0.25">
      <c r="A507" t="s">
        <v>1447</v>
      </c>
      <c r="B507" t="s">
        <v>1448</v>
      </c>
      <c r="C507">
        <v>506</v>
      </c>
      <c r="E507" t="s">
        <v>1432</v>
      </c>
      <c r="F507" s="15">
        <v>45320</v>
      </c>
      <c r="G507"/>
      <c r="H507" t="s">
        <v>293</v>
      </c>
      <c r="N507">
        <v>28.004563000000001</v>
      </c>
      <c r="O507">
        <v>85.540839000000005</v>
      </c>
      <c r="P507" s="11">
        <v>2008.92086640242</v>
      </c>
      <c r="X507" t="s">
        <v>1449</v>
      </c>
      <c r="Y507">
        <f>80/71</f>
        <v>1.1267605633802817</v>
      </c>
      <c r="AC507">
        <v>-6.08</v>
      </c>
      <c r="AD507">
        <v>-11.54</v>
      </c>
      <c r="AE507">
        <v>-78.430000000000007</v>
      </c>
      <c r="AF507" s="24">
        <f t="shared" si="66"/>
        <v>13.889999999999986</v>
      </c>
      <c r="AH507">
        <v>1.98946</v>
      </c>
      <c r="AI507">
        <v>0.95181000000000004</v>
      </c>
      <c r="AJ507">
        <v>4.3080699999999998</v>
      </c>
      <c r="AK507">
        <v>0.61658999999999997</v>
      </c>
      <c r="AL507">
        <v>5.7321</v>
      </c>
      <c r="AM507">
        <v>1.5004999999999999E-2</v>
      </c>
      <c r="AN507">
        <v>3.8400000000000001E-3</v>
      </c>
      <c r="AO507">
        <v>7.5500000000000003E-4</v>
      </c>
      <c r="AP507">
        <v>-1.1E-4</v>
      </c>
      <c r="AQ507">
        <v>3.6999999999999998E-5</v>
      </c>
      <c r="AR507">
        <v>1.9000000000000001E-4</v>
      </c>
      <c r="AS507">
        <v>0.95189000000000001</v>
      </c>
      <c r="AU507">
        <f t="shared" si="80"/>
        <v>86.536754675525458</v>
      </c>
      <c r="AV507">
        <f t="shared" si="81"/>
        <v>24.344025187795889</v>
      </c>
      <c r="AW507">
        <f t="shared" si="82"/>
        <v>107.49214032636358</v>
      </c>
      <c r="AX507">
        <f t="shared" si="83"/>
        <v>25.368854145237602</v>
      </c>
      <c r="AY507">
        <f t="shared" si="84"/>
        <v>204.09463958270283</v>
      </c>
      <c r="AZ507">
        <f t="shared" si="85"/>
        <v>171.25085596895684</v>
      </c>
      <c r="BA507">
        <f t="shared" si="86"/>
        <v>142.31973759798379</v>
      </c>
      <c r="BB507">
        <f t="shared" si="87"/>
        <v>5.4978263560698188</v>
      </c>
      <c r="BC507">
        <f t="shared" si="88"/>
        <v>-1.9697376667562003</v>
      </c>
      <c r="BD507">
        <f t="shared" si="89"/>
        <v>3.4584440642178453</v>
      </c>
      <c r="BE507">
        <f t="shared" si="90"/>
        <v>5.3306439994237147</v>
      </c>
      <c r="BF507">
        <v>0.82998533145275</v>
      </c>
      <c r="BH507">
        <f t="shared" si="91"/>
        <v>29.68626227974427</v>
      </c>
    </row>
    <row r="508" spans="1:61" x14ac:dyDescent="0.25">
      <c r="A508" t="s">
        <v>1450</v>
      </c>
      <c r="B508" t="s">
        <v>1451</v>
      </c>
      <c r="C508">
        <v>507</v>
      </c>
      <c r="E508" t="s">
        <v>1432</v>
      </c>
      <c r="F508" s="15">
        <v>45335</v>
      </c>
      <c r="G508"/>
      <c r="H508" t="s">
        <v>293</v>
      </c>
      <c r="N508">
        <v>28.004563000000001</v>
      </c>
      <c r="O508">
        <v>85.540839000000005</v>
      </c>
      <c r="P508" s="11">
        <v>2008.92086640242</v>
      </c>
      <c r="X508" t="s">
        <v>1452</v>
      </c>
      <c r="Y508">
        <f>17.7/15.2</f>
        <v>1.1644736842105263</v>
      </c>
      <c r="AC508">
        <v>-6.02</v>
      </c>
      <c r="AD508">
        <v>-11.44</v>
      </c>
      <c r="AE508">
        <v>-78.27</v>
      </c>
      <c r="AF508" s="24">
        <f t="shared" si="66"/>
        <v>13.25</v>
      </c>
      <c r="AH508">
        <v>2.6011299999999999</v>
      </c>
      <c r="AI508">
        <v>1.03026</v>
      </c>
      <c r="AJ508">
        <v>5.76593</v>
      </c>
      <c r="AK508">
        <v>0.70396000000000003</v>
      </c>
      <c r="AL508">
        <v>5.9522000000000004</v>
      </c>
      <c r="AM508">
        <v>1.60625E-2</v>
      </c>
      <c r="AN508">
        <v>3.5300000000000002E-3</v>
      </c>
      <c r="AO508">
        <v>9.8833333333333347E-4</v>
      </c>
      <c r="AP508">
        <v>-3.1E-4</v>
      </c>
      <c r="AQ508">
        <v>3.0200000000000002E-4</v>
      </c>
      <c r="AR508">
        <v>6.9999999999999994E-5</v>
      </c>
      <c r="AS508">
        <v>1.92594</v>
      </c>
      <c r="AU508">
        <f t="shared" si="80"/>
        <v>113.14293762586306</v>
      </c>
      <c r="AV508">
        <f t="shared" si="81"/>
        <v>26.350506287997174</v>
      </c>
      <c r="AW508">
        <f t="shared" si="82"/>
        <v>143.86770796945956</v>
      </c>
      <c r="AX508">
        <f t="shared" si="83"/>
        <v>28.963587739148327</v>
      </c>
      <c r="AY508">
        <f t="shared" si="84"/>
        <v>211.93142368838016</v>
      </c>
      <c r="AZ508">
        <f t="shared" si="85"/>
        <v>183.32001826067108</v>
      </c>
      <c r="BA508">
        <f t="shared" si="86"/>
        <v>130.8303837814799</v>
      </c>
      <c r="BB508">
        <f t="shared" si="87"/>
        <v>7.1969338391819049</v>
      </c>
      <c r="BC508">
        <f t="shared" si="88"/>
        <v>-5.551078879040201</v>
      </c>
      <c r="BD508">
        <f t="shared" si="89"/>
        <v>1.2741636026065746</v>
      </c>
      <c r="BE508">
        <f t="shared" si="90"/>
        <v>43.509580752053019</v>
      </c>
      <c r="BF508">
        <v>1.0182606488011274</v>
      </c>
      <c r="BH508">
        <f t="shared" si="91"/>
        <v>60.063620770310315</v>
      </c>
    </row>
    <row r="509" spans="1:61" x14ac:dyDescent="0.25">
      <c r="A509" t="s">
        <v>1453</v>
      </c>
      <c r="B509" t="s">
        <v>1454</v>
      </c>
      <c r="C509">
        <v>508</v>
      </c>
      <c r="E509" t="s">
        <v>1432</v>
      </c>
      <c r="F509" s="15">
        <v>45349</v>
      </c>
      <c r="G509"/>
      <c r="H509" t="s">
        <v>293</v>
      </c>
      <c r="N509">
        <v>28.004563000000001</v>
      </c>
      <c r="O509">
        <v>85.540839000000005</v>
      </c>
      <c r="P509" s="11">
        <v>2008.92086640242</v>
      </c>
      <c r="X509" t="s">
        <v>1455</v>
      </c>
      <c r="Y509">
        <f>273/240</f>
        <v>1.1375</v>
      </c>
      <c r="AC509">
        <v>-6.09</v>
      </c>
      <c r="AD509">
        <v>-11.58</v>
      </c>
      <c r="AE509">
        <v>-78.55</v>
      </c>
      <c r="AF509" s="24">
        <f t="shared" si="66"/>
        <v>14.090000000000003</v>
      </c>
      <c r="AH509">
        <v>2.7392300000000001</v>
      </c>
      <c r="AI509">
        <v>1.0549599999999999</v>
      </c>
      <c r="AJ509">
        <v>5.9833100000000004</v>
      </c>
      <c r="AK509">
        <v>0.71513000000000004</v>
      </c>
      <c r="AL509">
        <v>5.9597800000000003</v>
      </c>
      <c r="AM509">
        <v>1.6482500000000001E-2</v>
      </c>
      <c r="AN509">
        <v>2.8800000000000002E-3</v>
      </c>
      <c r="AO509">
        <v>1.0633333333333334E-3</v>
      </c>
      <c r="AP509">
        <v>-8.0000000000000007E-5</v>
      </c>
      <c r="AQ509">
        <v>3.1599999999999998E-4</v>
      </c>
      <c r="AR509">
        <v>1.35E-4</v>
      </c>
      <c r="AS509">
        <v>2.0328599999999999</v>
      </c>
      <c r="AU509">
        <f t="shared" si="80"/>
        <v>119.14995753110874</v>
      </c>
      <c r="AV509">
        <f t="shared" si="81"/>
        <v>26.98224730998534</v>
      </c>
      <c r="AW509">
        <f t="shared" si="82"/>
        <v>149.2916313189281</v>
      </c>
      <c r="AX509">
        <f t="shared" si="83"/>
        <v>29.423163958033328</v>
      </c>
      <c r="AY509">
        <f t="shared" si="84"/>
        <v>212.20131384522264</v>
      </c>
      <c r="AZ509">
        <f t="shared" si="85"/>
        <v>188.11344441908238</v>
      </c>
      <c r="BA509">
        <f t="shared" si="86"/>
        <v>106.73980319848785</v>
      </c>
      <c r="BB509">
        <f t="shared" si="87"/>
        <v>7.7430755301822183</v>
      </c>
      <c r="BC509">
        <f t="shared" si="88"/>
        <v>-1.4325364849136002</v>
      </c>
      <c r="BD509">
        <f t="shared" si="89"/>
        <v>2.4573155193126794</v>
      </c>
      <c r="BE509">
        <f t="shared" si="90"/>
        <v>45.5265811842674</v>
      </c>
      <c r="BF509">
        <v>1.5402967559943579</v>
      </c>
      <c r="BH509">
        <f t="shared" si="91"/>
        <v>63.398097614221115</v>
      </c>
    </row>
    <row r="510" spans="1:61" x14ac:dyDescent="0.25">
      <c r="A510" t="s">
        <v>1456</v>
      </c>
      <c r="B510" t="s">
        <v>1457</v>
      </c>
      <c r="C510">
        <v>509</v>
      </c>
      <c r="E510" t="s">
        <v>1432</v>
      </c>
      <c r="F510" s="15">
        <v>45365</v>
      </c>
      <c r="G510"/>
      <c r="H510" t="s">
        <v>293</v>
      </c>
      <c r="N510">
        <v>28.004563000000001</v>
      </c>
      <c r="O510">
        <v>85.540839000000005</v>
      </c>
      <c r="P510" s="11">
        <v>2008.92086640242</v>
      </c>
      <c r="X510" t="s">
        <v>1458</v>
      </c>
      <c r="Y510">
        <f>295/261</f>
        <v>1.1302681992337165</v>
      </c>
      <c r="AC510">
        <v>-6.07</v>
      </c>
      <c r="AD510">
        <v>-11.54</v>
      </c>
      <c r="AE510">
        <v>-78.34</v>
      </c>
      <c r="AF510" s="24">
        <f t="shared" si="66"/>
        <v>13.97999999999999</v>
      </c>
      <c r="AH510">
        <v>2.8786499999999999</v>
      </c>
      <c r="AI510">
        <v>1.12757</v>
      </c>
      <c r="AJ510">
        <v>6.2253299999999996</v>
      </c>
      <c r="AK510">
        <v>0.72818000000000005</v>
      </c>
      <c r="AL510">
        <v>6.0401100000000003</v>
      </c>
      <c r="AM510">
        <v>1.67975E-2</v>
      </c>
      <c r="AN510">
        <v>3.0599999999999998E-3</v>
      </c>
      <c r="AO510">
        <v>1.1016666666666666E-3</v>
      </c>
      <c r="AP510">
        <v>2.2000000000000001E-4</v>
      </c>
      <c r="AQ510">
        <v>3.3599999999999998E-4</v>
      </c>
      <c r="AR510">
        <v>3.6000000000000002E-4</v>
      </c>
      <c r="AS510">
        <v>2.08717</v>
      </c>
      <c r="AU510">
        <f t="shared" si="80"/>
        <v>125.21439428121266</v>
      </c>
      <c r="AV510">
        <f t="shared" si="81"/>
        <v>28.839361302153797</v>
      </c>
      <c r="AW510">
        <f t="shared" si="82"/>
        <v>155.33035580617795</v>
      </c>
      <c r="AX510">
        <f t="shared" si="83"/>
        <v>29.960090516354661</v>
      </c>
      <c r="AY510">
        <f t="shared" si="84"/>
        <v>215.06150860764453</v>
      </c>
      <c r="AZ510">
        <f t="shared" si="85"/>
        <v>191.70851403789089</v>
      </c>
      <c r="BA510">
        <f t="shared" si="86"/>
        <v>113.41104089839334</v>
      </c>
      <c r="BB510">
        <f t="shared" si="87"/>
        <v>8.0222146166934873</v>
      </c>
      <c r="BC510">
        <f t="shared" si="88"/>
        <v>3.9394753335124006</v>
      </c>
      <c r="BD510">
        <f t="shared" si="89"/>
        <v>6.5528413848338127</v>
      </c>
      <c r="BE510">
        <f t="shared" si="90"/>
        <v>48.408010373145082</v>
      </c>
      <c r="BF510">
        <v>3.649836107193229</v>
      </c>
      <c r="BH510">
        <f t="shared" si="91"/>
        <v>65.091844690472485</v>
      </c>
    </row>
    <row r="511" spans="1:61" x14ac:dyDescent="0.25">
      <c r="A511" t="s">
        <v>1459</v>
      </c>
      <c r="B511" t="s">
        <v>1460</v>
      </c>
      <c r="C511">
        <v>510</v>
      </c>
      <c r="E511" t="s">
        <v>1432</v>
      </c>
      <c r="F511" s="15">
        <v>45379</v>
      </c>
      <c r="G511"/>
      <c r="H511" t="s">
        <v>293</v>
      </c>
      <c r="K511" t="s">
        <v>1461</v>
      </c>
      <c r="N511">
        <v>28.004563000000001</v>
      </c>
      <c r="O511">
        <v>85.540839000000005</v>
      </c>
      <c r="P511" s="11">
        <v>2008.92086640242</v>
      </c>
      <c r="X511" t="s">
        <v>1462</v>
      </c>
      <c r="Y511">
        <f>9.1/7.3</f>
        <v>1.2465753424657533</v>
      </c>
      <c r="AF511" s="24"/>
      <c r="AH511">
        <v>2.93703</v>
      </c>
      <c r="AI511">
        <v>1.191055</v>
      </c>
      <c r="AJ511">
        <v>6.782705</v>
      </c>
      <c r="AK511">
        <v>0.81359000000000004</v>
      </c>
      <c r="AL511">
        <v>6.3494900000000003</v>
      </c>
      <c r="AM511">
        <v>1.8176666666666664E-2</v>
      </c>
      <c r="AN511">
        <v>0.11589000000000001</v>
      </c>
      <c r="AO511">
        <v>2.47E-3</v>
      </c>
      <c r="AP511">
        <v>0.13951</v>
      </c>
      <c r="AQ511">
        <v>5.0199999999999995E-4</v>
      </c>
      <c r="AR511">
        <v>6.0800000000000003E-3</v>
      </c>
      <c r="AS511">
        <v>2.2520099999999998</v>
      </c>
      <c r="AU511">
        <f t="shared" si="80"/>
        <v>127.75378473789799</v>
      </c>
      <c r="AV511">
        <f t="shared" si="81"/>
        <v>30.463089188020962</v>
      </c>
      <c r="AW511">
        <f t="shared" si="82"/>
        <v>169.2376116572683</v>
      </c>
      <c r="AX511">
        <f t="shared" si="83"/>
        <v>33.474182267023245</v>
      </c>
      <c r="AY511">
        <f t="shared" si="84"/>
        <v>226.07715725196277</v>
      </c>
      <c r="AZ511">
        <f t="shared" si="85"/>
        <v>207.44883207791216</v>
      </c>
      <c r="BA511">
        <f t="shared" si="86"/>
        <v>4295.1652057891515</v>
      </c>
      <c r="BB511">
        <f t="shared" si="87"/>
        <v>17.986266356943645</v>
      </c>
      <c r="BC511">
        <f t="shared" si="88"/>
        <v>2498.1645626287045</v>
      </c>
      <c r="BD511">
        <f t="shared" si="89"/>
        <v>110.67021005497105</v>
      </c>
      <c r="BE511">
        <f t="shared" si="90"/>
        <v>72.323872640829848</v>
      </c>
      <c r="BF511">
        <v>3.6755100141043719</v>
      </c>
      <c r="BH511">
        <f t="shared" si="91"/>
        <v>70.232652424762193</v>
      </c>
    </row>
    <row r="512" spans="1:61" x14ac:dyDescent="0.25">
      <c r="A512" t="s">
        <v>1463</v>
      </c>
      <c r="B512" t="s">
        <v>1464</v>
      </c>
      <c r="C512">
        <v>511</v>
      </c>
      <c r="E512" t="s">
        <v>1432</v>
      </c>
      <c r="F512" s="15">
        <v>45444</v>
      </c>
      <c r="G512"/>
      <c r="H512" t="s">
        <v>293</v>
      </c>
      <c r="N512">
        <v>28.004563000000001</v>
      </c>
      <c r="O512">
        <v>85.540839000000005</v>
      </c>
      <c r="P512" s="11">
        <v>2008.92086640242</v>
      </c>
      <c r="AF512" s="24"/>
      <c r="AU512">
        <v>134.71866289691172</v>
      </c>
      <c r="AV512">
        <v>27.010847504878733</v>
      </c>
      <c r="AW512">
        <v>169.70691759069811</v>
      </c>
      <c r="AX512">
        <v>30.281691037509418</v>
      </c>
      <c r="AY512">
        <v>216.5201471221805</v>
      </c>
      <c r="AZ512">
        <v>195.20281328463824</v>
      </c>
      <c r="BA512">
        <v>212.55088525528512</v>
      </c>
      <c r="BB512">
        <v>11.065143780902517</v>
      </c>
      <c r="BC512">
        <v>33.031225714029908</v>
      </c>
      <c r="BD512">
        <v>4.5909328091060226</v>
      </c>
      <c r="BE512">
        <v>68.217375018008923</v>
      </c>
      <c r="BH512">
        <v>63.989421799469838</v>
      </c>
    </row>
    <row r="513" spans="1:60" x14ac:dyDescent="0.25">
      <c r="A513" t="s">
        <v>1465</v>
      </c>
      <c r="B513" t="s">
        <v>1466</v>
      </c>
      <c r="C513">
        <v>512</v>
      </c>
      <c r="E513" t="s">
        <v>1432</v>
      </c>
      <c r="F513" s="15">
        <v>45472</v>
      </c>
      <c r="G513"/>
      <c r="H513" t="s">
        <v>293</v>
      </c>
      <c r="N513">
        <v>28.004563000000001</v>
      </c>
      <c r="O513">
        <v>85.540839000000005</v>
      </c>
      <c r="P513" s="11">
        <v>2008.92086640242</v>
      </c>
      <c r="AF513" s="24"/>
      <c r="AU513">
        <v>84.434925619834715</v>
      </c>
      <c r="AV513">
        <v>29.841310824255785</v>
      </c>
      <c r="AW513">
        <v>106.88410135735315</v>
      </c>
      <c r="AX513">
        <v>27.562540012343138</v>
      </c>
      <c r="AY513">
        <v>165.61584472414592</v>
      </c>
      <c r="AZ513">
        <v>204.83140835425704</v>
      </c>
      <c r="BA513">
        <v>1284.4613496657846</v>
      </c>
      <c r="BB513">
        <v>14.203659877518625</v>
      </c>
      <c r="BC513">
        <v>276.18195720297257</v>
      </c>
      <c r="BD513">
        <v>46.467684784059607</v>
      </c>
      <c r="BE513">
        <v>46.812433366949996</v>
      </c>
      <c r="BH513">
        <v>30.286251832215811</v>
      </c>
    </row>
    <row r="514" spans="1:60" x14ac:dyDescent="0.25">
      <c r="A514" t="s">
        <v>1467</v>
      </c>
      <c r="B514" t="s">
        <v>1468</v>
      </c>
      <c r="C514">
        <v>513</v>
      </c>
      <c r="E514" t="s">
        <v>1432</v>
      </c>
      <c r="F514" s="15">
        <v>45486</v>
      </c>
      <c r="G514"/>
      <c r="H514" t="s">
        <v>293</v>
      </c>
      <c r="N514">
        <v>28.004563000000001</v>
      </c>
      <c r="O514">
        <v>85.540839000000005</v>
      </c>
      <c r="P514" s="11">
        <v>2008.92086640242</v>
      </c>
      <c r="AF514" s="24"/>
      <c r="AU514">
        <v>81.712574162679431</v>
      </c>
      <c r="AV514">
        <v>23.560167334641147</v>
      </c>
      <c r="AW514">
        <v>103.56087130096311</v>
      </c>
      <c r="AX514">
        <v>25.194468079270383</v>
      </c>
      <c r="AY514">
        <v>188.26834615726975</v>
      </c>
      <c r="AZ514">
        <v>185.98106026021455</v>
      </c>
      <c r="BA514">
        <v>548.05428259670441</v>
      </c>
      <c r="BB514">
        <v>11.118702076066615</v>
      </c>
      <c r="BC514">
        <v>106.55600680454829</v>
      </c>
      <c r="BD514">
        <v>14.331155120317447</v>
      </c>
      <c r="BE514">
        <v>26.103587379340144</v>
      </c>
      <c r="BH514">
        <v>24.811802432558864</v>
      </c>
    </row>
    <row r="515" spans="1:60" x14ac:dyDescent="0.25">
      <c r="A515" t="s">
        <v>1469</v>
      </c>
      <c r="B515" t="s">
        <v>1470</v>
      </c>
      <c r="C515">
        <v>514</v>
      </c>
      <c r="E515" t="s">
        <v>1432</v>
      </c>
      <c r="F515" s="15">
        <v>45507</v>
      </c>
      <c r="G515"/>
      <c r="H515" t="s">
        <v>293</v>
      </c>
      <c r="N515">
        <v>28.004563000000001</v>
      </c>
      <c r="O515">
        <v>85.540839000000005</v>
      </c>
      <c r="P515" s="11">
        <v>2008.92086640242</v>
      </c>
      <c r="AF515" s="24"/>
      <c r="AU515">
        <v>78.375812092214019</v>
      </c>
      <c r="AV515">
        <v>22.792179519314139</v>
      </c>
      <c r="AW515">
        <v>98.804003478217453</v>
      </c>
      <c r="AX515">
        <v>24.152753466364949</v>
      </c>
      <c r="AY515">
        <v>188.13217336347941</v>
      </c>
      <c r="AZ515">
        <v>171.09064140607165</v>
      </c>
      <c r="BA515">
        <v>325.91135739143715</v>
      </c>
      <c r="BB515">
        <v>7.8837810481551331</v>
      </c>
      <c r="BC515">
        <v>41.781470140567649</v>
      </c>
      <c r="BD515">
        <v>9.3059448833230185</v>
      </c>
      <c r="BE515">
        <v>36.545022331076211</v>
      </c>
      <c r="BH515">
        <v>21.444627085607365</v>
      </c>
    </row>
    <row r="516" spans="1:60" x14ac:dyDescent="0.25">
      <c r="A516" t="s">
        <v>1471</v>
      </c>
      <c r="B516" t="s">
        <v>1472</v>
      </c>
      <c r="C516">
        <v>515</v>
      </c>
      <c r="E516" t="s">
        <v>1432</v>
      </c>
      <c r="F516" s="15">
        <v>45521</v>
      </c>
      <c r="G516"/>
      <c r="H516" t="s">
        <v>293</v>
      </c>
      <c r="N516">
        <v>28.004563000000001</v>
      </c>
      <c r="O516">
        <v>85.540839000000005</v>
      </c>
      <c r="P516" s="11">
        <v>2008.92086640242</v>
      </c>
      <c r="AF516" s="24"/>
      <c r="AU516">
        <v>74.714711613745123</v>
      </c>
      <c r="AV516">
        <v>21.611298803272774</v>
      </c>
      <c r="AW516">
        <v>93.693966530265953</v>
      </c>
      <c r="AX516">
        <v>22.850165754645822</v>
      </c>
      <c r="AY516">
        <v>187.48219508287193</v>
      </c>
      <c r="AZ516">
        <v>162.3570988358822</v>
      </c>
      <c r="BA516">
        <v>330.7073773664282</v>
      </c>
      <c r="BB516">
        <v>7.5410079591049106</v>
      </c>
      <c r="BC516">
        <v>74.017219088548671</v>
      </c>
      <c r="BD516">
        <v>14.889511813316831</v>
      </c>
      <c r="BE516">
        <v>18.794582913124909</v>
      </c>
      <c r="BH516">
        <v>20.428328317480119</v>
      </c>
    </row>
    <row r="517" spans="1:60" x14ac:dyDescent="0.25">
      <c r="A517" t="s">
        <v>1473</v>
      </c>
      <c r="B517" t="s">
        <v>1474</v>
      </c>
      <c r="C517">
        <v>516</v>
      </c>
      <c r="E517" t="s">
        <v>1432</v>
      </c>
      <c r="F517" s="15">
        <v>45542</v>
      </c>
      <c r="G517"/>
      <c r="H517" t="s">
        <v>293</v>
      </c>
      <c r="N517">
        <v>28.004563000000001</v>
      </c>
      <c r="O517">
        <v>85.540839000000005</v>
      </c>
      <c r="P517" s="11">
        <v>2008.92086640242</v>
      </c>
      <c r="AF517" s="24"/>
      <c r="AU517">
        <v>71.055371030882995</v>
      </c>
      <c r="AV517">
        <v>21.063387935025307</v>
      </c>
      <c r="AW517">
        <v>88.865943200758494</v>
      </c>
      <c r="AX517">
        <v>21.957719015291779</v>
      </c>
      <c r="AY517">
        <v>175.33446778586813</v>
      </c>
      <c r="AZ517">
        <v>160.89246747317964</v>
      </c>
      <c r="BA517">
        <v>406.35369242651421</v>
      </c>
      <c r="BB517">
        <v>7.7445294807284792</v>
      </c>
      <c r="BC517">
        <v>96.972405765959365</v>
      </c>
      <c r="BD517">
        <v>15.07563071098329</v>
      </c>
      <c r="BE517">
        <v>40.895620227632904</v>
      </c>
      <c r="BH517">
        <v>19.059715967565882</v>
      </c>
    </row>
    <row r="518" spans="1:60" x14ac:dyDescent="0.25">
      <c r="A518" t="s">
        <v>1475</v>
      </c>
      <c r="B518" t="s">
        <v>1476</v>
      </c>
      <c r="C518">
        <v>517</v>
      </c>
      <c r="E518" t="s">
        <v>1432</v>
      </c>
      <c r="F518" s="15">
        <v>45556</v>
      </c>
      <c r="G518"/>
      <c r="H518" t="s">
        <v>293</v>
      </c>
      <c r="N518">
        <v>28.004563000000001</v>
      </c>
      <c r="O518">
        <v>85.540839000000005</v>
      </c>
      <c r="P518" s="11">
        <v>2008.92086640242</v>
      </c>
      <c r="AF518" s="24"/>
      <c r="AU518">
        <v>81.82717442366247</v>
      </c>
      <c r="AV518">
        <v>23.739996291398864</v>
      </c>
      <c r="AW518">
        <v>97.241496227356649</v>
      </c>
      <c r="AX518">
        <v>24.208786532263595</v>
      </c>
      <c r="AY518">
        <v>192.93699371561837</v>
      </c>
      <c r="AZ518">
        <v>161.46204633645286</v>
      </c>
      <c r="BA518">
        <v>639.39666302948854</v>
      </c>
      <c r="BB518">
        <v>7.1446765748905889</v>
      </c>
      <c r="BC518">
        <v>77.57792461276749</v>
      </c>
      <c r="BD518">
        <v>168.18944385792469</v>
      </c>
      <c r="BE518">
        <v>42.113787638668775</v>
      </c>
      <c r="BH518">
        <v>25.430283564634337</v>
      </c>
    </row>
    <row r="519" spans="1:60" x14ac:dyDescent="0.25">
      <c r="A519" t="s">
        <v>1477</v>
      </c>
      <c r="B519" t="s">
        <v>1478</v>
      </c>
      <c r="C519">
        <v>518</v>
      </c>
      <c r="E519" t="s">
        <v>1432</v>
      </c>
      <c r="F519" s="15">
        <v>45570</v>
      </c>
      <c r="G519"/>
      <c r="H519" t="s">
        <v>293</v>
      </c>
      <c r="N519">
        <v>28.004563000000001</v>
      </c>
      <c r="O519">
        <v>85.540839000000005</v>
      </c>
      <c r="P519" s="11">
        <v>2008.92086640242</v>
      </c>
      <c r="AF519" s="24"/>
      <c r="AU519">
        <v>83.20672553284038</v>
      </c>
      <c r="AV519">
        <v>24.071223211750894</v>
      </c>
      <c r="AW519">
        <v>101.29926354608511</v>
      </c>
      <c r="AX519">
        <v>25.227982568744427</v>
      </c>
      <c r="AY519">
        <v>192.96352231578575</v>
      </c>
      <c r="AZ519">
        <v>172.12130792056607</v>
      </c>
      <c r="BA519">
        <v>367.76753171863186</v>
      </c>
      <c r="BB519">
        <v>7.455314686842355</v>
      </c>
      <c r="BC519">
        <v>99.661874832124653</v>
      </c>
      <c r="BD519">
        <v>120.72912495297727</v>
      </c>
      <c r="BE519">
        <v>43.157931133842382</v>
      </c>
      <c r="BH519">
        <v>24.123506861063461</v>
      </c>
    </row>
    <row r="520" spans="1:60" x14ac:dyDescent="0.25">
      <c r="A520" t="s">
        <v>1479</v>
      </c>
      <c r="B520" t="s">
        <v>1480</v>
      </c>
      <c r="C520">
        <v>519</v>
      </c>
      <c r="E520" t="s">
        <v>1432</v>
      </c>
      <c r="F520" s="15">
        <v>45579</v>
      </c>
      <c r="G520"/>
      <c r="H520" t="s">
        <v>293</v>
      </c>
      <c r="N520">
        <v>28.004563000000001</v>
      </c>
      <c r="O520">
        <v>85.540839000000005</v>
      </c>
      <c r="P520" s="11">
        <v>2008.92086640242</v>
      </c>
      <c r="AF520" s="24"/>
      <c r="AU520">
        <v>45.53139799913005</v>
      </c>
      <c r="AV520">
        <v>11.492088236572945</v>
      </c>
      <c r="AW520">
        <v>59.385309681121818</v>
      </c>
      <c r="AX520">
        <v>14.260645724473704</v>
      </c>
      <c r="AY520">
        <v>129.60263573730217</v>
      </c>
      <c r="AZ520">
        <v>95.282406984706682</v>
      </c>
      <c r="BA520">
        <v>187.48078084055916</v>
      </c>
      <c r="BB520">
        <v>3.4920008446991493</v>
      </c>
      <c r="BC520">
        <v>11.326073954696033</v>
      </c>
      <c r="BD520">
        <v>1.6130304464426561</v>
      </c>
      <c r="BE520">
        <v>10.789482783460596</v>
      </c>
      <c r="BH520">
        <v>16.667324731015125</v>
      </c>
    </row>
    <row r="521" spans="1:60" x14ac:dyDescent="0.25">
      <c r="A521" t="s">
        <v>1481</v>
      </c>
      <c r="B521" t="s">
        <v>1482</v>
      </c>
      <c r="C521">
        <v>520</v>
      </c>
      <c r="E521" t="s">
        <v>1432</v>
      </c>
      <c r="F521" s="15">
        <v>45591</v>
      </c>
      <c r="G521"/>
      <c r="H521" t="s">
        <v>293</v>
      </c>
      <c r="N521">
        <v>28.004563000000001</v>
      </c>
      <c r="O521">
        <v>85.540839000000005</v>
      </c>
      <c r="P521" s="11">
        <v>2008.92086640242</v>
      </c>
      <c r="AF521" s="24"/>
      <c r="AU521">
        <v>92.262630709003915</v>
      </c>
      <c r="AV521">
        <v>24.815928032676613</v>
      </c>
      <c r="AW521">
        <v>113.87853727730925</v>
      </c>
      <c r="AX521">
        <v>26.788612096276491</v>
      </c>
      <c r="AY521">
        <v>198.47082661871784</v>
      </c>
      <c r="AZ521">
        <v>175.51165829719238</v>
      </c>
      <c r="BA521">
        <v>218.0009079541386</v>
      </c>
      <c r="BB521">
        <v>7.905204366220774</v>
      </c>
      <c r="BC521">
        <v>130.00363147998925</v>
      </c>
      <c r="BD521">
        <v>66.196287936704408</v>
      </c>
      <c r="BE521">
        <v>28.017850453825098</v>
      </c>
      <c r="BH521">
        <v>32.911399423046937</v>
      </c>
    </row>
    <row r="522" spans="1:60" x14ac:dyDescent="0.25">
      <c r="A522" t="s">
        <v>1483</v>
      </c>
      <c r="C522">
        <v>521</v>
      </c>
      <c r="E522" t="s">
        <v>1432</v>
      </c>
      <c r="F522" s="15">
        <v>45626</v>
      </c>
      <c r="G522"/>
      <c r="H522" t="s">
        <v>293</v>
      </c>
      <c r="N522">
        <v>28.004563000000001</v>
      </c>
      <c r="O522">
        <v>85.540839000000005</v>
      </c>
      <c r="P522" s="11">
        <v>2008.92086640242</v>
      </c>
      <c r="AF522" s="24"/>
      <c r="AH522">
        <v>2.3811</v>
      </c>
      <c r="AI522">
        <v>1.10934</v>
      </c>
      <c r="AJ522">
        <v>5.1104200000000004</v>
      </c>
      <c r="AK522">
        <v>0.70223000000000002</v>
      </c>
      <c r="AL522">
        <v>6.0548299999999999</v>
      </c>
      <c r="AM522">
        <v>1.5970000000000002E-2</v>
      </c>
      <c r="AN522">
        <v>1.306E-2</v>
      </c>
      <c r="AO522">
        <v>9.4666699999999999E-4</v>
      </c>
      <c r="AP522">
        <v>8.3300000000000006E-3</v>
      </c>
      <c r="AQ522">
        <v>2.99E-4</v>
      </c>
      <c r="AR522">
        <v>1.6666669999999999E-3</v>
      </c>
      <c r="AS522">
        <v>1.462915</v>
      </c>
      <c r="AU522">
        <f t="shared" ref="AU522:AU538" si="92">1000*AH522/22.989769</f>
        <v>103.5721585545292</v>
      </c>
      <c r="AV522">
        <f t="shared" ref="AV522:AV538" si="93">1000*AI522/39.0983</f>
        <v>28.373100620743099</v>
      </c>
      <c r="AW522">
        <f t="shared" ref="AW522:AW538" si="94">1000*AJ522/40.078</f>
        <v>127.51185188881679</v>
      </c>
      <c r="AX522">
        <f t="shared" ref="AX522:AX538" si="95">1000*AK522/24.305</f>
        <v>28.892408969347873</v>
      </c>
      <c r="AY522">
        <f t="shared" ref="AY522:AY538" si="96">1000*AL522/28.0855</f>
        <v>215.58562247423046</v>
      </c>
      <c r="AZ522">
        <f t="shared" ref="AZ522:AZ553" si="97">1000000*AM522/87.62</f>
        <v>182.26432321387813</v>
      </c>
      <c r="BA522">
        <f t="shared" ref="BA522:BA538" si="98">1000000*AN522/26.9815</f>
        <v>484.03535755980948</v>
      </c>
      <c r="BB522">
        <f t="shared" ref="BB522:BB538" si="99">1000000*AO522/137.327</f>
        <v>6.8935242159225796</v>
      </c>
      <c r="BC522">
        <f t="shared" ref="BC522:BC538" si="100">1000000*AP522/55.845</f>
        <v>149.1628614916286</v>
      </c>
      <c r="BD522">
        <f t="shared" ref="BD522:BD538" si="101">1000000*AR522/54.938</f>
        <v>30.337234700935596</v>
      </c>
      <c r="BE522">
        <f t="shared" ref="BE522:BE538" si="102">1000000*AQ522/6.941</f>
        <v>43.077366373721368</v>
      </c>
    </row>
    <row r="523" spans="1:60" x14ac:dyDescent="0.25">
      <c r="A523" t="s">
        <v>1484</v>
      </c>
      <c r="C523">
        <v>522</v>
      </c>
      <c r="E523" t="s">
        <v>1432</v>
      </c>
      <c r="F523" s="29">
        <v>45642</v>
      </c>
      <c r="G523"/>
      <c r="H523" t="s">
        <v>293</v>
      </c>
      <c r="N523">
        <v>28.004563000000001</v>
      </c>
      <c r="O523">
        <v>85.540839000000005</v>
      </c>
      <c r="P523" s="11">
        <v>2008.92086640242</v>
      </c>
      <c r="AF523" s="24"/>
      <c r="AH523">
        <v>2.4558599999999999</v>
      </c>
      <c r="AI523">
        <v>1.1071500000000001</v>
      </c>
      <c r="AJ523">
        <v>5.3330500000000001</v>
      </c>
      <c r="AK523">
        <v>0.70696999999999999</v>
      </c>
      <c r="AL523">
        <v>6.0919299999999996</v>
      </c>
      <c r="AM523">
        <v>1.6073332999999999E-2</v>
      </c>
      <c r="AN523">
        <v>1.132E-2</v>
      </c>
      <c r="AO523">
        <v>8.4333300000000004E-4</v>
      </c>
      <c r="AP523">
        <v>8.5800000000000008E-3</v>
      </c>
      <c r="AQ523">
        <v>2.9700000000000001E-4</v>
      </c>
      <c r="AR523">
        <v>1.01E-3</v>
      </c>
      <c r="AS523">
        <v>1.59568</v>
      </c>
      <c r="AU523">
        <f t="shared" si="92"/>
        <v>106.82403985877372</v>
      </c>
      <c r="AV523">
        <f t="shared" si="93"/>
        <v>28.317087955230789</v>
      </c>
      <c r="AW523">
        <f t="shared" si="94"/>
        <v>133.06676979889215</v>
      </c>
      <c r="AX523">
        <f t="shared" si="95"/>
        <v>29.087430569841597</v>
      </c>
      <c r="AY523">
        <f t="shared" si="96"/>
        <v>216.90658880917198</v>
      </c>
      <c r="AZ523">
        <f t="shared" si="97"/>
        <v>183.4436544167998</v>
      </c>
      <c r="BA523">
        <f t="shared" si="98"/>
        <v>419.54672646072311</v>
      </c>
      <c r="BB523">
        <f t="shared" si="99"/>
        <v>6.1410574759515617</v>
      </c>
      <c r="BC523">
        <f t="shared" si="100"/>
        <v>153.63953800698363</v>
      </c>
      <c r="BD523">
        <f t="shared" si="101"/>
        <v>18.384360551894861</v>
      </c>
      <c r="BE523">
        <f t="shared" si="102"/>
        <v>42.789223454833596</v>
      </c>
    </row>
    <row r="524" spans="1:60" x14ac:dyDescent="0.25">
      <c r="A524" t="s">
        <v>1485</v>
      </c>
      <c r="C524">
        <v>523</v>
      </c>
      <c r="E524" t="s">
        <v>1432</v>
      </c>
      <c r="F524" s="29">
        <v>45656</v>
      </c>
      <c r="G524"/>
      <c r="H524" t="s">
        <v>293</v>
      </c>
      <c r="N524">
        <v>28.004563000000001</v>
      </c>
      <c r="O524">
        <v>85.540839000000005</v>
      </c>
      <c r="P524" s="11">
        <v>2008.92086640242</v>
      </c>
      <c r="AF524" s="24"/>
      <c r="AH524">
        <v>2.7030699999999999</v>
      </c>
      <c r="AI524">
        <v>1.27837</v>
      </c>
      <c r="AJ524">
        <v>5.9331800000000001</v>
      </c>
      <c r="AK524">
        <v>0.77003999999999995</v>
      </c>
      <c r="AL524">
        <v>6.1352566670000002</v>
      </c>
      <c r="AM524">
        <v>1.7420000000000001E-2</v>
      </c>
      <c r="AN524">
        <v>2.068E-2</v>
      </c>
      <c r="AO524">
        <v>1.133333E-3</v>
      </c>
      <c r="AP524">
        <v>1.7469999999999999E-2</v>
      </c>
      <c r="AQ524">
        <v>3.2400000000000001E-4</v>
      </c>
      <c r="AR524">
        <v>1.24E-3</v>
      </c>
      <c r="AS524">
        <v>1.7485075000000001</v>
      </c>
      <c r="AU524">
        <f t="shared" si="92"/>
        <v>117.5770839628706</v>
      </c>
      <c r="AV524">
        <f t="shared" si="93"/>
        <v>32.696306489028935</v>
      </c>
      <c r="AW524">
        <f t="shared" si="94"/>
        <v>148.04082040021956</v>
      </c>
      <c r="AX524">
        <f t="shared" si="95"/>
        <v>31.682369882740176</v>
      </c>
      <c r="AY524">
        <f t="shared" si="96"/>
        <v>218.44925911947448</v>
      </c>
      <c r="AZ524">
        <f t="shared" si="97"/>
        <v>198.81305637982194</v>
      </c>
      <c r="BA524">
        <f t="shared" si="98"/>
        <v>766.45108685580863</v>
      </c>
      <c r="BB524">
        <f t="shared" si="99"/>
        <v>8.2528053478194394</v>
      </c>
      <c r="BC524">
        <f t="shared" si="100"/>
        <v>312.83015489300743</v>
      </c>
      <c r="BD524">
        <f t="shared" si="101"/>
        <v>22.570898103316466</v>
      </c>
      <c r="BE524">
        <f t="shared" si="102"/>
        <v>46.679152859818473</v>
      </c>
    </row>
    <row r="525" spans="1:60" x14ac:dyDescent="0.25">
      <c r="A525" t="s">
        <v>1486</v>
      </c>
      <c r="C525">
        <v>524</v>
      </c>
      <c r="E525" t="s">
        <v>1432</v>
      </c>
      <c r="F525" s="29">
        <v>45671</v>
      </c>
      <c r="G525"/>
      <c r="H525" t="s">
        <v>293</v>
      </c>
      <c r="N525">
        <v>28.004563000000001</v>
      </c>
      <c r="O525">
        <v>85.540839000000005</v>
      </c>
      <c r="P525" s="11">
        <v>2008.92086640242</v>
      </c>
      <c r="AF525" s="24"/>
      <c r="AH525">
        <v>2.5670299999999999</v>
      </c>
      <c r="AI525">
        <v>1.11456</v>
      </c>
      <c r="AJ525">
        <v>5.5611750000000004</v>
      </c>
      <c r="AK525">
        <v>0.72287999999999997</v>
      </c>
      <c r="AL525">
        <v>6.1239999999999997</v>
      </c>
      <c r="AM525">
        <v>1.6473333E-2</v>
      </c>
      <c r="AN525">
        <v>1.371E-2</v>
      </c>
      <c r="AO525">
        <v>9.3000000000000005E-4</v>
      </c>
      <c r="AP525">
        <v>6.9800000000000001E-3</v>
      </c>
      <c r="AQ525">
        <v>3.1399999999999999E-4</v>
      </c>
      <c r="AR525">
        <v>6.5333299999999997E-4</v>
      </c>
      <c r="AS525">
        <v>1.7980324999999999</v>
      </c>
      <c r="AU525">
        <f t="shared" si="92"/>
        <v>111.65966913369159</v>
      </c>
      <c r="AV525">
        <f t="shared" si="93"/>
        <v>28.506610261827237</v>
      </c>
      <c r="AW525">
        <f t="shared" si="94"/>
        <v>138.75879534906932</v>
      </c>
      <c r="AX525">
        <f t="shared" si="95"/>
        <v>29.742028389220327</v>
      </c>
      <c r="AY525">
        <f t="shared" si="96"/>
        <v>218.04845916932226</v>
      </c>
      <c r="AZ525">
        <f t="shared" si="97"/>
        <v>188.00882218671535</v>
      </c>
      <c r="BA525">
        <f t="shared" si="98"/>
        <v>508.12593814280154</v>
      </c>
      <c r="BB525">
        <f t="shared" si="99"/>
        <v>6.7721569684038831</v>
      </c>
      <c r="BC525">
        <f t="shared" si="100"/>
        <v>124.98880830871161</v>
      </c>
      <c r="BD525">
        <f t="shared" si="101"/>
        <v>11.892187556882302</v>
      </c>
      <c r="BE525">
        <f t="shared" si="102"/>
        <v>45.238438265379628</v>
      </c>
    </row>
    <row r="526" spans="1:60" x14ac:dyDescent="0.25">
      <c r="A526" t="s">
        <v>1487</v>
      </c>
      <c r="C526">
        <v>525</v>
      </c>
      <c r="E526" t="s">
        <v>1432</v>
      </c>
      <c r="F526" s="29">
        <v>45685</v>
      </c>
      <c r="G526"/>
      <c r="H526" t="s">
        <v>293</v>
      </c>
      <c r="N526">
        <v>28.004563000000001</v>
      </c>
      <c r="O526">
        <v>85.540839000000005</v>
      </c>
      <c r="P526" s="11">
        <v>2008.92086640242</v>
      </c>
      <c r="AF526" s="24"/>
      <c r="AH526">
        <v>2.8849800000000001</v>
      </c>
      <c r="AI526">
        <v>1.3562399999999999</v>
      </c>
      <c r="AJ526">
        <v>6.0163450000000003</v>
      </c>
      <c r="AK526">
        <v>0.79588999999999999</v>
      </c>
      <c r="AL526">
        <v>6.2138</v>
      </c>
      <c r="AM526">
        <v>1.6979999999999999E-2</v>
      </c>
      <c r="AN526">
        <v>3.6479999999999999E-2</v>
      </c>
      <c r="AO526">
        <v>1.3600000000000001E-3</v>
      </c>
      <c r="AP526">
        <v>4.1980000000000003E-2</v>
      </c>
      <c r="AQ526">
        <v>3.4099999999999999E-4</v>
      </c>
      <c r="AR526">
        <v>1.8400000000000001E-3</v>
      </c>
      <c r="AS526">
        <v>1.9581824999999999</v>
      </c>
      <c r="AU526">
        <f t="shared" si="92"/>
        <v>125.48973415087382</v>
      </c>
      <c r="AV526">
        <f t="shared" si="93"/>
        <v>34.687953184665311</v>
      </c>
      <c r="AW526">
        <f t="shared" si="94"/>
        <v>150.11589899695593</v>
      </c>
      <c r="AX526">
        <f t="shared" si="95"/>
        <v>32.745937049989713</v>
      </c>
      <c r="AY526">
        <f t="shared" si="96"/>
        <v>221.24583859998933</v>
      </c>
      <c r="AZ526">
        <f t="shared" si="97"/>
        <v>193.79137183291485</v>
      </c>
      <c r="BA526">
        <f t="shared" si="98"/>
        <v>1352.0375071808462</v>
      </c>
      <c r="BB526">
        <f t="shared" si="99"/>
        <v>9.9033693301390109</v>
      </c>
      <c r="BC526">
        <f t="shared" si="100"/>
        <v>751.72352045841171</v>
      </c>
      <c r="BD526">
        <f t="shared" si="101"/>
        <v>33.492300411372817</v>
      </c>
      <c r="BE526">
        <f t="shared" si="102"/>
        <v>49.128367670364504</v>
      </c>
    </row>
    <row r="527" spans="1:60" x14ac:dyDescent="0.25">
      <c r="A527" t="s">
        <v>1488</v>
      </c>
      <c r="C527">
        <v>526</v>
      </c>
      <c r="E527" t="s">
        <v>1432</v>
      </c>
      <c r="F527" s="29">
        <v>45701</v>
      </c>
      <c r="G527"/>
      <c r="H527" t="s">
        <v>293</v>
      </c>
      <c r="N527">
        <v>28.004563000000001</v>
      </c>
      <c r="O527">
        <v>85.540839000000005</v>
      </c>
      <c r="P527" s="11">
        <v>2008.92086640242</v>
      </c>
      <c r="AF527" s="24"/>
      <c r="AH527">
        <v>2.7664399999999998</v>
      </c>
      <c r="AI527">
        <v>1.19882</v>
      </c>
      <c r="AJ527">
        <v>5.9411849999999999</v>
      </c>
      <c r="AK527">
        <v>0.74772000000000005</v>
      </c>
      <c r="AL527">
        <v>6.1767333329999996</v>
      </c>
      <c r="AM527">
        <v>1.7063333E-2</v>
      </c>
      <c r="AN527">
        <v>1.371E-2</v>
      </c>
      <c r="AO527">
        <v>1.126667E-3</v>
      </c>
      <c r="AP527">
        <v>7.92E-3</v>
      </c>
      <c r="AQ527">
        <v>3.2400000000000001E-4</v>
      </c>
      <c r="AR527">
        <v>5.6333299999999995E-4</v>
      </c>
      <c r="AS527">
        <v>1.9867999999999999</v>
      </c>
      <c r="AU527">
        <f t="shared" si="92"/>
        <v>120.333527492164</v>
      </c>
      <c r="AV527">
        <f t="shared" si="93"/>
        <v>30.661691173273514</v>
      </c>
      <c r="AW527">
        <f t="shared" si="94"/>
        <v>148.24055591596385</v>
      </c>
      <c r="AX527">
        <f t="shared" si="95"/>
        <v>30.764040320921623</v>
      </c>
      <c r="AY527">
        <f t="shared" si="96"/>
        <v>219.92605910523221</v>
      </c>
      <c r="AZ527">
        <f t="shared" si="97"/>
        <v>194.74244464734076</v>
      </c>
      <c r="BA527">
        <f t="shared" si="98"/>
        <v>508.12593814280154</v>
      </c>
      <c r="BB527">
        <f t="shared" si="99"/>
        <v>8.2042642743233323</v>
      </c>
      <c r="BC527">
        <f t="shared" si="100"/>
        <v>141.82111200644641</v>
      </c>
      <c r="BD527">
        <f t="shared" si="101"/>
        <v>10.253977210673849</v>
      </c>
      <c r="BE527">
        <f t="shared" si="102"/>
        <v>46.679152859818473</v>
      </c>
    </row>
    <row r="528" spans="1:60" x14ac:dyDescent="0.25">
      <c r="A528" t="s">
        <v>1489</v>
      </c>
      <c r="C528">
        <v>527</v>
      </c>
      <c r="E528" t="s">
        <v>1432</v>
      </c>
      <c r="F528" s="29">
        <v>45715</v>
      </c>
      <c r="G528"/>
      <c r="H528" t="s">
        <v>293</v>
      </c>
      <c r="N528">
        <v>28.004563000000001</v>
      </c>
      <c r="O528">
        <v>85.540839000000005</v>
      </c>
      <c r="P528" s="11">
        <v>2008.92086640242</v>
      </c>
      <c r="AF528" s="24"/>
      <c r="AH528">
        <v>2.8764799999999999</v>
      </c>
      <c r="AI528">
        <v>1.23407</v>
      </c>
      <c r="AJ528">
        <v>6.1434449999999998</v>
      </c>
      <c r="AK528">
        <v>0.76358999999999999</v>
      </c>
      <c r="AL528">
        <v>6.2032699999999998</v>
      </c>
      <c r="AM528">
        <v>1.7409999999999998E-2</v>
      </c>
      <c r="AN528">
        <v>1.3950000000000001E-2</v>
      </c>
      <c r="AO528">
        <v>1.15E-3</v>
      </c>
      <c r="AP528">
        <v>8.8100000000000001E-3</v>
      </c>
      <c r="AQ528">
        <v>3.3599999999999998E-4</v>
      </c>
      <c r="AR528">
        <v>5.5333300000000004E-4</v>
      </c>
      <c r="AS528">
        <v>2.0937174999999999</v>
      </c>
      <c r="AU528">
        <f t="shared" si="92"/>
        <v>125.12000446807448</v>
      </c>
      <c r="AV528">
        <f t="shared" si="93"/>
        <v>31.563264898985373</v>
      </c>
      <c r="AW528">
        <f t="shared" si="94"/>
        <v>153.28721493088474</v>
      </c>
      <c r="AX528">
        <f t="shared" si="95"/>
        <v>31.41699238839745</v>
      </c>
      <c r="AY528">
        <f t="shared" si="96"/>
        <v>220.87091203646008</v>
      </c>
      <c r="AZ528">
        <f t="shared" si="97"/>
        <v>198.69892718557406</v>
      </c>
      <c r="BA528">
        <f t="shared" si="98"/>
        <v>517.02092174267557</v>
      </c>
      <c r="BB528">
        <f t="shared" si="99"/>
        <v>8.3741725953381341</v>
      </c>
      <c r="BC528">
        <f t="shared" si="100"/>
        <v>157.75808040111022</v>
      </c>
      <c r="BD528">
        <f t="shared" si="101"/>
        <v>10.071953838872913</v>
      </c>
      <c r="BE528">
        <f t="shared" si="102"/>
        <v>48.408010373145082</v>
      </c>
    </row>
    <row r="529" spans="1:61" x14ac:dyDescent="0.25">
      <c r="A529" t="s">
        <v>1490</v>
      </c>
      <c r="C529">
        <v>528</v>
      </c>
      <c r="E529" t="s">
        <v>1432</v>
      </c>
      <c r="F529" s="29">
        <v>45731</v>
      </c>
      <c r="G529"/>
      <c r="H529" t="s">
        <v>293</v>
      </c>
      <c r="N529">
        <v>28.004563000000001</v>
      </c>
      <c r="O529">
        <v>85.540839000000005</v>
      </c>
      <c r="P529" s="11">
        <v>2008.92086640242</v>
      </c>
      <c r="AF529" s="24"/>
      <c r="AH529">
        <v>2.9215200000000001</v>
      </c>
      <c r="AI529">
        <v>1.2388399999999999</v>
      </c>
      <c r="AJ529">
        <v>6.2767600000000003</v>
      </c>
      <c r="AK529">
        <v>0.77376</v>
      </c>
      <c r="AL529">
        <v>6.2275433329999998</v>
      </c>
      <c r="AM529">
        <v>1.7690000000000001E-2</v>
      </c>
      <c r="AN529">
        <v>1.9890000000000001E-2</v>
      </c>
      <c r="AO529">
        <v>1.296667E-3</v>
      </c>
      <c r="AP529">
        <v>9.8300000000000002E-3</v>
      </c>
      <c r="AQ529">
        <v>3.3300000000000002E-4</v>
      </c>
      <c r="AR529">
        <v>1.0033329999999999E-3</v>
      </c>
      <c r="AS529">
        <v>2.1243425</v>
      </c>
      <c r="AU529">
        <f t="shared" si="92"/>
        <v>127.07913681081355</v>
      </c>
      <c r="AV529">
        <f t="shared" si="93"/>
        <v>31.685265088251914</v>
      </c>
      <c r="AW529">
        <f t="shared" si="94"/>
        <v>156.61360347322719</v>
      </c>
      <c r="AX529">
        <f t="shared" si="95"/>
        <v>31.835424809709938</v>
      </c>
      <c r="AY529">
        <f t="shared" si="96"/>
        <v>221.73517768955509</v>
      </c>
      <c r="AZ529">
        <f t="shared" si="97"/>
        <v>201.89454462451494</v>
      </c>
      <c r="BA529">
        <f t="shared" si="98"/>
        <v>737.17176583955677</v>
      </c>
      <c r="BB529">
        <f t="shared" si="99"/>
        <v>9.4421854405907073</v>
      </c>
      <c r="BC529">
        <f t="shared" si="100"/>
        <v>176.02292058375863</v>
      </c>
      <c r="BD529">
        <f t="shared" si="101"/>
        <v>18.263005569915176</v>
      </c>
      <c r="BE529">
        <f t="shared" si="102"/>
        <v>47.975795994813431</v>
      </c>
    </row>
    <row r="530" spans="1:61" x14ac:dyDescent="0.25">
      <c r="A530" t="s">
        <v>1491</v>
      </c>
      <c r="C530">
        <v>529</v>
      </c>
      <c r="E530" t="s">
        <v>1432</v>
      </c>
      <c r="F530" s="29">
        <v>45745</v>
      </c>
      <c r="G530"/>
      <c r="H530" t="s">
        <v>293</v>
      </c>
      <c r="N530">
        <v>28.004563000000001</v>
      </c>
      <c r="O530">
        <v>85.540839000000005</v>
      </c>
      <c r="P530" s="11">
        <v>2008.92086640242</v>
      </c>
      <c r="AF530" s="24"/>
      <c r="AH530">
        <v>3.1415600000000001</v>
      </c>
      <c r="AI530">
        <v>1.3662399999999999</v>
      </c>
      <c r="AJ530">
        <v>6.4611850000000004</v>
      </c>
      <c r="AK530">
        <v>0.78913</v>
      </c>
      <c r="AL530">
        <v>6.2236733329999998</v>
      </c>
      <c r="AM530">
        <v>1.7999999999999999E-2</v>
      </c>
      <c r="AN530">
        <v>2.538E-2</v>
      </c>
      <c r="AO530">
        <v>1.273333E-3</v>
      </c>
      <c r="AP530">
        <v>2.554E-2</v>
      </c>
      <c r="AQ530">
        <v>3.6499999999999998E-4</v>
      </c>
      <c r="AR530">
        <v>8.1999999999999998E-4</v>
      </c>
      <c r="AS530">
        <v>2.2451349999999999</v>
      </c>
      <c r="AU530">
        <f t="shared" si="92"/>
        <v>136.65035085824482</v>
      </c>
      <c r="AV530">
        <f t="shared" si="93"/>
        <v>34.943718780611945</v>
      </c>
      <c r="AW530">
        <f t="shared" si="94"/>
        <v>161.21525525225809</v>
      </c>
      <c r="AX530">
        <f t="shared" si="95"/>
        <v>32.467804978399506</v>
      </c>
      <c r="AY530">
        <f t="shared" si="96"/>
        <v>221.59738416620675</v>
      </c>
      <c r="AZ530">
        <f t="shared" si="97"/>
        <v>205.43254964619948</v>
      </c>
      <c r="BA530">
        <f t="shared" si="98"/>
        <v>940.64451568667414</v>
      </c>
      <c r="BB530">
        <f t="shared" si="99"/>
        <v>9.2722698376866894</v>
      </c>
      <c r="BC530">
        <f t="shared" si="100"/>
        <v>457.33727280866685</v>
      </c>
      <c r="BD530">
        <f t="shared" si="101"/>
        <v>14.925916487677018</v>
      </c>
      <c r="BE530">
        <f t="shared" si="102"/>
        <v>52.586082697017723</v>
      </c>
    </row>
    <row r="531" spans="1:61" x14ac:dyDescent="0.25">
      <c r="A531" t="s">
        <v>1492</v>
      </c>
      <c r="C531">
        <v>530</v>
      </c>
      <c r="E531" t="s">
        <v>1432</v>
      </c>
      <c r="F531" s="29">
        <v>45760</v>
      </c>
      <c r="G531"/>
      <c r="H531" t="s">
        <v>293</v>
      </c>
      <c r="N531">
        <v>28.004563000000001</v>
      </c>
      <c r="O531">
        <v>85.540839000000005</v>
      </c>
      <c r="P531" s="11">
        <v>2008.92086640242</v>
      </c>
      <c r="AF531" s="24"/>
      <c r="AH531">
        <v>3.0373299999999999</v>
      </c>
      <c r="AI531">
        <v>1.2622500000000001</v>
      </c>
      <c r="AJ531">
        <v>6.5307750000000002</v>
      </c>
      <c r="AK531">
        <v>0.78451000000000004</v>
      </c>
      <c r="AL531">
        <v>6.3254866669999998</v>
      </c>
      <c r="AM531">
        <v>1.8069999999999999E-2</v>
      </c>
      <c r="AN531">
        <v>1.183E-2</v>
      </c>
      <c r="AO531">
        <v>1.2533329999999999E-3</v>
      </c>
      <c r="AP531">
        <v>6.5900000000000004E-3</v>
      </c>
      <c r="AQ531">
        <v>3.5599999999999998E-4</v>
      </c>
      <c r="AR531">
        <v>3.3E-4</v>
      </c>
      <c r="AS531">
        <v>2.2944300000000002</v>
      </c>
      <c r="AU531">
        <f t="shared" si="92"/>
        <v>132.11659499493013</v>
      </c>
      <c r="AV531">
        <f t="shared" si="93"/>
        <v>32.284012348362971</v>
      </c>
      <c r="AW531">
        <f t="shared" si="94"/>
        <v>162.95161934228256</v>
      </c>
      <c r="AX531">
        <f t="shared" si="95"/>
        <v>32.277720633614486</v>
      </c>
      <c r="AY531">
        <f t="shared" si="96"/>
        <v>225.2225051004967</v>
      </c>
      <c r="AZ531">
        <f t="shared" si="97"/>
        <v>206.23145400593469</v>
      </c>
      <c r="BA531">
        <f t="shared" si="98"/>
        <v>438.44856661045532</v>
      </c>
      <c r="BB531">
        <f t="shared" si="99"/>
        <v>9.1266320534199377</v>
      </c>
      <c r="BC531">
        <f t="shared" si="100"/>
        <v>118.00519294475781</v>
      </c>
      <c r="BD531">
        <f t="shared" si="101"/>
        <v>6.0067712694309945</v>
      </c>
      <c r="BE531">
        <f t="shared" si="102"/>
        <v>51.289439562022764</v>
      </c>
    </row>
    <row r="532" spans="1:61" x14ac:dyDescent="0.25">
      <c r="A532" t="s">
        <v>1493</v>
      </c>
      <c r="C532">
        <v>531</v>
      </c>
      <c r="E532" t="s">
        <v>1432</v>
      </c>
      <c r="F532" s="29">
        <v>45775</v>
      </c>
      <c r="G532"/>
      <c r="H532" t="s">
        <v>293</v>
      </c>
      <c r="N532">
        <v>28.004563000000001</v>
      </c>
      <c r="O532">
        <v>85.540839000000005</v>
      </c>
      <c r="P532" s="11">
        <v>2008.92086640242</v>
      </c>
      <c r="AF532" s="24"/>
      <c r="AH532">
        <v>3.25468</v>
      </c>
      <c r="AI532">
        <v>1.3790899999999999</v>
      </c>
      <c r="AJ532">
        <v>6.9807600000000001</v>
      </c>
      <c r="AK532">
        <v>0.82965999999999995</v>
      </c>
      <c r="AL532">
        <v>6.4301266669999997</v>
      </c>
      <c r="AM532">
        <v>1.9066666999999999E-2</v>
      </c>
      <c r="AN532">
        <v>1.5810000000000001E-2</v>
      </c>
      <c r="AO532">
        <v>1.41E-3</v>
      </c>
      <c r="AP532">
        <v>1.04E-2</v>
      </c>
      <c r="AQ532">
        <v>3.8000000000000002E-4</v>
      </c>
      <c r="AR532">
        <v>7.8666700000000001E-4</v>
      </c>
      <c r="AS532">
        <v>2.4408325</v>
      </c>
      <c r="AU532">
        <f t="shared" si="92"/>
        <v>141.57080047215786</v>
      </c>
      <c r="AV532">
        <f t="shared" si="93"/>
        <v>35.272377571403354</v>
      </c>
      <c r="AW532">
        <f t="shared" si="94"/>
        <v>174.17935026697938</v>
      </c>
      <c r="AX532">
        <f t="shared" si="95"/>
        <v>34.135363094013577</v>
      </c>
      <c r="AY532">
        <f t="shared" si="96"/>
        <v>228.94827106514037</v>
      </c>
      <c r="AZ532">
        <f t="shared" si="97"/>
        <v>217.60633417028072</v>
      </c>
      <c r="BA532">
        <f t="shared" si="98"/>
        <v>585.95704464169899</v>
      </c>
      <c r="BB532">
        <f t="shared" si="99"/>
        <v>10.267463790805888</v>
      </c>
      <c r="BC532">
        <f t="shared" si="100"/>
        <v>186.22974303876802</v>
      </c>
      <c r="BD532">
        <f t="shared" si="101"/>
        <v>14.319177982452947</v>
      </c>
      <c r="BE532">
        <f t="shared" si="102"/>
        <v>54.747154588675983</v>
      </c>
    </row>
    <row r="533" spans="1:61" x14ac:dyDescent="0.25">
      <c r="A533" t="s">
        <v>1494</v>
      </c>
      <c r="C533" s="20">
        <v>532</v>
      </c>
      <c r="E533" t="s">
        <v>1432</v>
      </c>
      <c r="F533" s="29">
        <v>45791</v>
      </c>
      <c r="G533"/>
      <c r="H533" t="s">
        <v>293</v>
      </c>
      <c r="N533">
        <v>28.004563000000001</v>
      </c>
      <c r="O533">
        <v>85.540839000000005</v>
      </c>
      <c r="P533" s="11">
        <v>2008.92086640242</v>
      </c>
      <c r="AF533" s="24"/>
      <c r="AH533">
        <v>3.2115300000000002</v>
      </c>
      <c r="AI533">
        <v>1.3786099999999999</v>
      </c>
      <c r="AJ533">
        <v>6.8067700000000002</v>
      </c>
      <c r="AK533">
        <v>0.79225999999999996</v>
      </c>
      <c r="AL533">
        <v>6.5029666669999999</v>
      </c>
      <c r="AM533">
        <v>1.8523332999999999E-2</v>
      </c>
      <c r="AN533">
        <v>1.7440000000000001E-2</v>
      </c>
      <c r="AO533">
        <v>1.41E-3</v>
      </c>
      <c r="AP533">
        <v>6.6800000000000002E-3</v>
      </c>
      <c r="AQ533">
        <v>3.5E-4</v>
      </c>
      <c r="AR533">
        <v>7.0666700000000002E-4</v>
      </c>
      <c r="AS533">
        <v>2.3445550000000002</v>
      </c>
      <c r="AU533">
        <f t="shared" si="92"/>
        <v>139.69387861182949</v>
      </c>
      <c r="AV533">
        <f t="shared" si="93"/>
        <v>35.260100822797916</v>
      </c>
      <c r="AW533">
        <f t="shared" si="94"/>
        <v>169.83806577174511</v>
      </c>
      <c r="AX533">
        <f t="shared" si="95"/>
        <v>32.596585064801481</v>
      </c>
      <c r="AY533">
        <f t="shared" si="96"/>
        <v>231.54178017126273</v>
      </c>
      <c r="AZ533">
        <f t="shared" si="97"/>
        <v>211.40530700753251</v>
      </c>
      <c r="BA533">
        <f t="shared" si="98"/>
        <v>646.36880825750973</v>
      </c>
      <c r="BB533">
        <f t="shared" si="99"/>
        <v>10.267463790805888</v>
      </c>
      <c r="BC533">
        <f t="shared" si="100"/>
        <v>119.61679649028561</v>
      </c>
      <c r="BD533">
        <f t="shared" si="101"/>
        <v>12.862991008045434</v>
      </c>
      <c r="BE533">
        <f t="shared" si="102"/>
        <v>50.425010805359463</v>
      </c>
    </row>
    <row r="534" spans="1:61" x14ac:dyDescent="0.25">
      <c r="A534" t="s">
        <v>1495</v>
      </c>
      <c r="F534" s="29"/>
      <c r="G534"/>
      <c r="H534" t="s">
        <v>293</v>
      </c>
      <c r="N534">
        <v>28.004563000000001</v>
      </c>
      <c r="O534">
        <v>85.540839000000005</v>
      </c>
      <c r="P534" s="11">
        <v>2008.92086640242</v>
      </c>
      <c r="AF534" s="24"/>
      <c r="AH534">
        <v>1.79165</v>
      </c>
      <c r="AI534">
        <v>0.99265999999999999</v>
      </c>
      <c r="AJ534">
        <v>3.8630550000000001</v>
      </c>
      <c r="AK534">
        <v>0.58225000000000005</v>
      </c>
      <c r="AL534">
        <v>5.4250633329999998</v>
      </c>
      <c r="AM534">
        <v>1.5476667E-2</v>
      </c>
      <c r="AN534">
        <v>1.502E-2</v>
      </c>
      <c r="AO534">
        <v>8.0333300000000004E-4</v>
      </c>
      <c r="AP534">
        <v>6.8199999999999997E-3</v>
      </c>
      <c r="AQ534">
        <v>2.5999999999999998E-4</v>
      </c>
      <c r="AR534">
        <v>1.2366670000000001E-3</v>
      </c>
      <c r="AS534">
        <v>0.68452000000000002</v>
      </c>
      <c r="AU534">
        <f t="shared" si="92"/>
        <v>77.932492492638787</v>
      </c>
      <c r="AV534">
        <f t="shared" si="93"/>
        <v>25.388827647237857</v>
      </c>
      <c r="AW534">
        <f t="shared" si="94"/>
        <v>96.38841758570787</v>
      </c>
      <c r="AX534">
        <f t="shared" si="95"/>
        <v>23.955976136597407</v>
      </c>
      <c r="AY534">
        <f t="shared" si="96"/>
        <v>193.16242662583895</v>
      </c>
      <c r="AZ534">
        <f t="shared" si="97"/>
        <v>176.63395343528873</v>
      </c>
      <c r="BA534">
        <f t="shared" si="98"/>
        <v>556.67772362544702</v>
      </c>
      <c r="BB534">
        <f t="shared" si="99"/>
        <v>5.8497819074180608</v>
      </c>
      <c r="BC534">
        <f t="shared" si="100"/>
        <v>122.12373533888442</v>
      </c>
      <c r="BD534">
        <f t="shared" si="101"/>
        <v>22.510229713495214</v>
      </c>
      <c r="BE534">
        <f t="shared" si="102"/>
        <v>37.458579455409883</v>
      </c>
    </row>
    <row r="535" spans="1:61" x14ac:dyDescent="0.25">
      <c r="A535" t="s">
        <v>1496</v>
      </c>
      <c r="F535" s="29"/>
      <c r="G535"/>
      <c r="H535" t="s">
        <v>293</v>
      </c>
      <c r="N535">
        <v>28.004563000000001</v>
      </c>
      <c r="O535">
        <v>85.540839000000005</v>
      </c>
      <c r="P535" s="11">
        <v>2008.92086640242</v>
      </c>
      <c r="AF535" s="24"/>
      <c r="AH535">
        <v>1.8701399999999999</v>
      </c>
      <c r="AI535">
        <v>1.02258</v>
      </c>
      <c r="AJ535">
        <v>4.1303599999999996</v>
      </c>
      <c r="AK535">
        <v>0.60997999999999997</v>
      </c>
      <c r="AL535">
        <v>5.6207799999999999</v>
      </c>
      <c r="AM535">
        <v>1.5980000000000001E-2</v>
      </c>
      <c r="AN535">
        <v>1.2239999999999999E-2</v>
      </c>
      <c r="AO535">
        <v>8.6333299999999998E-4</v>
      </c>
      <c r="AP535">
        <v>5.9199999999999999E-3</v>
      </c>
      <c r="AQ535">
        <v>2.5599999999999999E-4</v>
      </c>
      <c r="AR535">
        <v>1.1466670000000001E-3</v>
      </c>
      <c r="AS535">
        <v>0.81257000000000001</v>
      </c>
      <c r="AU535">
        <f t="shared" si="92"/>
        <v>81.346619881217592</v>
      </c>
      <c r="AV535">
        <f t="shared" si="93"/>
        <v>26.154078310310165</v>
      </c>
      <c r="AW535">
        <f t="shared" si="94"/>
        <v>103.05803682818502</v>
      </c>
      <c r="AX535">
        <f t="shared" si="95"/>
        <v>25.096893643283277</v>
      </c>
      <c r="AY535">
        <f t="shared" si="96"/>
        <v>200.13102846664648</v>
      </c>
      <c r="AZ535">
        <f t="shared" si="97"/>
        <v>182.37845240812601</v>
      </c>
      <c r="BA535">
        <f t="shared" si="98"/>
        <v>453.64416359357335</v>
      </c>
      <c r="BB535">
        <f t="shared" si="99"/>
        <v>6.2866952602183108</v>
      </c>
      <c r="BC535">
        <f t="shared" si="100"/>
        <v>106.00769988360641</v>
      </c>
      <c r="BD535">
        <f t="shared" si="101"/>
        <v>20.872019367286761</v>
      </c>
      <c r="BE535">
        <f t="shared" si="102"/>
        <v>36.882293617634346</v>
      </c>
    </row>
    <row r="536" spans="1:61" x14ac:dyDescent="0.25">
      <c r="A536" t="s">
        <v>1497</v>
      </c>
      <c r="F536" s="29"/>
      <c r="G536"/>
      <c r="H536" t="s">
        <v>293</v>
      </c>
      <c r="N536">
        <v>28.004563000000001</v>
      </c>
      <c r="O536">
        <v>85.540839000000005</v>
      </c>
      <c r="P536" s="11">
        <v>2008.92086640242</v>
      </c>
      <c r="AF536" s="24"/>
      <c r="AH536">
        <v>1.9168700000000001</v>
      </c>
      <c r="AI536">
        <v>1.06141</v>
      </c>
      <c r="AJ536">
        <v>4.2500049999999998</v>
      </c>
      <c r="AK536">
        <v>0.60648999999999997</v>
      </c>
      <c r="AL536">
        <v>5.8953433329999996</v>
      </c>
      <c r="AM536">
        <v>1.6173333000000002E-2</v>
      </c>
      <c r="AN536">
        <v>8.6999999999999994E-3</v>
      </c>
      <c r="AO536">
        <v>8.0999999999999996E-4</v>
      </c>
      <c r="AP536">
        <v>3.2599999999999999E-3</v>
      </c>
      <c r="AQ536">
        <v>2.61E-4</v>
      </c>
      <c r="AR536">
        <v>6.0666699999999997E-4</v>
      </c>
      <c r="AS536">
        <v>0.88911249999999997</v>
      </c>
      <c r="AU536">
        <f t="shared" si="92"/>
        <v>83.379263184419131</v>
      </c>
      <c r="AV536">
        <f t="shared" si="93"/>
        <v>27.147216119370913</v>
      </c>
      <c r="AW536">
        <f t="shared" si="94"/>
        <v>106.04334048605219</v>
      </c>
      <c r="AX536">
        <f t="shared" si="95"/>
        <v>24.953301789755194</v>
      </c>
      <c r="AY536">
        <f t="shared" si="96"/>
        <v>209.90701012978226</v>
      </c>
      <c r="AZ536">
        <f t="shared" si="97"/>
        <v>184.58494635927872</v>
      </c>
      <c r="BA536">
        <f t="shared" si="98"/>
        <v>322.44315549543205</v>
      </c>
      <c r="BB536">
        <f t="shared" si="99"/>
        <v>5.8983302628033814</v>
      </c>
      <c r="BC536">
        <f t="shared" si="100"/>
        <v>58.375861760229206</v>
      </c>
      <c r="BD536">
        <f t="shared" si="101"/>
        <v>11.042757290036038</v>
      </c>
      <c r="BE536">
        <f t="shared" si="102"/>
        <v>37.602650914853768</v>
      </c>
    </row>
    <row r="537" spans="1:61" x14ac:dyDescent="0.25">
      <c r="A537" t="s">
        <v>1498</v>
      </c>
      <c r="F537" s="29"/>
      <c r="G537"/>
      <c r="H537" t="s">
        <v>293</v>
      </c>
      <c r="N537">
        <v>28.004563000000001</v>
      </c>
      <c r="O537">
        <v>85.540839000000005</v>
      </c>
      <c r="P537" s="11">
        <v>2008.92086640242</v>
      </c>
      <c r="AF537" s="24"/>
      <c r="AH537">
        <v>1.4617500000000001</v>
      </c>
      <c r="AI537">
        <v>0.93235000000000001</v>
      </c>
      <c r="AJ537">
        <v>2.778645</v>
      </c>
      <c r="AK537">
        <v>0.46137</v>
      </c>
      <c r="AL537">
        <v>4.4953700000000003</v>
      </c>
      <c r="AM537">
        <v>1.2103333000000001E-2</v>
      </c>
      <c r="AN537">
        <v>4.231E-2</v>
      </c>
      <c r="AO537">
        <v>7.4333299999999999E-4</v>
      </c>
      <c r="AP537">
        <v>2.9950000000000001E-2</v>
      </c>
      <c r="AQ537">
        <v>2.4000000000000001E-4</v>
      </c>
      <c r="AR537">
        <v>2.9766670000000001E-3</v>
      </c>
      <c r="AS537">
        <v>0.54407000000000005</v>
      </c>
      <c r="AU537">
        <f t="shared" si="92"/>
        <v>63.582631039050462</v>
      </c>
      <c r="AV537">
        <f t="shared" si="93"/>
        <v>23.846305338083752</v>
      </c>
      <c r="AW537">
        <f t="shared" si="94"/>
        <v>69.330929687110128</v>
      </c>
      <c r="AX537">
        <f t="shared" si="95"/>
        <v>18.982513886031683</v>
      </c>
      <c r="AY537">
        <f t="shared" si="96"/>
        <v>160.06017339908493</v>
      </c>
      <c r="AZ537">
        <f t="shared" si="97"/>
        <v>138.13436430038803</v>
      </c>
      <c r="BA537">
        <f t="shared" si="98"/>
        <v>1568.1114837944517</v>
      </c>
      <c r="BB537">
        <f t="shared" si="99"/>
        <v>5.4128685546178099</v>
      </c>
      <c r="BC537">
        <f t="shared" si="100"/>
        <v>536.30584653952906</v>
      </c>
      <c r="BD537">
        <f t="shared" si="101"/>
        <v>54.18229640685864</v>
      </c>
      <c r="BE537">
        <f t="shared" si="102"/>
        <v>34.5771502665322</v>
      </c>
    </row>
    <row r="538" spans="1:61" x14ac:dyDescent="0.25">
      <c r="A538" t="s">
        <v>1499</v>
      </c>
      <c r="F538" s="29"/>
      <c r="G538"/>
      <c r="H538" t="s">
        <v>293</v>
      </c>
      <c r="N538">
        <v>28.004563000000001</v>
      </c>
      <c r="O538">
        <v>85.540839000000005</v>
      </c>
      <c r="P538" s="11">
        <v>2008.92086640242</v>
      </c>
      <c r="AF538" s="24"/>
      <c r="AH538">
        <v>1.7241200000000001</v>
      </c>
      <c r="AI538">
        <v>0.96621000000000001</v>
      </c>
      <c r="AJ538">
        <v>3.6574249999999999</v>
      </c>
      <c r="AK538">
        <v>0.55127999999999999</v>
      </c>
      <c r="AL538">
        <v>5.2635366670000003</v>
      </c>
      <c r="AM538">
        <v>1.455E-2</v>
      </c>
      <c r="AN538">
        <v>1.2919999999999999E-2</v>
      </c>
      <c r="AO538">
        <v>7.3333299999999997E-4</v>
      </c>
      <c r="AP538">
        <v>6.5199999999999998E-3</v>
      </c>
      <c r="AQ538">
        <v>2.42E-4</v>
      </c>
      <c r="AR538">
        <v>9.06667E-4</v>
      </c>
      <c r="AS538">
        <v>0.67323750000000004</v>
      </c>
      <c r="AU538">
        <f t="shared" si="92"/>
        <v>74.995098906822435</v>
      </c>
      <c r="AV538">
        <f t="shared" si="93"/>
        <v>24.712327645959032</v>
      </c>
      <c r="AW538">
        <f t="shared" si="94"/>
        <v>91.257672538549812</v>
      </c>
      <c r="AX538">
        <f t="shared" si="95"/>
        <v>22.681752725776587</v>
      </c>
      <c r="AY538">
        <f t="shared" si="96"/>
        <v>187.41117897135533</v>
      </c>
      <c r="AZ538">
        <f t="shared" si="97"/>
        <v>166.05797763067793</v>
      </c>
      <c r="BA538">
        <f t="shared" si="98"/>
        <v>478.84661712654969</v>
      </c>
      <c r="BB538">
        <f t="shared" si="99"/>
        <v>5.3400496624844349</v>
      </c>
      <c r="BC538">
        <f t="shared" si="100"/>
        <v>116.75172352045841</v>
      </c>
      <c r="BD538">
        <f t="shared" si="101"/>
        <v>16.503458444064218</v>
      </c>
      <c r="BE538">
        <f t="shared" si="102"/>
        <v>34.865293185419972</v>
      </c>
    </row>
    <row r="539" spans="1:61" s="8" customFormat="1" x14ac:dyDescent="0.25">
      <c r="A539" s="8" t="s">
        <v>1500</v>
      </c>
      <c r="B539" s="8" t="s">
        <v>1501</v>
      </c>
      <c r="C539">
        <v>533</v>
      </c>
      <c r="E539" s="8" t="s">
        <v>1502</v>
      </c>
      <c r="F539" s="9">
        <v>45217</v>
      </c>
      <c r="H539" s="8" t="s">
        <v>293</v>
      </c>
      <c r="N539" s="8">
        <v>27.933024</v>
      </c>
      <c r="O539" s="8">
        <v>85.560957999999999</v>
      </c>
      <c r="P539" s="11">
        <v>1341.09463680146</v>
      </c>
      <c r="V539" s="12"/>
      <c r="X539" s="8" t="s">
        <v>1503</v>
      </c>
      <c r="Y539" s="8">
        <f>11.9/7.7</f>
        <v>1.5454545454545454</v>
      </c>
      <c r="AB539" s="13"/>
      <c r="AC539" s="8">
        <v>-5.35</v>
      </c>
      <c r="AD539" s="8">
        <v>-10.17</v>
      </c>
      <c r="AE539" s="8">
        <v>-67.92</v>
      </c>
      <c r="AF539" s="26">
        <f t="shared" ref="AF539:AF565" si="103">AE539-8*AD539</f>
        <v>13.439999999999998</v>
      </c>
      <c r="AG539" s="14"/>
      <c r="AT539" s="14"/>
      <c r="AZ539" s="8">
        <f t="shared" si="97"/>
        <v>0</v>
      </c>
      <c r="BA539" s="8" t="s">
        <v>471</v>
      </c>
      <c r="BF539" s="8">
        <v>8.4594146685472502</v>
      </c>
      <c r="BI539" s="14"/>
    </row>
    <row r="540" spans="1:61" x14ac:dyDescent="0.25">
      <c r="A540" t="s">
        <v>1504</v>
      </c>
      <c r="B540" t="s">
        <v>1505</v>
      </c>
      <c r="C540">
        <v>534</v>
      </c>
      <c r="E540" t="s">
        <v>1502</v>
      </c>
      <c r="F540" s="15">
        <v>45231</v>
      </c>
      <c r="G540"/>
      <c r="H540" t="s">
        <v>293</v>
      </c>
      <c r="N540">
        <v>27.933024</v>
      </c>
      <c r="O540">
        <v>85.560957999999999</v>
      </c>
      <c r="P540" s="11">
        <v>1341.09463680146</v>
      </c>
      <c r="X540" t="s">
        <v>1506</v>
      </c>
      <c r="Y540">
        <f>1.81/1.43</f>
        <v>1.2657342657342658</v>
      </c>
      <c r="AC540">
        <v>-5.28</v>
      </c>
      <c r="AD540">
        <v>-10.06</v>
      </c>
      <c r="AE540">
        <v>-67.680000000000007</v>
      </c>
      <c r="AF540" s="24">
        <f t="shared" si="103"/>
        <v>12.799999999999997</v>
      </c>
      <c r="AH540">
        <v>2.5707</v>
      </c>
      <c r="AI540">
        <v>0.63985999999999998</v>
      </c>
      <c r="AJ540">
        <v>2.8589199999999999</v>
      </c>
      <c r="AK540">
        <v>0.36993999999999999</v>
      </c>
      <c r="AL540">
        <v>6.7370450000000002</v>
      </c>
      <c r="AM540">
        <v>2.2885000000000003E-2</v>
      </c>
      <c r="AN540">
        <v>5.3899999999999998E-3</v>
      </c>
      <c r="AO540">
        <v>1.7600000000000001E-3</v>
      </c>
      <c r="AQ540">
        <v>5.6599999999999999E-4</v>
      </c>
      <c r="AR540">
        <v>2.2666666666666668E-4</v>
      </c>
      <c r="AS540">
        <v>0.2457</v>
      </c>
      <c r="AU540">
        <f t="shared" ref="AU540:AU553" si="104">1000*AH540/22.989769</f>
        <v>111.81930536144142</v>
      </c>
      <c r="AV540">
        <f t="shared" ref="AV540:AV553" si="105">1000*AI540/39.0983</f>
        <v>16.365417422240863</v>
      </c>
      <c r="AW540">
        <f t="shared" ref="AW540:AW553" si="106">1000*AJ540/40.078</f>
        <v>71.333898897150547</v>
      </c>
      <c r="AX540">
        <f t="shared" ref="AX540:AX553" si="107">1000*AK540/24.305</f>
        <v>15.220736473976547</v>
      </c>
      <c r="AY540">
        <f t="shared" ref="AY540:AY553" si="108">1000*AL540/28.0855</f>
        <v>239.87627067347921</v>
      </c>
      <c r="AZ540">
        <f t="shared" si="97"/>
        <v>261.18466103629311</v>
      </c>
      <c r="BA540">
        <f t="shared" ref="BA540:BA553" si="109">1000000*AN540/26.9815</f>
        <v>199.76650668050331</v>
      </c>
      <c r="BB540">
        <f t="shared" ref="BB540:BB553" si="110">1000000*AO540/137.327</f>
        <v>12.816125015474015</v>
      </c>
      <c r="BC540">
        <f t="shared" ref="BC540:BC553" si="111">1000000*AP540/55.845</f>
        <v>0</v>
      </c>
      <c r="BD540">
        <f t="shared" ref="BD540:BD553" si="112">1000000*AR540/54.938</f>
        <v>4.1258630941546226</v>
      </c>
      <c r="BE540">
        <f t="shared" ref="BE540:BE553" si="113">1000000*AQ540/6.941</f>
        <v>81.544446045238445</v>
      </c>
      <c r="BF540">
        <v>7.3468787023977402</v>
      </c>
      <c r="BH540">
        <f t="shared" ref="BH540:BH565" si="114">1000*AS540/32.065</f>
        <v>7.6625604241384693</v>
      </c>
    </row>
    <row r="541" spans="1:61" x14ac:dyDescent="0.25">
      <c r="A541" t="s">
        <v>1507</v>
      </c>
      <c r="B541" t="s">
        <v>1508</v>
      </c>
      <c r="C541">
        <v>535</v>
      </c>
      <c r="E541" t="s">
        <v>1502</v>
      </c>
      <c r="F541" s="15">
        <v>45247</v>
      </c>
      <c r="G541"/>
      <c r="H541" t="s">
        <v>293</v>
      </c>
      <c r="N541">
        <v>27.933024</v>
      </c>
      <c r="O541">
        <v>85.560957999999999</v>
      </c>
      <c r="P541" s="11">
        <v>1341.09463680146</v>
      </c>
      <c r="X541" t="s">
        <v>71</v>
      </c>
      <c r="Y541">
        <f>0.589/0.466</f>
        <v>1.2639484978540771</v>
      </c>
      <c r="AC541">
        <v>-5.32</v>
      </c>
      <c r="AD541">
        <v>-10.119999999999999</v>
      </c>
      <c r="AE541">
        <v>-67.81</v>
      </c>
      <c r="AF541" s="24">
        <f t="shared" si="103"/>
        <v>13.149999999999991</v>
      </c>
      <c r="AH541">
        <v>2.7274700000000003</v>
      </c>
      <c r="AI541">
        <v>0.64422000000000001</v>
      </c>
      <c r="AJ541">
        <v>2.9461400000000002</v>
      </c>
      <c r="AK541">
        <v>0.38180999999999998</v>
      </c>
      <c r="AL541">
        <v>6.9019899999999996</v>
      </c>
      <c r="AM541">
        <v>2.342E-2</v>
      </c>
      <c r="AN541">
        <v>5.0699999999999999E-3</v>
      </c>
      <c r="AO541">
        <v>3.8700000000000002E-3</v>
      </c>
      <c r="AQ541">
        <v>5.4100000000000003E-4</v>
      </c>
      <c r="AR541">
        <v>7.9000000000000001E-4</v>
      </c>
      <c r="AS541">
        <v>0.28032000000000001</v>
      </c>
      <c r="AU541">
        <f t="shared" si="104"/>
        <v>118.63842564055344</v>
      </c>
      <c r="AV541">
        <f t="shared" si="105"/>
        <v>16.476931222073596</v>
      </c>
      <c r="AW541">
        <f t="shared" si="106"/>
        <v>73.510155197365137</v>
      </c>
      <c r="AX541">
        <f t="shared" si="107"/>
        <v>15.709113351162312</v>
      </c>
      <c r="AY541">
        <f t="shared" si="108"/>
        <v>245.74923002973063</v>
      </c>
      <c r="AZ541">
        <f t="shared" si="97"/>
        <v>267.29057292855509</v>
      </c>
      <c r="BA541">
        <f t="shared" si="109"/>
        <v>187.90652854733798</v>
      </c>
      <c r="BB541">
        <f t="shared" si="110"/>
        <v>28.180911255616156</v>
      </c>
      <c r="BC541">
        <f t="shared" si="111"/>
        <v>0</v>
      </c>
      <c r="BD541">
        <f t="shared" si="112"/>
        <v>14.3798463722742</v>
      </c>
      <c r="BE541">
        <f t="shared" si="113"/>
        <v>77.942659559141333</v>
      </c>
      <c r="BF541">
        <v>7.6506866008462611</v>
      </c>
      <c r="BH541">
        <f t="shared" si="114"/>
        <v>8.7422423202869179</v>
      </c>
    </row>
    <row r="542" spans="1:61" x14ac:dyDescent="0.25">
      <c r="A542" t="s">
        <v>1509</v>
      </c>
      <c r="B542" t="s">
        <v>1510</v>
      </c>
      <c r="C542">
        <v>536</v>
      </c>
      <c r="E542" t="s">
        <v>1502</v>
      </c>
      <c r="F542" s="15">
        <v>45261</v>
      </c>
      <c r="G542"/>
      <c r="H542" t="s">
        <v>293</v>
      </c>
      <c r="N542">
        <v>27.933024</v>
      </c>
      <c r="O542">
        <v>85.560957999999999</v>
      </c>
      <c r="P542" s="11">
        <v>1341.09463680146</v>
      </c>
      <c r="AC542">
        <v>-5.31</v>
      </c>
      <c r="AD542">
        <v>-10.09</v>
      </c>
      <c r="AE542">
        <v>-67.44</v>
      </c>
      <c r="AF542" s="24">
        <f t="shared" si="103"/>
        <v>13.280000000000001</v>
      </c>
      <c r="AH542">
        <v>2.9241700000000002</v>
      </c>
      <c r="AI542">
        <v>0.66437000000000002</v>
      </c>
      <c r="AJ542">
        <v>2.8916900000000001</v>
      </c>
      <c r="AK542">
        <v>0.38599</v>
      </c>
      <c r="AL542">
        <v>7.1525449999999999</v>
      </c>
      <c r="AM542">
        <v>2.3429999999999999E-2</v>
      </c>
      <c r="AN542">
        <v>1.163E-2</v>
      </c>
      <c r="AO542">
        <v>2.1900000000000001E-3</v>
      </c>
      <c r="AQ542">
        <v>5.0000000000000001E-4</v>
      </c>
      <c r="AR542">
        <v>2.6666666666666663E-4</v>
      </c>
      <c r="AS542">
        <v>0.29748999999999998</v>
      </c>
      <c r="AU542">
        <f t="shared" si="104"/>
        <v>127.19440547662747</v>
      </c>
      <c r="AV542">
        <f t="shared" si="105"/>
        <v>16.992298897906046</v>
      </c>
      <c r="AW542">
        <f t="shared" si="106"/>
        <v>72.151554468785861</v>
      </c>
      <c r="AX542">
        <f t="shared" si="107"/>
        <v>15.88109442501543</v>
      </c>
      <c r="AY542">
        <f t="shared" si="108"/>
        <v>254.67038151359242</v>
      </c>
      <c r="AZ542">
        <f t="shared" si="97"/>
        <v>267.40470212280297</v>
      </c>
      <c r="BA542">
        <f t="shared" si="109"/>
        <v>431.03608027722697</v>
      </c>
      <c r="BB542">
        <f t="shared" si="110"/>
        <v>15.947337377209143</v>
      </c>
      <c r="BC542">
        <f t="shared" si="111"/>
        <v>0</v>
      </c>
      <c r="BD542">
        <f t="shared" si="112"/>
        <v>4.8539565813583785</v>
      </c>
      <c r="BE542">
        <f t="shared" si="113"/>
        <v>72.03572972194209</v>
      </c>
      <c r="BF542">
        <v>9.3066535966149502</v>
      </c>
      <c r="BH542">
        <f t="shared" si="114"/>
        <v>9.277717137065336</v>
      </c>
    </row>
    <row r="543" spans="1:61" x14ac:dyDescent="0.25">
      <c r="A543" t="s">
        <v>1511</v>
      </c>
      <c r="B543" t="s">
        <v>1512</v>
      </c>
      <c r="C543">
        <v>537</v>
      </c>
      <c r="E543" t="s">
        <v>1502</v>
      </c>
      <c r="F543" s="15">
        <v>45277</v>
      </c>
      <c r="G543"/>
      <c r="H543" t="s">
        <v>293</v>
      </c>
      <c r="N543">
        <v>27.933024</v>
      </c>
      <c r="O543">
        <v>85.560957999999999</v>
      </c>
      <c r="P543" s="11">
        <v>1341.09463680146</v>
      </c>
      <c r="AC543">
        <v>-5.3</v>
      </c>
      <c r="AD543">
        <v>-10.09</v>
      </c>
      <c r="AE543">
        <v>-67.180000000000007</v>
      </c>
      <c r="AF543" s="24">
        <f t="shared" si="103"/>
        <v>13.539999999999992</v>
      </c>
      <c r="AH543">
        <v>3.046265</v>
      </c>
      <c r="AI543">
        <v>0.64683999999999997</v>
      </c>
      <c r="AJ543">
        <v>2.97756</v>
      </c>
      <c r="AK543">
        <v>0.39890999999999999</v>
      </c>
      <c r="AL543">
        <v>7.317755</v>
      </c>
      <c r="AM543">
        <v>2.3990000000000001E-2</v>
      </c>
      <c r="AN543">
        <v>6.0600000000000003E-3</v>
      </c>
      <c r="AO543">
        <v>3.2399999999999998E-3</v>
      </c>
      <c r="AQ543">
        <v>5.5099999999999995E-4</v>
      </c>
      <c r="AR543">
        <v>8.6666666666666655E-5</v>
      </c>
      <c r="AS543">
        <v>0.31907000000000002</v>
      </c>
      <c r="AU543">
        <f t="shared" si="104"/>
        <v>132.50524613796685</v>
      </c>
      <c r="AV543">
        <f t="shared" si="105"/>
        <v>16.543941808211606</v>
      </c>
      <c r="AW543">
        <f t="shared" si="106"/>
        <v>74.294126453415828</v>
      </c>
      <c r="AX543">
        <f t="shared" si="107"/>
        <v>16.412672289652335</v>
      </c>
      <c r="AY543">
        <f t="shared" si="108"/>
        <v>260.5527763436649</v>
      </c>
      <c r="AZ543">
        <f t="shared" si="97"/>
        <v>273.79593700068477</v>
      </c>
      <c r="BA543">
        <f t="shared" si="109"/>
        <v>224.59833589681818</v>
      </c>
      <c r="BB543">
        <f t="shared" si="110"/>
        <v>23.593321051213525</v>
      </c>
      <c r="BC543">
        <f t="shared" si="111"/>
        <v>0</v>
      </c>
      <c r="BD543">
        <f t="shared" si="112"/>
        <v>1.5775358889414732</v>
      </c>
      <c r="BE543">
        <f t="shared" si="113"/>
        <v>79.383374153580178</v>
      </c>
      <c r="BF543">
        <v>9.4136282087447078</v>
      </c>
      <c r="BH543">
        <f t="shared" si="114"/>
        <v>9.9507250896616259</v>
      </c>
    </row>
    <row r="544" spans="1:61" x14ac:dyDescent="0.25">
      <c r="A544" t="s">
        <v>1513</v>
      </c>
      <c r="B544" t="s">
        <v>1514</v>
      </c>
      <c r="C544">
        <v>538</v>
      </c>
      <c r="E544" t="s">
        <v>1502</v>
      </c>
      <c r="F544" s="15">
        <v>45291</v>
      </c>
      <c r="G544"/>
      <c r="H544" t="s">
        <v>293</v>
      </c>
      <c r="N544">
        <v>27.933024</v>
      </c>
      <c r="O544">
        <v>85.560957999999999</v>
      </c>
      <c r="P544" s="11">
        <v>1341.09463680146</v>
      </c>
      <c r="X544">
        <f>(2500-1686)/(2500-1150)</f>
        <v>0.60296296296296292</v>
      </c>
      <c r="AC544">
        <v>-5.18</v>
      </c>
      <c r="AD544">
        <v>-9.8699999999999992</v>
      </c>
      <c r="AE544">
        <v>-66.319999999999993</v>
      </c>
      <c r="AF544" s="24">
        <f t="shared" si="103"/>
        <v>12.64</v>
      </c>
      <c r="AH544">
        <v>3.1969750000000001</v>
      </c>
      <c r="AI544">
        <v>0.64910000000000001</v>
      </c>
      <c r="AJ544">
        <v>3.0430700000000002</v>
      </c>
      <c r="AK544">
        <v>0.40781000000000001</v>
      </c>
      <c r="AL544">
        <v>7.5544099999999998</v>
      </c>
      <c r="AM544">
        <v>2.45375E-2</v>
      </c>
      <c r="AN544">
        <v>5.7200000000000003E-3</v>
      </c>
      <c r="AO544">
        <v>3.6900000000000001E-3</v>
      </c>
      <c r="AQ544">
        <v>5.3200000000000003E-4</v>
      </c>
      <c r="AR544">
        <v>9.0000000000000006E-5</v>
      </c>
      <c r="AS544">
        <v>0.29809000000000002</v>
      </c>
      <c r="AU544">
        <f t="shared" si="104"/>
        <v>139.06077090204778</v>
      </c>
      <c r="AV544">
        <f t="shared" si="105"/>
        <v>16.601744832895548</v>
      </c>
      <c r="AW544">
        <f t="shared" si="106"/>
        <v>75.928689056340133</v>
      </c>
      <c r="AX544">
        <f t="shared" si="107"/>
        <v>16.778852088047728</v>
      </c>
      <c r="AY544">
        <f t="shared" si="108"/>
        <v>268.97901052144346</v>
      </c>
      <c r="AZ544">
        <f t="shared" si="97"/>
        <v>280.04451038575667</v>
      </c>
      <c r="BA544">
        <f t="shared" si="109"/>
        <v>211.99710913033005</v>
      </c>
      <c r="BB544">
        <f t="shared" si="110"/>
        <v>26.870171197215406</v>
      </c>
      <c r="BC544">
        <f t="shared" si="111"/>
        <v>0</v>
      </c>
      <c r="BD544">
        <f t="shared" si="112"/>
        <v>1.6382103462084532</v>
      </c>
      <c r="BE544">
        <f t="shared" si="113"/>
        <v>76.646016424146381</v>
      </c>
      <c r="BF544">
        <v>9.5976245416078996</v>
      </c>
      <c r="BH544">
        <f t="shared" si="114"/>
        <v>9.2964291283330756</v>
      </c>
    </row>
    <row r="545" spans="1:60" x14ac:dyDescent="0.25">
      <c r="A545" t="s">
        <v>1515</v>
      </c>
      <c r="B545" t="s">
        <v>1516</v>
      </c>
      <c r="C545">
        <v>539</v>
      </c>
      <c r="E545" t="s">
        <v>1502</v>
      </c>
      <c r="F545" s="15">
        <v>45306</v>
      </c>
      <c r="G545"/>
      <c r="H545" t="s">
        <v>293</v>
      </c>
      <c r="N545">
        <v>27.933024</v>
      </c>
      <c r="O545">
        <v>85.560957999999999</v>
      </c>
      <c r="P545" s="11">
        <v>1341.09463680146</v>
      </c>
      <c r="AC545">
        <v>-5.26</v>
      </c>
      <c r="AD545">
        <v>-9.99</v>
      </c>
      <c r="AE545">
        <v>-66.62</v>
      </c>
      <c r="AF545" s="24">
        <f t="shared" si="103"/>
        <v>13.299999999999997</v>
      </c>
      <c r="AH545">
        <v>3.32152</v>
      </c>
      <c r="AI545">
        <v>0.66805999999999999</v>
      </c>
      <c r="AJ545">
        <v>3.1568399999999999</v>
      </c>
      <c r="AK545">
        <v>0.42419000000000001</v>
      </c>
      <c r="AL545">
        <v>7.6664200000000005</v>
      </c>
      <c r="AM545">
        <v>2.5605000000000003E-2</v>
      </c>
      <c r="AN545">
        <v>5.3699999999999998E-3</v>
      </c>
      <c r="AO545">
        <v>3.5100000000000001E-3</v>
      </c>
      <c r="AQ545">
        <v>5.6999999999999998E-4</v>
      </c>
      <c r="AR545">
        <v>2.0333333333333333E-4</v>
      </c>
      <c r="AS545">
        <v>0.34966000000000003</v>
      </c>
      <c r="AU545">
        <f t="shared" si="104"/>
        <v>144.47818070725287</v>
      </c>
      <c r="AV545">
        <f t="shared" si="105"/>
        <v>17.086676402810351</v>
      </c>
      <c r="AW545">
        <f t="shared" si="106"/>
        <v>78.767403563052028</v>
      </c>
      <c r="AX545">
        <f t="shared" si="107"/>
        <v>17.452787492285537</v>
      </c>
      <c r="AY545">
        <f t="shared" si="108"/>
        <v>272.96718947499602</v>
      </c>
      <c r="AZ545">
        <f t="shared" si="97"/>
        <v>292.22780187171884</v>
      </c>
      <c r="BA545">
        <f t="shared" si="109"/>
        <v>199.02525804718047</v>
      </c>
      <c r="BB545">
        <f t="shared" si="110"/>
        <v>25.559431138814656</v>
      </c>
      <c r="BC545">
        <f t="shared" si="111"/>
        <v>0</v>
      </c>
      <c r="BD545">
        <f t="shared" si="112"/>
        <v>3.7011418932857647</v>
      </c>
      <c r="BE545">
        <f t="shared" si="113"/>
        <v>82.120731883013974</v>
      </c>
      <c r="BF545">
        <v>9.8458056417489406</v>
      </c>
      <c r="BH545">
        <f t="shared" si="114"/>
        <v>10.904724777795105</v>
      </c>
    </row>
    <row r="546" spans="1:60" x14ac:dyDescent="0.25">
      <c r="A546" t="s">
        <v>1517</v>
      </c>
      <c r="B546" t="s">
        <v>1518</v>
      </c>
      <c r="C546">
        <v>540</v>
      </c>
      <c r="E546" t="s">
        <v>1502</v>
      </c>
      <c r="F546" s="15">
        <v>45320</v>
      </c>
      <c r="G546"/>
      <c r="H546" t="s">
        <v>293</v>
      </c>
      <c r="N546">
        <v>27.933024</v>
      </c>
      <c r="O546">
        <v>85.560957999999999</v>
      </c>
      <c r="P546" s="11">
        <v>1341.09463680146</v>
      </c>
      <c r="AC546">
        <v>-5.23</v>
      </c>
      <c r="AD546">
        <v>-9.94</v>
      </c>
      <c r="AE546">
        <v>-66.27</v>
      </c>
      <c r="AF546" s="24">
        <f t="shared" si="103"/>
        <v>13.25</v>
      </c>
      <c r="AH546">
        <v>3.3997599999999997</v>
      </c>
      <c r="AI546">
        <v>0.65003999999999995</v>
      </c>
      <c r="AJ546">
        <v>3.06487</v>
      </c>
      <c r="AK546">
        <v>0.41666999999999998</v>
      </c>
      <c r="AL546">
        <v>7.8183449999999999</v>
      </c>
      <c r="AM546">
        <v>2.4875000000000001E-2</v>
      </c>
      <c r="AN546">
        <v>3.7799999999999999E-3</v>
      </c>
      <c r="AO546">
        <v>3.16E-3</v>
      </c>
      <c r="AQ546">
        <v>5.31E-4</v>
      </c>
      <c r="AR546">
        <v>1.5333333333333334E-4</v>
      </c>
      <c r="AS546">
        <v>0.35476000000000002</v>
      </c>
      <c r="AU546">
        <f t="shared" si="104"/>
        <v>147.88143369339639</v>
      </c>
      <c r="AV546">
        <f t="shared" si="105"/>
        <v>16.625786798914529</v>
      </c>
      <c r="AW546">
        <f t="shared" si="106"/>
        <v>76.472628374669384</v>
      </c>
      <c r="AX546">
        <f t="shared" si="107"/>
        <v>17.143386134540215</v>
      </c>
      <c r="AY546">
        <f t="shared" si="108"/>
        <v>278.3765644193623</v>
      </c>
      <c r="AZ546">
        <f t="shared" si="97"/>
        <v>283.89637069162291</v>
      </c>
      <c r="BA546">
        <f t="shared" si="109"/>
        <v>140.0959916980153</v>
      </c>
      <c r="BB546">
        <f t="shared" si="110"/>
        <v>23.010769914146525</v>
      </c>
      <c r="BC546">
        <f t="shared" si="111"/>
        <v>0</v>
      </c>
      <c r="BD546">
        <f t="shared" si="112"/>
        <v>2.7910250342810685</v>
      </c>
      <c r="BE546">
        <f t="shared" si="113"/>
        <v>76.501944964702489</v>
      </c>
      <c r="BF546">
        <v>10.295099012693933</v>
      </c>
      <c r="BH546">
        <f t="shared" si="114"/>
        <v>11.063776703570873</v>
      </c>
    </row>
    <row r="547" spans="1:60" x14ac:dyDescent="0.25">
      <c r="A547" t="s">
        <v>1519</v>
      </c>
      <c r="B547" t="s">
        <v>1520</v>
      </c>
      <c r="C547">
        <v>541</v>
      </c>
      <c r="E547" t="s">
        <v>1502</v>
      </c>
      <c r="F547" s="15">
        <v>45335</v>
      </c>
      <c r="G547"/>
      <c r="H547" t="s">
        <v>293</v>
      </c>
      <c r="N547">
        <v>27.933024</v>
      </c>
      <c r="O547">
        <v>85.560957999999999</v>
      </c>
      <c r="P547" s="11">
        <v>1341.09463680146</v>
      </c>
      <c r="AC547">
        <v>-5.22</v>
      </c>
      <c r="AD547">
        <v>-9.94</v>
      </c>
      <c r="AE547">
        <v>-66.459999999999994</v>
      </c>
      <c r="AF547" s="24">
        <f t="shared" si="103"/>
        <v>13.060000000000002</v>
      </c>
      <c r="AH547">
        <v>3.3663650000000001</v>
      </c>
      <c r="AI547">
        <v>0.62631000000000003</v>
      </c>
      <c r="AJ547">
        <v>2.9594399999999998</v>
      </c>
      <c r="AK547">
        <v>0.40476000000000001</v>
      </c>
      <c r="AL547">
        <v>7.6281549999999996</v>
      </c>
      <c r="AM547">
        <v>2.3965E-2</v>
      </c>
      <c r="AN547">
        <v>5.3299999999999997E-3</v>
      </c>
      <c r="AO547">
        <v>2.49E-3</v>
      </c>
      <c r="AQ547">
        <v>5.5800000000000001E-4</v>
      </c>
      <c r="AR547">
        <v>2.9333333333333333E-4</v>
      </c>
      <c r="AS547">
        <v>0.33632000000000001</v>
      </c>
      <c r="AU547">
        <f t="shared" si="104"/>
        <v>146.42883101609243</v>
      </c>
      <c r="AV547">
        <f t="shared" si="105"/>
        <v>16.018855039733186</v>
      </c>
      <c r="AW547">
        <f t="shared" si="106"/>
        <v>73.842008084235729</v>
      </c>
      <c r="AX547">
        <f t="shared" si="107"/>
        <v>16.653363505451551</v>
      </c>
      <c r="AY547">
        <f t="shared" si="108"/>
        <v>271.60474266080359</v>
      </c>
      <c r="AZ547">
        <f t="shared" si="97"/>
        <v>273.51061401506502</v>
      </c>
      <c r="BA547">
        <f t="shared" si="109"/>
        <v>197.54276078053482</v>
      </c>
      <c r="BB547">
        <f t="shared" si="110"/>
        <v>18.131904141210395</v>
      </c>
      <c r="BC547">
        <f t="shared" si="111"/>
        <v>0</v>
      </c>
      <c r="BD547">
        <f t="shared" si="112"/>
        <v>5.3393522394942172</v>
      </c>
      <c r="BE547">
        <f t="shared" si="113"/>
        <v>80.391874369687372</v>
      </c>
      <c r="BF547">
        <v>9.4435811001410404</v>
      </c>
      <c r="BH547">
        <f t="shared" si="114"/>
        <v>10.488694838609076</v>
      </c>
    </row>
    <row r="548" spans="1:60" x14ac:dyDescent="0.25">
      <c r="A548" t="s">
        <v>1521</v>
      </c>
      <c r="B548" t="s">
        <v>1522</v>
      </c>
      <c r="C548">
        <v>542</v>
      </c>
      <c r="E548" t="s">
        <v>1502</v>
      </c>
      <c r="F548" s="15">
        <v>45349</v>
      </c>
      <c r="G548"/>
      <c r="H548" t="s">
        <v>293</v>
      </c>
      <c r="N548">
        <v>27.933024</v>
      </c>
      <c r="O548">
        <v>85.560957999999999</v>
      </c>
      <c r="P548" s="11">
        <v>1341.09463680146</v>
      </c>
      <c r="AC548">
        <v>-5.03</v>
      </c>
      <c r="AD548">
        <v>-9.5500000000000007</v>
      </c>
      <c r="AE548">
        <v>-65.19</v>
      </c>
      <c r="AF548" s="24">
        <f t="shared" si="103"/>
        <v>11.210000000000008</v>
      </c>
      <c r="AH548">
        <v>3.551965</v>
      </c>
      <c r="AI548">
        <v>0.70060999999999996</v>
      </c>
      <c r="AJ548">
        <v>3.2971699999999999</v>
      </c>
      <c r="AK548">
        <v>0.45021</v>
      </c>
      <c r="AL548">
        <v>7.9042250000000003</v>
      </c>
      <c r="AM548">
        <v>2.6994999999999998E-2</v>
      </c>
      <c r="AN548">
        <v>6.43E-3</v>
      </c>
      <c r="AO548">
        <v>2.3999999999999998E-3</v>
      </c>
      <c r="AQ548">
        <v>6.0400000000000004E-4</v>
      </c>
      <c r="AR548">
        <v>2.8000000000000003E-4</v>
      </c>
      <c r="AS548">
        <v>0.2974</v>
      </c>
      <c r="AU548">
        <f t="shared" si="104"/>
        <v>154.50198738404029</v>
      </c>
      <c r="AV548">
        <f t="shared" si="105"/>
        <v>17.919193417616619</v>
      </c>
      <c r="AW548">
        <f t="shared" si="106"/>
        <v>82.268825789710064</v>
      </c>
      <c r="AX548">
        <f t="shared" si="107"/>
        <v>18.523349105122403</v>
      </c>
      <c r="AY548">
        <f t="shared" si="108"/>
        <v>281.43437004860164</v>
      </c>
      <c r="AZ548">
        <f t="shared" si="97"/>
        <v>308.09175987217526</v>
      </c>
      <c r="BA548">
        <f t="shared" si="109"/>
        <v>238.31143561329057</v>
      </c>
      <c r="BB548">
        <f t="shared" si="110"/>
        <v>17.476534112010022</v>
      </c>
      <c r="BC548">
        <f t="shared" si="111"/>
        <v>0</v>
      </c>
      <c r="BD548">
        <f t="shared" si="112"/>
        <v>5.0966544104262992</v>
      </c>
      <c r="BE548">
        <f t="shared" si="113"/>
        <v>87.019161504106037</v>
      </c>
      <c r="BF548">
        <v>10.295099012693933</v>
      </c>
      <c r="BH548">
        <f t="shared" si="114"/>
        <v>9.2749103383751752</v>
      </c>
    </row>
    <row r="549" spans="1:60" x14ac:dyDescent="0.25">
      <c r="A549" t="s">
        <v>1523</v>
      </c>
      <c r="B549" t="s">
        <v>1524</v>
      </c>
      <c r="C549">
        <v>543</v>
      </c>
      <c r="E549" t="s">
        <v>1502</v>
      </c>
      <c r="F549" s="15">
        <v>45365</v>
      </c>
      <c r="G549"/>
      <c r="H549" t="s">
        <v>293</v>
      </c>
      <c r="N549">
        <v>27.933024</v>
      </c>
      <c r="O549">
        <v>85.560957999999999</v>
      </c>
      <c r="P549" s="11">
        <v>1341.09463680146</v>
      </c>
      <c r="AC549">
        <v>-5.19</v>
      </c>
      <c r="AD549">
        <v>-9.85</v>
      </c>
      <c r="AE549">
        <v>-65.8</v>
      </c>
      <c r="AF549" s="24">
        <f t="shared" si="103"/>
        <v>13</v>
      </c>
      <c r="AH549">
        <v>3.5937200000000002</v>
      </c>
      <c r="AI549">
        <v>0.6855</v>
      </c>
      <c r="AJ549">
        <v>3.1871100000000001</v>
      </c>
      <c r="AK549">
        <v>0.43942999999999999</v>
      </c>
      <c r="AL549">
        <v>7.8335150000000002</v>
      </c>
      <c r="AM549">
        <v>2.58625E-2</v>
      </c>
      <c r="AN549">
        <v>5.2700000000000004E-3</v>
      </c>
      <c r="AO549">
        <v>3.0000000000000001E-3</v>
      </c>
      <c r="AQ549">
        <v>5.7300000000000005E-4</v>
      </c>
      <c r="AR549">
        <v>3.7333333333333332E-4</v>
      </c>
      <c r="AS549">
        <v>0.29725000000000001</v>
      </c>
      <c r="AU549">
        <f t="shared" si="104"/>
        <v>156.31823007877983</v>
      </c>
      <c r="AV549">
        <f t="shared" si="105"/>
        <v>17.532731602141268</v>
      </c>
      <c r="AW549">
        <f t="shared" si="106"/>
        <v>79.522680772493629</v>
      </c>
      <c r="AX549">
        <f t="shared" si="107"/>
        <v>18.079818967290681</v>
      </c>
      <c r="AY549">
        <f t="shared" si="108"/>
        <v>278.91670078866321</v>
      </c>
      <c r="AZ549">
        <f t="shared" si="97"/>
        <v>295.16662862360192</v>
      </c>
      <c r="BA549">
        <f t="shared" si="109"/>
        <v>195.3190148805663</v>
      </c>
      <c r="BB549">
        <f t="shared" si="110"/>
        <v>21.845667640012525</v>
      </c>
      <c r="BC549">
        <f t="shared" si="111"/>
        <v>0</v>
      </c>
      <c r="BD549">
        <f t="shared" si="112"/>
        <v>6.7955392139017308</v>
      </c>
      <c r="BE549">
        <f t="shared" si="113"/>
        <v>82.552946261345625</v>
      </c>
      <c r="BF549">
        <v>9.4649760225669919</v>
      </c>
      <c r="BH549">
        <f t="shared" si="114"/>
        <v>9.2702323405582412</v>
      </c>
    </row>
    <row r="550" spans="1:60" x14ac:dyDescent="0.25">
      <c r="A550" t="s">
        <v>1525</v>
      </c>
      <c r="B550" t="s">
        <v>1526</v>
      </c>
      <c r="C550">
        <v>544</v>
      </c>
      <c r="E550" t="s">
        <v>1502</v>
      </c>
      <c r="F550" s="15">
        <v>45379</v>
      </c>
      <c r="G550"/>
      <c r="H550" t="s">
        <v>293</v>
      </c>
      <c r="N550">
        <v>27.933024</v>
      </c>
      <c r="O550">
        <v>85.560957999999999</v>
      </c>
      <c r="P550" s="11">
        <v>1341.09463680146</v>
      </c>
      <c r="AC550">
        <v>-5.03</v>
      </c>
      <c r="AD550">
        <v>-9.56</v>
      </c>
      <c r="AE550">
        <v>-63.36</v>
      </c>
      <c r="AF550" s="24">
        <f t="shared" si="103"/>
        <v>13.120000000000005</v>
      </c>
      <c r="AH550">
        <v>3.6972500000000004</v>
      </c>
      <c r="AI550">
        <v>0.86072000000000004</v>
      </c>
      <c r="AJ550">
        <v>3.7109700000000001</v>
      </c>
      <c r="AK550">
        <v>0.49791000000000002</v>
      </c>
      <c r="AL550">
        <v>7.72532</v>
      </c>
      <c r="AM550">
        <v>3.0799999999999998E-2</v>
      </c>
      <c r="AN550">
        <v>6.3E-3</v>
      </c>
      <c r="AO550">
        <v>3.5899999999999999E-3</v>
      </c>
      <c r="AQ550">
        <v>6.2500000000000001E-4</v>
      </c>
      <c r="AR550">
        <v>3.5E-4</v>
      </c>
      <c r="AS550">
        <v>0.42788999999999999</v>
      </c>
      <c r="AU550">
        <f t="shared" si="104"/>
        <v>160.82153761527576</v>
      </c>
      <c r="AV550">
        <f t="shared" si="105"/>
        <v>22.014256374318066</v>
      </c>
      <c r="AW550">
        <f t="shared" si="106"/>
        <v>92.593692300014965</v>
      </c>
      <c r="AX550">
        <f t="shared" si="107"/>
        <v>20.485908249331416</v>
      </c>
      <c r="AY550">
        <f t="shared" si="108"/>
        <v>275.06435705257161</v>
      </c>
      <c r="AZ550">
        <f t="shared" si="97"/>
        <v>351.51791828349684</v>
      </c>
      <c r="BA550">
        <f t="shared" si="109"/>
        <v>233.49331949669218</v>
      </c>
      <c r="BB550">
        <f t="shared" si="110"/>
        <v>26.141982275881656</v>
      </c>
      <c r="BC550">
        <f t="shared" si="111"/>
        <v>0</v>
      </c>
      <c r="BD550">
        <f t="shared" si="112"/>
        <v>6.3708180130328733</v>
      </c>
      <c r="BE550">
        <f t="shared" si="113"/>
        <v>90.044662152427605</v>
      </c>
      <c r="BF550">
        <v>16.486789562764454</v>
      </c>
      <c r="BH550">
        <f t="shared" si="114"/>
        <v>13.344456572586934</v>
      </c>
    </row>
    <row r="551" spans="1:60" x14ac:dyDescent="0.25">
      <c r="A551" t="s">
        <v>1527</v>
      </c>
      <c r="B551" t="s">
        <v>1528</v>
      </c>
      <c r="C551">
        <v>545</v>
      </c>
      <c r="E551" t="s">
        <v>1502</v>
      </c>
      <c r="F551" s="15">
        <v>45395</v>
      </c>
      <c r="G551"/>
      <c r="H551" t="s">
        <v>293</v>
      </c>
      <c r="N551">
        <v>27.933024</v>
      </c>
      <c r="O551">
        <v>85.560957999999999</v>
      </c>
      <c r="P551" s="11">
        <v>1341.09463680146</v>
      </c>
      <c r="AC551">
        <v>-5.17</v>
      </c>
      <c r="AD551">
        <v>-9.83</v>
      </c>
      <c r="AE551">
        <v>-65.430000000000007</v>
      </c>
      <c r="AF551" s="24">
        <f t="shared" si="103"/>
        <v>13.209999999999994</v>
      </c>
      <c r="AH551">
        <v>3.5207850000000001</v>
      </c>
      <c r="AI551">
        <v>0.68142000000000003</v>
      </c>
      <c r="AJ551">
        <v>3.08718</v>
      </c>
      <c r="AK551">
        <v>0.42496</v>
      </c>
      <c r="AL551">
        <v>7.5980799999999995</v>
      </c>
      <c r="AM551">
        <v>2.5187499999999998E-2</v>
      </c>
      <c r="AN551">
        <v>5.7299999999999999E-3</v>
      </c>
      <c r="AO551">
        <v>2.2499999999999998E-3</v>
      </c>
      <c r="AQ551">
        <v>5.53E-4</v>
      </c>
      <c r="AR551">
        <v>3.0666666666666668E-4</v>
      </c>
      <c r="AS551">
        <v>0.31163999999999997</v>
      </c>
      <c r="AU551">
        <f t="shared" si="104"/>
        <v>153.14573191231281</v>
      </c>
      <c r="AV551">
        <f t="shared" si="105"/>
        <v>17.428379238995046</v>
      </c>
      <c r="AW551">
        <f t="shared" si="106"/>
        <v>77.029292878886167</v>
      </c>
      <c r="AX551">
        <f t="shared" si="107"/>
        <v>17.484468216416374</v>
      </c>
      <c r="AY551">
        <f t="shared" si="108"/>
        <v>270.53390539602287</v>
      </c>
      <c r="AZ551">
        <f t="shared" si="97"/>
        <v>287.46290801186939</v>
      </c>
      <c r="BA551">
        <f t="shared" si="109"/>
        <v>212.36773344699145</v>
      </c>
      <c r="BB551">
        <f t="shared" si="110"/>
        <v>16.384250730009395</v>
      </c>
      <c r="BC551">
        <f t="shared" si="111"/>
        <v>0</v>
      </c>
      <c r="BD551">
        <f t="shared" si="112"/>
        <v>5.582050068562137</v>
      </c>
      <c r="BE551">
        <f t="shared" si="113"/>
        <v>79.67151707246795</v>
      </c>
      <c r="BF551">
        <v>9.0969833568406191</v>
      </c>
      <c r="BH551">
        <f t="shared" si="114"/>
        <v>9.7190082644628095</v>
      </c>
    </row>
    <row r="552" spans="1:60" x14ac:dyDescent="0.25">
      <c r="A552" t="s">
        <v>1529</v>
      </c>
      <c r="B552" t="s">
        <v>1530</v>
      </c>
      <c r="C552">
        <v>546</v>
      </c>
      <c r="E552" t="s">
        <v>1502</v>
      </c>
      <c r="F552" s="15">
        <v>45409</v>
      </c>
      <c r="G552"/>
      <c r="H552" t="s">
        <v>293</v>
      </c>
      <c r="N552">
        <v>27.933024</v>
      </c>
      <c r="O552">
        <v>85.560957999999999</v>
      </c>
      <c r="P552" s="11">
        <v>1341.09463680146</v>
      </c>
      <c r="AC552">
        <v>-5.24</v>
      </c>
      <c r="AD552">
        <v>-9.94</v>
      </c>
      <c r="AE552">
        <v>-66.319999999999993</v>
      </c>
      <c r="AF552" s="24">
        <f t="shared" si="103"/>
        <v>13.200000000000003</v>
      </c>
      <c r="AH552">
        <v>3.6470099999999999</v>
      </c>
      <c r="AI552">
        <v>0.66812000000000005</v>
      </c>
      <c r="AJ552">
        <v>3.2995700000000001</v>
      </c>
      <c r="AK552">
        <v>0.45534999999999998</v>
      </c>
      <c r="AL552">
        <v>7.6440400000000004</v>
      </c>
      <c r="AM552">
        <v>2.6454999999999999E-2</v>
      </c>
      <c r="AN552">
        <v>4.4900000000000001E-3</v>
      </c>
      <c r="AO552">
        <v>3.1099999999999999E-3</v>
      </c>
      <c r="AQ552">
        <v>5.9800000000000001E-4</v>
      </c>
      <c r="AR552">
        <v>3.2666666666666667E-4</v>
      </c>
      <c r="AS552">
        <v>0.37974999999999998</v>
      </c>
      <c r="AU552">
        <f t="shared" si="104"/>
        <v>158.63621770188294</v>
      </c>
      <c r="AV552">
        <f t="shared" si="105"/>
        <v>17.088210996386032</v>
      </c>
      <c r="AW552">
        <f t="shared" si="106"/>
        <v>82.328709017416031</v>
      </c>
      <c r="AX552">
        <f t="shared" si="107"/>
        <v>18.734828224645135</v>
      </c>
      <c r="AY552">
        <f t="shared" si="108"/>
        <v>272.17033700664047</v>
      </c>
      <c r="AZ552">
        <f t="shared" si="97"/>
        <v>301.92878338278928</v>
      </c>
      <c r="BA552">
        <f t="shared" si="109"/>
        <v>166.41031818097585</v>
      </c>
      <c r="BB552">
        <f t="shared" si="110"/>
        <v>22.646675453479652</v>
      </c>
      <c r="BC552">
        <f t="shared" si="111"/>
        <v>0</v>
      </c>
      <c r="BD552">
        <f t="shared" si="112"/>
        <v>5.946096812164015</v>
      </c>
      <c r="BE552">
        <f t="shared" si="113"/>
        <v>86.154732747442736</v>
      </c>
      <c r="BF552">
        <v>6.7820527503526087</v>
      </c>
      <c r="BH552">
        <f t="shared" si="114"/>
        <v>11.843131139872135</v>
      </c>
    </row>
    <row r="553" spans="1:60" x14ac:dyDescent="0.25">
      <c r="A553" t="s">
        <v>1531</v>
      </c>
      <c r="B553" t="s">
        <v>1532</v>
      </c>
      <c r="C553">
        <v>547</v>
      </c>
      <c r="E553" t="s">
        <v>1502</v>
      </c>
      <c r="F553" s="15">
        <v>45426</v>
      </c>
      <c r="G553"/>
      <c r="H553" t="s">
        <v>293</v>
      </c>
      <c r="K553" t="s">
        <v>1533</v>
      </c>
      <c r="N553">
        <v>27.933024</v>
      </c>
      <c r="O553">
        <v>85.560957999999999</v>
      </c>
      <c r="P553" s="11">
        <v>1341.09463680146</v>
      </c>
      <c r="AF553" s="24"/>
      <c r="AH553">
        <v>3.6948449999999999</v>
      </c>
      <c r="AI553">
        <v>0.67127000000000003</v>
      </c>
      <c r="AJ553">
        <v>3.1184799999999999</v>
      </c>
      <c r="AK553">
        <v>0.43081999999999998</v>
      </c>
      <c r="AL553">
        <v>7.6683950000000003</v>
      </c>
      <c r="AM553">
        <v>2.4962500000000002E-2</v>
      </c>
      <c r="AN553">
        <v>7.3899999999999999E-3</v>
      </c>
      <c r="AO553">
        <v>3.0599999999999998E-3</v>
      </c>
      <c r="AQ553">
        <v>5.6599999999999999E-4</v>
      </c>
      <c r="AR553">
        <v>4.5666666666666669E-4</v>
      </c>
      <c r="AS553">
        <v>0.38080000000000003</v>
      </c>
      <c r="AU553">
        <f t="shared" si="104"/>
        <v>160.71692586384839</v>
      </c>
      <c r="AV553">
        <f t="shared" si="105"/>
        <v>17.168777159109219</v>
      </c>
      <c r="AW553">
        <f t="shared" si="106"/>
        <v>77.81026997355157</v>
      </c>
      <c r="AX553">
        <f t="shared" si="107"/>
        <v>17.725570870191319</v>
      </c>
      <c r="AY553">
        <f t="shared" si="108"/>
        <v>273.03751045913373</v>
      </c>
      <c r="AZ553">
        <f t="shared" si="97"/>
        <v>284.89500114129197</v>
      </c>
      <c r="BA553">
        <f t="shared" si="109"/>
        <v>273.89137001278652</v>
      </c>
      <c r="BB553">
        <f t="shared" si="110"/>
        <v>22.282580992812775</v>
      </c>
      <c r="BC553">
        <f t="shared" si="111"/>
        <v>0</v>
      </c>
      <c r="BD553">
        <f t="shared" si="112"/>
        <v>8.3124006455762256</v>
      </c>
      <c r="BE553">
        <f t="shared" si="113"/>
        <v>81.544446045238445</v>
      </c>
      <c r="BH553">
        <f t="shared" si="114"/>
        <v>11.875877124590676</v>
      </c>
    </row>
    <row r="554" spans="1:60" x14ac:dyDescent="0.25">
      <c r="A554" t="s">
        <v>1534</v>
      </c>
      <c r="B554" t="s">
        <v>1535</v>
      </c>
      <c r="C554">
        <v>548</v>
      </c>
      <c r="E554" t="s">
        <v>1502</v>
      </c>
      <c r="F554" s="15">
        <v>45441</v>
      </c>
      <c r="G554"/>
      <c r="H554" t="s">
        <v>293</v>
      </c>
      <c r="N554">
        <v>27.933024</v>
      </c>
      <c r="O554">
        <v>85.560957999999999</v>
      </c>
      <c r="P554" s="11">
        <v>1341.09463680146</v>
      </c>
      <c r="AC554" s="24">
        <v>-4.9172417142857157</v>
      </c>
      <c r="AD554" s="24">
        <v>-9.3250064000000012</v>
      </c>
      <c r="AE554" s="24">
        <v>-61.066094285714293</v>
      </c>
      <c r="AF554" s="24">
        <f t="shared" si="103"/>
        <v>13.533956914285717</v>
      </c>
      <c r="AH554">
        <v>3.8711199999999999</v>
      </c>
      <c r="AI554">
        <v>0.84596000000000005</v>
      </c>
      <c r="AJ554">
        <v>3.7477499999999999</v>
      </c>
      <c r="AK554">
        <v>0.50201333333333331</v>
      </c>
      <c r="AL554">
        <v>8.1273300000000006</v>
      </c>
      <c r="AM554">
        <v>3.0495000000000001E-2</v>
      </c>
      <c r="AS554">
        <v>0.37728</v>
      </c>
      <c r="AU554">
        <v>164.31914257087206</v>
      </c>
      <c r="AV554">
        <v>20.082297993939424</v>
      </c>
      <c r="AW554">
        <v>91.127756204622472</v>
      </c>
      <c r="AX554">
        <v>19.392127630923436</v>
      </c>
      <c r="AY554">
        <v>266.07386103309614</v>
      </c>
      <c r="AZ554">
        <v>333.63767551223128</v>
      </c>
      <c r="BA554">
        <v>172.52953680794499</v>
      </c>
      <c r="BB554">
        <v>23.453490873890182</v>
      </c>
      <c r="BC554">
        <v>4.8671701573591619</v>
      </c>
      <c r="BD554">
        <v>6.1812103340735609</v>
      </c>
      <c r="BE554">
        <v>93.426505227066002</v>
      </c>
      <c r="BF554">
        <v>10.011515276680695</v>
      </c>
      <c r="BG554">
        <v>14.862802359803089</v>
      </c>
      <c r="BH554">
        <f t="shared" si="114"/>
        <v>11.766100109153284</v>
      </c>
    </row>
    <row r="555" spans="1:60" x14ac:dyDescent="0.25">
      <c r="A555" t="s">
        <v>1536</v>
      </c>
      <c r="B555" t="s">
        <v>1537</v>
      </c>
      <c r="C555">
        <v>549</v>
      </c>
      <c r="E555" t="s">
        <v>1502</v>
      </c>
      <c r="F555" s="15">
        <v>45457</v>
      </c>
      <c r="G555"/>
      <c r="H555" t="s">
        <v>293</v>
      </c>
      <c r="N555">
        <v>27.933024</v>
      </c>
      <c r="O555">
        <v>85.560957999999999</v>
      </c>
      <c r="P555" s="11">
        <v>1341.09463680146</v>
      </c>
      <c r="AC555" s="24">
        <v>-4.2944814857142859</v>
      </c>
      <c r="AD555" s="24">
        <v>-8.1956664428571404</v>
      </c>
      <c r="AE555" s="24">
        <v>-52.129573600000001</v>
      </c>
      <c r="AF555" s="24">
        <f t="shared" si="103"/>
        <v>13.435757942857123</v>
      </c>
      <c r="AH555">
        <v>3.9844499999999998</v>
      </c>
      <c r="AI555">
        <v>0.903775</v>
      </c>
      <c r="AJ555">
        <v>3.59551</v>
      </c>
      <c r="AK555">
        <v>0.48824999999999996</v>
      </c>
      <c r="AL555">
        <v>8.2796199999999995</v>
      </c>
      <c r="AM555">
        <v>2.9085E-2</v>
      </c>
      <c r="AS555">
        <v>0.38729000000000002</v>
      </c>
      <c r="AU555">
        <v>169.4918398123948</v>
      </c>
      <c r="AV555">
        <v>21.46902139642398</v>
      </c>
      <c r="AW555">
        <v>87.392816762056384</v>
      </c>
      <c r="AX555">
        <v>18.507258943763468</v>
      </c>
      <c r="AY555">
        <v>268.9353294010831</v>
      </c>
      <c r="AZ555">
        <v>318.73581244435996</v>
      </c>
      <c r="BA555">
        <v>264.80279654353745</v>
      </c>
      <c r="BB555">
        <v>22.83597511004486</v>
      </c>
      <c r="BC555">
        <v>60.820464879755818</v>
      </c>
      <c r="BD555">
        <v>17.528146447337171</v>
      </c>
      <c r="BE555">
        <v>99.766160938902615</v>
      </c>
      <c r="BF555">
        <v>11.789114024672569</v>
      </c>
      <c r="BG555">
        <v>15.956170727402714</v>
      </c>
      <c r="BH555">
        <f t="shared" si="114"/>
        <v>12.078278496803369</v>
      </c>
    </row>
    <row r="556" spans="1:60" x14ac:dyDescent="0.25">
      <c r="A556" t="s">
        <v>1538</v>
      </c>
      <c r="B556" t="s">
        <v>1539</v>
      </c>
      <c r="C556">
        <v>550</v>
      </c>
      <c r="E556" t="s">
        <v>1502</v>
      </c>
      <c r="F556" s="15">
        <v>45472</v>
      </c>
      <c r="G556"/>
      <c r="H556" t="s">
        <v>293</v>
      </c>
      <c r="N556">
        <v>27.933024</v>
      </c>
      <c r="O556">
        <v>85.560957999999999</v>
      </c>
      <c r="P556" s="11">
        <v>1341.09463680146</v>
      </c>
      <c r="AC556" s="24">
        <v>-3.7636947428571439</v>
      </c>
      <c r="AD556" s="24">
        <v>-7.1241268000000009</v>
      </c>
      <c r="AE556" s="24">
        <v>-42.563299771428582</v>
      </c>
      <c r="AF556" s="24">
        <f t="shared" si="103"/>
        <v>14.429714628571425</v>
      </c>
      <c r="AH556">
        <v>1.6160699999999999</v>
      </c>
      <c r="AI556">
        <v>0.70462500000000006</v>
      </c>
      <c r="AJ556">
        <v>2.2378549999999997</v>
      </c>
      <c r="AK556">
        <v>0.32759999999999995</v>
      </c>
      <c r="AL556">
        <v>3.96062</v>
      </c>
      <c r="AM556">
        <v>1.6635E-2</v>
      </c>
      <c r="AS556">
        <v>0.23796999999999999</v>
      </c>
      <c r="AU556">
        <v>65.689689206271169</v>
      </c>
      <c r="AV556">
        <v>16.702939432400285</v>
      </c>
      <c r="AW556">
        <v>53.275392689552341</v>
      </c>
      <c r="AX556">
        <v>12.624677329655018</v>
      </c>
      <c r="AY556">
        <v>130.80170561297385</v>
      </c>
      <c r="AZ556">
        <v>182.37692965633363</v>
      </c>
      <c r="BA556">
        <v>1363.9275322777344</v>
      </c>
      <c r="BB556">
        <v>22.254783802896309</v>
      </c>
      <c r="BC556">
        <v>223.04669540023878</v>
      </c>
      <c r="BD556">
        <v>58.589043666540121</v>
      </c>
      <c r="BE556">
        <v>4.0039930811599715</v>
      </c>
      <c r="BF556">
        <v>6.8717348794124424</v>
      </c>
      <c r="BG556">
        <v>12.638731094978485</v>
      </c>
      <c r="BH556">
        <f t="shared" si="114"/>
        <v>7.4214876033057857</v>
      </c>
    </row>
    <row r="557" spans="1:60" x14ac:dyDescent="0.25">
      <c r="A557" t="s">
        <v>1540</v>
      </c>
      <c r="B557" t="s">
        <v>1541</v>
      </c>
      <c r="C557">
        <v>551</v>
      </c>
      <c r="E557" t="s">
        <v>1502</v>
      </c>
      <c r="F557" s="15">
        <v>45489</v>
      </c>
      <c r="G557"/>
      <c r="H557" t="s">
        <v>293</v>
      </c>
      <c r="N557">
        <v>27.933024</v>
      </c>
      <c r="O557">
        <v>85.560957999999999</v>
      </c>
      <c r="P557" s="11">
        <v>1341.09463680146</v>
      </c>
      <c r="AC557" s="24">
        <v>-4.9044983999999996</v>
      </c>
      <c r="AD557" s="24">
        <v>-9.3177464571428512</v>
      </c>
      <c r="AE557" s="24">
        <v>-61.073686171428569</v>
      </c>
      <c r="AF557" s="24">
        <f t="shared" si="103"/>
        <v>13.46828548571424</v>
      </c>
      <c r="AH557">
        <v>1.89697</v>
      </c>
      <c r="AI557">
        <v>0.61480500000000005</v>
      </c>
      <c r="AJ557">
        <v>2.2836049999999997</v>
      </c>
      <c r="AK557">
        <v>0.30151333333333336</v>
      </c>
      <c r="AL557">
        <v>5.2228599999999998</v>
      </c>
      <c r="AM557">
        <v>1.86575E-2</v>
      </c>
      <c r="AN557">
        <v>1.2660000000000001E-2</v>
      </c>
      <c r="AO557">
        <v>1.7233333333333334E-3</v>
      </c>
      <c r="AP557">
        <v>4.0600000000000002E-3</v>
      </c>
      <c r="AQ557">
        <v>3.0153999999999999E-4</v>
      </c>
      <c r="AR557">
        <v>1.2700000000000001E-3</v>
      </c>
      <c r="AS557">
        <v>0.21768000000000001</v>
      </c>
      <c r="AU557">
        <v>78.94674681159259</v>
      </c>
      <c r="AV557">
        <v>14.733947128136007</v>
      </c>
      <c r="AW557">
        <v>55.585138754428861</v>
      </c>
      <c r="AX557">
        <v>11.661535568813003</v>
      </c>
      <c r="AY557">
        <v>172.31085524558935</v>
      </c>
      <c r="AZ557">
        <v>206.76138438712624</v>
      </c>
      <c r="BA557">
        <v>449.93727007195548</v>
      </c>
      <c r="BB557">
        <v>19.524210461162049</v>
      </c>
      <c r="BC557">
        <v>97.377491270480817</v>
      </c>
      <c r="BD557">
        <v>23.116949704288707</v>
      </c>
      <c r="BE557">
        <v>43.443307880708829</v>
      </c>
      <c r="BF557">
        <v>4.1280498553380314</v>
      </c>
      <c r="BG557">
        <v>11.465360163895962</v>
      </c>
      <c r="BH557">
        <f t="shared" si="114"/>
        <v>6.7887104319351321</v>
      </c>
    </row>
    <row r="558" spans="1:60" x14ac:dyDescent="0.25">
      <c r="A558" t="s">
        <v>1542</v>
      </c>
      <c r="B558" t="s">
        <v>1543</v>
      </c>
      <c r="C558">
        <v>552</v>
      </c>
      <c r="E558" t="s">
        <v>1502</v>
      </c>
      <c r="F558" s="15">
        <v>45503</v>
      </c>
      <c r="G558"/>
      <c r="H558" t="s">
        <v>293</v>
      </c>
      <c r="N558">
        <v>27.933024</v>
      </c>
      <c r="O558">
        <v>85.560957999999999</v>
      </c>
      <c r="P558" s="11">
        <v>1341.09463680146</v>
      </c>
      <c r="AC558" s="24">
        <v>-5.041350514285714</v>
      </c>
      <c r="AD558" s="24">
        <v>-9.5657014285714279</v>
      </c>
      <c r="AE558" s="24">
        <v>-62.801773600000004</v>
      </c>
      <c r="AF558" s="24">
        <f t="shared" si="103"/>
        <v>13.723837828571419</v>
      </c>
      <c r="AH558">
        <v>1.7767999999999999</v>
      </c>
      <c r="AI558">
        <v>0.57650500000000005</v>
      </c>
      <c r="AJ558">
        <v>1.883275</v>
      </c>
      <c r="AK558">
        <v>0.25813333333333333</v>
      </c>
      <c r="AL558">
        <v>5.4431900000000004</v>
      </c>
      <c r="AM558">
        <v>1.6800000000000002E-2</v>
      </c>
      <c r="AN558">
        <v>8.6499999999999997E-3</v>
      </c>
      <c r="AO558">
        <v>1.1166666666666666E-3</v>
      </c>
      <c r="AP558">
        <v>7.6000000000000004E-4</v>
      </c>
      <c r="AQ558">
        <v>2.5868999999999995E-4</v>
      </c>
      <c r="AR558">
        <v>1.225E-3</v>
      </c>
      <c r="AS558">
        <v>0.15823000000000001</v>
      </c>
      <c r="AU558">
        <v>73.635231447954098</v>
      </c>
      <c r="AV558">
        <v>13.81607857630639</v>
      </c>
      <c r="AW558">
        <v>45.527134313089476</v>
      </c>
      <c r="AX558">
        <v>9.9882762943152983</v>
      </c>
      <c r="AY558">
        <v>179.39653557885745</v>
      </c>
      <c r="AZ558">
        <v>186.1766719926957</v>
      </c>
      <c r="BA558">
        <v>284.26843998780055</v>
      </c>
      <c r="BB558">
        <v>15.686117806403693</v>
      </c>
      <c r="BC558">
        <v>23.667150147730325</v>
      </c>
      <c r="BD558">
        <v>22.29784518720761</v>
      </c>
      <c r="BE558">
        <v>37.269845843538398</v>
      </c>
      <c r="BF558">
        <v>4.176354169142158</v>
      </c>
      <c r="BG558">
        <v>9.9293109450242927</v>
      </c>
      <c r="BH558">
        <f t="shared" si="114"/>
        <v>4.9346639638234846</v>
      </c>
    </row>
    <row r="559" spans="1:60" x14ac:dyDescent="0.25">
      <c r="A559" t="s">
        <v>1544</v>
      </c>
      <c r="B559" t="s">
        <v>1545</v>
      </c>
      <c r="C559">
        <v>553</v>
      </c>
      <c r="E559" t="s">
        <v>1502</v>
      </c>
      <c r="F559" s="15">
        <v>45521</v>
      </c>
      <c r="G559"/>
      <c r="H559" t="s">
        <v>293</v>
      </c>
      <c r="N559">
        <v>27.933024</v>
      </c>
      <c r="O559">
        <v>85.560957999999999</v>
      </c>
      <c r="P559" s="11">
        <v>1341.09463680146</v>
      </c>
      <c r="AC559" s="24">
        <v>-4.8355182857142864</v>
      </c>
      <c r="AD559" s="24">
        <v>-9.1708722285714313</v>
      </c>
      <c r="AE559" s="24">
        <v>-60.642815542857143</v>
      </c>
      <c r="AF559" s="24">
        <f t="shared" si="103"/>
        <v>12.724162285714307</v>
      </c>
      <c r="AH559">
        <v>1.9859599999999999</v>
      </c>
      <c r="AI559">
        <v>0.60289999999999999</v>
      </c>
      <c r="AJ559">
        <v>2.0969949999999997</v>
      </c>
      <c r="AK559">
        <v>0.28643666666666667</v>
      </c>
      <c r="AL559">
        <v>5.7233200000000002</v>
      </c>
      <c r="AM559">
        <v>1.8669999999999999E-2</v>
      </c>
      <c r="AN559">
        <v>8.5500000000000003E-3</v>
      </c>
      <c r="AO559">
        <v>1.3666666666666664E-3</v>
      </c>
      <c r="AP559">
        <v>2.0699999999999998E-3</v>
      </c>
      <c r="AQ559">
        <v>2.8599000000000002E-4</v>
      </c>
      <c r="AR559">
        <v>2.715E-3</v>
      </c>
      <c r="AS559">
        <v>0.16597000000000001</v>
      </c>
      <c r="AU559">
        <v>82.581132937873363</v>
      </c>
      <c r="AV559">
        <v>14.44864098950594</v>
      </c>
      <c r="AW559">
        <v>50.640160037926051</v>
      </c>
      <c r="AX559">
        <v>11.07067781663581</v>
      </c>
      <c r="AY559">
        <v>188.22666322479571</v>
      </c>
      <c r="AZ559">
        <v>206.89990869664459</v>
      </c>
      <c r="BA559">
        <v>256.84228019758251</v>
      </c>
      <c r="BB559">
        <v>18.115055670043038</v>
      </c>
      <c r="BC559">
        <v>45.528373175754325</v>
      </c>
      <c r="BD559">
        <v>49.419305863892788</v>
      </c>
      <c r="BE559">
        <v>41.202996686356435</v>
      </c>
      <c r="BF559">
        <v>11.083871043132316</v>
      </c>
      <c r="BG559">
        <v>4.3451320139179161</v>
      </c>
      <c r="BH559">
        <f t="shared" si="114"/>
        <v>5.1760486511772967</v>
      </c>
    </row>
    <row r="560" spans="1:60" x14ac:dyDescent="0.25">
      <c r="A560" t="s">
        <v>1546</v>
      </c>
      <c r="B560" t="s">
        <v>1547</v>
      </c>
      <c r="C560">
        <v>554</v>
      </c>
      <c r="E560" t="s">
        <v>1502</v>
      </c>
      <c r="F560" s="15">
        <v>45535</v>
      </c>
      <c r="G560"/>
      <c r="H560" t="s">
        <v>293</v>
      </c>
      <c r="N560">
        <v>27.933024</v>
      </c>
      <c r="O560">
        <v>85.560957999999999</v>
      </c>
      <c r="P560" s="11">
        <v>1341.09463680146</v>
      </c>
      <c r="AC560" s="24">
        <v>-4.9018666285714296</v>
      </c>
      <c r="AD560" s="24">
        <v>-9.2969439285714284</v>
      </c>
      <c r="AE560" s="24">
        <v>-61.640464000000009</v>
      </c>
      <c r="AF560" s="24">
        <f t="shared" si="103"/>
        <v>12.735087428571418</v>
      </c>
      <c r="AH560">
        <v>2.22187</v>
      </c>
      <c r="AI560">
        <v>0.64353499999999997</v>
      </c>
      <c r="AJ560">
        <v>2.4264349999999997</v>
      </c>
      <c r="AK560">
        <v>0.31746000000000002</v>
      </c>
      <c r="AL560">
        <v>6.2519</v>
      </c>
      <c r="AM560">
        <v>2.0917499999999999E-2</v>
      </c>
      <c r="AN560">
        <v>5.7749999999999998E-3</v>
      </c>
      <c r="AO560">
        <v>2.0033333333333331E-3</v>
      </c>
      <c r="AP560">
        <v>1.4999999999999999E-4</v>
      </c>
      <c r="AQ560">
        <v>3.1706000000000003E-4</v>
      </c>
      <c r="AR560">
        <v>7.6500000000000005E-4</v>
      </c>
      <c r="AS560">
        <v>0.19878999999999999</v>
      </c>
      <c r="AU560">
        <v>92.17831043669905</v>
      </c>
      <c r="AV560">
        <v>15.422468368189922</v>
      </c>
      <c r="AW560">
        <v>58.790160661709663</v>
      </c>
      <c r="AX560">
        <v>12.278669217582115</v>
      </c>
      <c r="AY560">
        <v>205.68818607466488</v>
      </c>
      <c r="AZ560">
        <v>231.80657954804835</v>
      </c>
      <c r="BA560">
        <v>198.28372280765748</v>
      </c>
      <c r="BB560">
        <v>20.970448273099976</v>
      </c>
      <c r="BC560">
        <v>29.465126689945386</v>
      </c>
      <c r="BD560">
        <v>13.924776790378631</v>
      </c>
      <c r="BE560">
        <v>45.679296931277918</v>
      </c>
      <c r="BF560">
        <v>13.711625714076822</v>
      </c>
      <c r="BG560">
        <v>9.6253012037892756</v>
      </c>
      <c r="BH560">
        <f t="shared" si="114"/>
        <v>6.1995945735225328</v>
      </c>
    </row>
    <row r="561" spans="1:60" x14ac:dyDescent="0.25">
      <c r="A561" t="s">
        <v>1548</v>
      </c>
      <c r="B561" t="s">
        <v>1549</v>
      </c>
      <c r="C561">
        <v>555</v>
      </c>
      <c r="E561" t="s">
        <v>1502</v>
      </c>
      <c r="F561" s="15">
        <v>45552</v>
      </c>
      <c r="G561"/>
      <c r="H561" t="s">
        <v>293</v>
      </c>
      <c r="K561">
        <v>45291</v>
      </c>
      <c r="N561">
        <v>27.933024</v>
      </c>
      <c r="O561">
        <v>85.560957999999999</v>
      </c>
      <c r="P561" s="11">
        <v>1341.09463680146</v>
      </c>
      <c r="AC561" s="24">
        <v>-5.4852814285714269</v>
      </c>
      <c r="AD561" s="24">
        <v>-10.405097600000005</v>
      </c>
      <c r="AE561" s="24">
        <v>-69.234136057142848</v>
      </c>
      <c r="AF561" s="24">
        <f t="shared" si="103"/>
        <v>14.006644742857191</v>
      </c>
      <c r="AH561">
        <v>2.0684200000000001</v>
      </c>
      <c r="AI561">
        <v>0.60999500000000006</v>
      </c>
      <c r="AJ561">
        <v>2.2979750000000001</v>
      </c>
      <c r="AK561">
        <v>0.30175333333333337</v>
      </c>
      <c r="AL561">
        <v>5.9281600000000001</v>
      </c>
      <c r="AM561">
        <v>1.9707499999999999E-2</v>
      </c>
      <c r="AN561">
        <v>7.62E-3</v>
      </c>
      <c r="AO561">
        <v>2.0033333333333331E-3</v>
      </c>
      <c r="AP561">
        <v>1.8600000000000001E-3</v>
      </c>
      <c r="AQ561">
        <v>3.0130000000000001E-4</v>
      </c>
      <c r="AR561">
        <v>9.9500000000000001E-4</v>
      </c>
      <c r="AS561">
        <v>0.18178</v>
      </c>
      <c r="AU561">
        <v>85.973420611577254</v>
      </c>
      <c r="AV561">
        <v>14.61867434133965</v>
      </c>
      <c r="AW561">
        <v>55.944812016567688</v>
      </c>
      <c r="AX561">
        <v>11.665098402249194</v>
      </c>
      <c r="AY561">
        <v>195.36501308504387</v>
      </c>
      <c r="AZ561">
        <v>218.39742638666971</v>
      </c>
      <c r="BA561">
        <v>283.15656864495384</v>
      </c>
      <c r="BB561">
        <v>20.154621815083708</v>
      </c>
      <c r="BC561">
        <v>61.258948876354211</v>
      </c>
      <c r="BD561">
        <v>18.111310988793122</v>
      </c>
      <c r="BE561">
        <v>355.34361043077371</v>
      </c>
      <c r="BF561">
        <v>4.8719362879215868</v>
      </c>
      <c r="BG561">
        <v>10.793338630639605</v>
      </c>
      <c r="BH561">
        <f t="shared" si="114"/>
        <v>5.6691096210821774</v>
      </c>
    </row>
    <row r="562" spans="1:60" x14ac:dyDescent="0.25">
      <c r="A562" t="s">
        <v>1550</v>
      </c>
      <c r="B562" t="s">
        <v>1551</v>
      </c>
      <c r="C562">
        <v>556</v>
      </c>
      <c r="E562" t="s">
        <v>1502</v>
      </c>
      <c r="F562" s="15">
        <v>45566</v>
      </c>
      <c r="G562"/>
      <c r="H562" t="s">
        <v>293</v>
      </c>
      <c r="K562">
        <v>45489</v>
      </c>
      <c r="N562">
        <v>27.933024</v>
      </c>
      <c r="O562">
        <v>85.560957999999999</v>
      </c>
      <c r="P562" s="11">
        <v>1341.09463680146</v>
      </c>
      <c r="AC562" s="24">
        <v>-5.7647800000000009</v>
      </c>
      <c r="AD562" s="24">
        <v>-10.942768400000002</v>
      </c>
      <c r="AE562" s="24">
        <v>-73.722037914285707</v>
      </c>
      <c r="AF562" s="24">
        <f t="shared" si="103"/>
        <v>13.82010928571431</v>
      </c>
      <c r="AH562">
        <v>2.02637</v>
      </c>
      <c r="AI562">
        <v>0.59559000000000006</v>
      </c>
      <c r="AJ562">
        <v>2.2529400000000002</v>
      </c>
      <c r="AK562">
        <v>0.29436666666666667</v>
      </c>
      <c r="AL562">
        <v>5.81569</v>
      </c>
      <c r="AM562">
        <v>1.9044999999999999E-2</v>
      </c>
      <c r="AN562">
        <v>6.1349999999999998E-3</v>
      </c>
      <c r="AO562">
        <v>1.5900000000000001E-3</v>
      </c>
      <c r="AP562">
        <v>-3.0000000000000001E-5</v>
      </c>
      <c r="AQ562">
        <v>2.9428000000000001E-4</v>
      </c>
      <c r="AR562">
        <v>7.3999999999999999E-4</v>
      </c>
      <c r="AS562">
        <v>0.18085999999999999</v>
      </c>
      <c r="AU562">
        <v>84.534545344931487</v>
      </c>
      <c r="AV562">
        <v>14.273455111859084</v>
      </c>
      <c r="AW562">
        <v>54.479028768900655</v>
      </c>
      <c r="AX562">
        <v>11.384907001302889</v>
      </c>
      <c r="AY562">
        <v>191.3034866746186</v>
      </c>
      <c r="AZ562">
        <v>211.05563798219583</v>
      </c>
      <c r="BA562">
        <v>227.56300150261998</v>
      </c>
      <c r="BB562">
        <v>18.504427388641709</v>
      </c>
      <c r="BC562">
        <v>18.962234756916462</v>
      </c>
      <c r="BD562">
        <v>13.469718725333578</v>
      </c>
      <c r="BE562">
        <v>42.397349085146232</v>
      </c>
      <c r="BF562">
        <v>4.2536410712287616</v>
      </c>
      <c r="BG562">
        <v>10.617332990977228</v>
      </c>
      <c r="BH562">
        <f t="shared" si="114"/>
        <v>5.6404179011383127</v>
      </c>
    </row>
    <row r="563" spans="1:60" x14ac:dyDescent="0.25">
      <c r="A563" t="s">
        <v>1552</v>
      </c>
      <c r="B563" t="s">
        <v>1553</v>
      </c>
      <c r="C563">
        <v>557</v>
      </c>
      <c r="E563" t="s">
        <v>1502</v>
      </c>
      <c r="F563" s="15">
        <v>45582</v>
      </c>
      <c r="G563"/>
      <c r="H563" t="s">
        <v>293</v>
      </c>
      <c r="N563">
        <v>27.933024</v>
      </c>
      <c r="O563">
        <v>85.560957999999999</v>
      </c>
      <c r="P563" s="11">
        <v>1341.09463680146</v>
      </c>
      <c r="AC563" s="24">
        <v>-5.4477285714285708</v>
      </c>
      <c r="AD563" s="24">
        <v>-10.311431599999999</v>
      </c>
      <c r="AE563" s="24">
        <v>-68.582154199999991</v>
      </c>
      <c r="AF563" s="24">
        <f t="shared" si="103"/>
        <v>13.9092986</v>
      </c>
      <c r="AH563">
        <v>2.3864000000000001</v>
      </c>
      <c r="AI563">
        <v>0.64502499999999996</v>
      </c>
      <c r="AJ563">
        <v>2.62893</v>
      </c>
      <c r="AK563">
        <v>0.34088333333333337</v>
      </c>
      <c r="AL563">
        <v>6.4774599999999998</v>
      </c>
      <c r="AM563">
        <v>2.1835E-2</v>
      </c>
      <c r="AN563">
        <v>5.45E-3</v>
      </c>
      <c r="AO563">
        <v>1.7900000000000001E-3</v>
      </c>
      <c r="AP563">
        <v>1.6199999999999999E-3</v>
      </c>
      <c r="AQ563">
        <v>3.4037999999999999E-4</v>
      </c>
      <c r="AR563">
        <v>1.745E-3</v>
      </c>
      <c r="AS563">
        <v>0.22774</v>
      </c>
      <c r="AU563">
        <v>99.789345480156868</v>
      </c>
      <c r="AV563">
        <v>15.458176570336816</v>
      </c>
      <c r="AW563">
        <v>64.08052944258695</v>
      </c>
      <c r="AX563">
        <v>13.193235836247684</v>
      </c>
      <c r="AY563">
        <v>213.10595592031476</v>
      </c>
      <c r="AZ563">
        <v>241.9742638666971</v>
      </c>
      <c r="BA563">
        <v>191.24187096962848</v>
      </c>
      <c r="BB563">
        <v>19.691084054847188</v>
      </c>
      <c r="BC563">
        <v>58.502533798907699</v>
      </c>
      <c r="BD563">
        <v>31.763052940144721</v>
      </c>
      <c r="BE563">
        <v>49.039043365509293</v>
      </c>
      <c r="BF563">
        <v>5.8670051522866018</v>
      </c>
      <c r="BG563">
        <v>12.388056396065402</v>
      </c>
      <c r="BH563">
        <f t="shared" si="114"/>
        <v>7.1024481521908633</v>
      </c>
    </row>
    <row r="564" spans="1:60" x14ac:dyDescent="0.25">
      <c r="A564" t="s">
        <v>1554</v>
      </c>
      <c r="B564" t="s">
        <v>1555</v>
      </c>
      <c r="C564">
        <v>558</v>
      </c>
      <c r="E564" t="s">
        <v>1502</v>
      </c>
      <c r="F564" s="15">
        <v>45596</v>
      </c>
      <c r="G564"/>
      <c r="H564" t="s">
        <v>293</v>
      </c>
      <c r="N564">
        <v>27.933024</v>
      </c>
      <c r="O564">
        <v>85.560957999999999</v>
      </c>
      <c r="P564" s="11">
        <v>1341.09463680146</v>
      </c>
      <c r="AC564" s="24">
        <v>-5.4115991999999995</v>
      </c>
      <c r="AD564" s="24">
        <v>-10.238363057142857</v>
      </c>
      <c r="AE564" s="24">
        <v>-68.01889257142858</v>
      </c>
      <c r="AF564" s="24">
        <f t="shared" si="103"/>
        <v>13.888011885714278</v>
      </c>
      <c r="AH564">
        <v>2.5206</v>
      </c>
      <c r="AI564">
        <v>0.67209999999999992</v>
      </c>
      <c r="AJ564">
        <v>2.8186849999999999</v>
      </c>
      <c r="AK564">
        <v>0.3601166666666667</v>
      </c>
      <c r="AL564">
        <v>6.6739199999999999</v>
      </c>
      <c r="AM564">
        <v>2.2780000000000002E-2</v>
      </c>
      <c r="AN564">
        <v>4.6700000000000005E-3</v>
      </c>
      <c r="AO564">
        <v>1.81E-3</v>
      </c>
      <c r="AP564">
        <v>-5.1999999999999995E-4</v>
      </c>
      <c r="AQ564">
        <v>3.6009000000000003E-4</v>
      </c>
      <c r="AR564">
        <v>2.05E-4</v>
      </c>
      <c r="AS564">
        <v>0.25833</v>
      </c>
      <c r="AU564">
        <v>105.88471952458505</v>
      </c>
      <c r="AV564">
        <v>16.107035344247702</v>
      </c>
      <c r="AW564">
        <v>68.949224711811965</v>
      </c>
      <c r="AX564">
        <v>13.928960940821504</v>
      </c>
      <c r="AY564">
        <v>218.85833704224603</v>
      </c>
      <c r="AZ564">
        <v>252.44670166628629</v>
      </c>
      <c r="BA564">
        <v>187.90625694108849</v>
      </c>
      <c r="BB564">
        <v>20.525452023272919</v>
      </c>
      <c r="BC564">
        <v>9.2672575879666947</v>
      </c>
      <c r="BD564">
        <v>3.7314761333694371</v>
      </c>
      <c r="BE564">
        <v>51.878691831148252</v>
      </c>
      <c r="BF564">
        <v>6.7944479773258397</v>
      </c>
      <c r="BG564">
        <v>11.668033324719307</v>
      </c>
      <c r="BH564">
        <f t="shared" si="114"/>
        <v>8.056447840324342</v>
      </c>
    </row>
    <row r="565" spans="1:60" x14ac:dyDescent="0.25">
      <c r="A565" t="s">
        <v>1556</v>
      </c>
      <c r="B565" t="s">
        <v>1557</v>
      </c>
      <c r="C565">
        <v>559</v>
      </c>
      <c r="E565" t="s">
        <v>1502</v>
      </c>
      <c r="F565" s="15">
        <v>45612</v>
      </c>
      <c r="G565"/>
      <c r="H565" t="s">
        <v>293</v>
      </c>
      <c r="N565">
        <v>27.933024</v>
      </c>
      <c r="O565">
        <v>85.560957999999999</v>
      </c>
      <c r="P565" s="11">
        <v>1341.09463680146</v>
      </c>
      <c r="AC565" s="24">
        <v>-5.0632357714285714</v>
      </c>
      <c r="AD565" s="24">
        <v>-9.5950204285714289</v>
      </c>
      <c r="AE565" s="24">
        <v>-64.045847199999997</v>
      </c>
      <c r="AF565" s="24">
        <f t="shared" si="103"/>
        <v>12.714316228571434</v>
      </c>
      <c r="AH565">
        <v>2.64636</v>
      </c>
      <c r="AI565">
        <v>0.67473000000000005</v>
      </c>
      <c r="AJ565">
        <v>2.9455549999999997</v>
      </c>
      <c r="AK565">
        <v>0.37395666666666666</v>
      </c>
      <c r="AL565">
        <v>6.8185000000000002</v>
      </c>
      <c r="AM565">
        <v>2.3455E-2</v>
      </c>
      <c r="AN565">
        <v>5.1500000000000001E-3</v>
      </c>
      <c r="AO565">
        <v>2.15E-3</v>
      </c>
      <c r="AP565">
        <v>-8.0999999999999996E-4</v>
      </c>
      <c r="AQ565">
        <v>3.7387E-4</v>
      </c>
      <c r="AR565">
        <v>1.9500000000000002E-4</v>
      </c>
      <c r="AS565">
        <v>0.29704999999999998</v>
      </c>
      <c r="AU565">
        <v>111.30367257061172</v>
      </c>
      <c r="AV565">
        <v>16.170063915822428</v>
      </c>
      <c r="AW565">
        <v>72.056618169569333</v>
      </c>
      <c r="AX565">
        <v>14.474265322635945</v>
      </c>
      <c r="AY565">
        <v>223.9816159584127</v>
      </c>
      <c r="AZ565">
        <v>259.92701438027848</v>
      </c>
      <c r="BA565">
        <v>159.36822580802377</v>
      </c>
      <c r="BB565">
        <v>20.19170483590263</v>
      </c>
      <c r="BC565">
        <v>-18.439466380159374</v>
      </c>
      <c r="BD565">
        <v>3.5494529073514163</v>
      </c>
      <c r="BE565">
        <v>53.863996542284973</v>
      </c>
      <c r="BF565" s="21">
        <v>18.300535525468884</v>
      </c>
      <c r="BG565" s="21">
        <v>10.105316584686671</v>
      </c>
      <c r="BH565">
        <f t="shared" si="114"/>
        <v>9.2639950101356607</v>
      </c>
    </row>
    <row r="566" spans="1:60" x14ac:dyDescent="0.25">
      <c r="A566" t="s">
        <v>1558</v>
      </c>
      <c r="C566">
        <v>560</v>
      </c>
      <c r="F566" s="15">
        <v>45626</v>
      </c>
      <c r="G566"/>
      <c r="H566" t="s">
        <v>293</v>
      </c>
      <c r="N566">
        <v>27.933024</v>
      </c>
      <c r="O566">
        <v>85.560957999999999</v>
      </c>
      <c r="P566" s="11">
        <v>1341.09463680146</v>
      </c>
      <c r="AC566" s="24"/>
      <c r="AD566" s="24"/>
      <c r="AE566" s="24"/>
      <c r="AF566" s="24"/>
      <c r="AH566">
        <v>2.7687900000000001</v>
      </c>
      <c r="AI566">
        <v>0.68095000000000006</v>
      </c>
      <c r="AJ566">
        <v>2.9244699999999999</v>
      </c>
      <c r="AK566">
        <v>0.36914000000000002</v>
      </c>
      <c r="AL566">
        <v>7.1411800000000003</v>
      </c>
      <c r="AM566">
        <v>2.3196667000000001E-2</v>
      </c>
      <c r="AN566">
        <v>6.8900000000000003E-3</v>
      </c>
      <c r="AO566">
        <v>2.4933329999999999E-3</v>
      </c>
      <c r="AP566">
        <v>4.2000000000000002E-4</v>
      </c>
      <c r="AQ566">
        <v>3.9100000000000002E-4</v>
      </c>
      <c r="AR566">
        <v>1.7333299999999999E-4</v>
      </c>
      <c r="AS566">
        <v>0.29108250000000002</v>
      </c>
      <c r="AU566">
        <f t="shared" ref="AU566:AU586" si="115">1000*AH566/22.989769</f>
        <v>120.4357468750556</v>
      </c>
      <c r="AV566">
        <f t="shared" ref="AV566:AV586" si="116">1000*AI566/39.0983</f>
        <v>17.416358255985553</v>
      </c>
      <c r="AW566">
        <f t="shared" ref="AW566:AW586" si="117">1000*AJ566/40.078</f>
        <v>72.969459553869939</v>
      </c>
      <c r="AX566">
        <f t="shared" ref="AX566:AX586" si="118">1000*AK566/24.305</f>
        <v>15.187821435918536</v>
      </c>
      <c r="AY566">
        <f t="shared" ref="AY566:AY586" si="119">1000*AL566/28.0855</f>
        <v>254.26572430613663</v>
      </c>
      <c r="AZ566">
        <f t="shared" ref="AZ566:AZ586" si="120">1000000*AM566/87.62</f>
        <v>264.74169139465874</v>
      </c>
      <c r="BA566">
        <f t="shared" ref="BA566:BA586" si="121">1000000*AN566/26.9815</f>
        <v>255.36015417971572</v>
      </c>
      <c r="BB566">
        <f t="shared" ref="BB566:BB586" si="122">1000000*AO566/137.327</f>
        <v>18.15617467795845</v>
      </c>
      <c r="BC566">
        <f t="shared" ref="BC566:BC586" si="123">1000000*AP566/55.845</f>
        <v>7.5208165457964009</v>
      </c>
      <c r="BD566">
        <f t="shared" ref="BD566:BD586" si="124">1000000*AR566/54.938</f>
        <v>3.1550657104372202</v>
      </c>
      <c r="BE566">
        <f t="shared" ref="BE566:BE586" si="125">1000000*AQ566/6.941</f>
        <v>56.331940642558713</v>
      </c>
    </row>
    <row r="567" spans="1:60" x14ac:dyDescent="0.25">
      <c r="A567" t="s">
        <v>1559</v>
      </c>
      <c r="C567">
        <v>561</v>
      </c>
      <c r="F567" s="15">
        <v>45642</v>
      </c>
      <c r="G567"/>
      <c r="H567" t="s">
        <v>293</v>
      </c>
      <c r="N567">
        <v>27.933024</v>
      </c>
      <c r="O567">
        <v>85.560957999999999</v>
      </c>
      <c r="P567" s="11">
        <v>1341.09463680146</v>
      </c>
      <c r="AC567" s="24"/>
      <c r="AD567" s="24"/>
      <c r="AE567" s="24"/>
      <c r="AF567" s="24"/>
      <c r="AH567">
        <v>3.03356</v>
      </c>
      <c r="AI567">
        <v>0.70550000000000002</v>
      </c>
      <c r="AJ567">
        <v>2.9858799999999999</v>
      </c>
      <c r="AK567">
        <v>0.3861</v>
      </c>
      <c r="AL567">
        <v>7.5344066669999998</v>
      </c>
      <c r="AM567">
        <v>2.4466667000000001E-2</v>
      </c>
      <c r="AN567">
        <v>4.5199999999999997E-3</v>
      </c>
      <c r="AO567">
        <v>2.4933329999999999E-3</v>
      </c>
      <c r="AP567">
        <v>3.4000000000000002E-4</v>
      </c>
      <c r="AQ567">
        <v>4.2099999999999999E-4</v>
      </c>
      <c r="AR567">
        <v>-2.0000000000000002E-5</v>
      </c>
      <c r="AS567">
        <v>0.32074999999999998</v>
      </c>
      <c r="AU567">
        <f t="shared" si="115"/>
        <v>131.95260900620619</v>
      </c>
      <c r="AV567">
        <f t="shared" si="116"/>
        <v>18.044262794034523</v>
      </c>
      <c r="AW567">
        <f t="shared" si="117"/>
        <v>74.501721642796539</v>
      </c>
      <c r="AX567">
        <f t="shared" si="118"/>
        <v>15.885620242748407</v>
      </c>
      <c r="AY567">
        <f t="shared" si="119"/>
        <v>268.26678061633226</v>
      </c>
      <c r="AZ567">
        <f t="shared" si="120"/>
        <v>279.2360990641406</v>
      </c>
      <c r="BA567">
        <f t="shared" si="121"/>
        <v>167.5221911309601</v>
      </c>
      <c r="BB567">
        <f t="shared" si="122"/>
        <v>18.15617467795845</v>
      </c>
      <c r="BC567">
        <f t="shared" si="123"/>
        <v>6.0882800608828012</v>
      </c>
      <c r="BD567">
        <f t="shared" si="124"/>
        <v>-0.36404674360187844</v>
      </c>
      <c r="BE567">
        <f t="shared" si="125"/>
        <v>60.654084425875233</v>
      </c>
    </row>
    <row r="568" spans="1:60" x14ac:dyDescent="0.25">
      <c r="A568" t="s">
        <v>1560</v>
      </c>
      <c r="C568">
        <v>562</v>
      </c>
      <c r="F568" s="15">
        <v>45656</v>
      </c>
      <c r="G568"/>
      <c r="H568" t="s">
        <v>293</v>
      </c>
      <c r="N568">
        <v>27.933024</v>
      </c>
      <c r="O568">
        <v>85.560957999999999</v>
      </c>
      <c r="P568" s="11">
        <v>1341.09463680146</v>
      </c>
      <c r="AC568" s="24"/>
      <c r="AD568" s="24"/>
      <c r="AE568" s="24"/>
      <c r="AF568" s="24"/>
      <c r="AH568">
        <v>3.1188899999999999</v>
      </c>
      <c r="AI568">
        <v>0.71020000000000005</v>
      </c>
      <c r="AJ568">
        <v>2.9811649999999998</v>
      </c>
      <c r="AK568">
        <v>0.38846000000000003</v>
      </c>
      <c r="AL568">
        <v>7.6153599999999999</v>
      </c>
      <c r="AM568">
        <v>2.4726667000000001E-2</v>
      </c>
      <c r="AN568">
        <v>7.1399999999999996E-3</v>
      </c>
      <c r="AO568">
        <v>2.5200000000000001E-3</v>
      </c>
      <c r="AP568">
        <v>2.0000000000000002E-5</v>
      </c>
      <c r="AQ568">
        <v>4.4799999999999999E-4</v>
      </c>
      <c r="AR568">
        <v>-4.3333300000000001E-5</v>
      </c>
      <c r="AS568">
        <v>0.33199000000000001</v>
      </c>
      <c r="AU568">
        <f t="shared" si="115"/>
        <v>135.66426004541412</v>
      </c>
      <c r="AV568">
        <f t="shared" si="116"/>
        <v>18.164472624129438</v>
      </c>
      <c r="AW568">
        <f t="shared" si="117"/>
        <v>74.384076051699182</v>
      </c>
      <c r="AX568">
        <f t="shared" si="118"/>
        <v>15.982719605019545</v>
      </c>
      <c r="AY568">
        <f t="shared" si="119"/>
        <v>271.14916950027595</v>
      </c>
      <c r="AZ568">
        <f t="shared" si="120"/>
        <v>282.20345811458571</v>
      </c>
      <c r="BA568">
        <f t="shared" si="121"/>
        <v>264.62576209625115</v>
      </c>
      <c r="BB568">
        <f t="shared" si="122"/>
        <v>18.350360817610522</v>
      </c>
      <c r="BC568">
        <f t="shared" si="123"/>
        <v>0.35813412122840005</v>
      </c>
      <c r="BD568">
        <f t="shared" si="124"/>
        <v>-0.78876733772616403</v>
      </c>
      <c r="BE568">
        <f t="shared" si="125"/>
        <v>64.544013830860109</v>
      </c>
    </row>
    <row r="569" spans="1:60" x14ac:dyDescent="0.25">
      <c r="A569" t="s">
        <v>1561</v>
      </c>
      <c r="C569">
        <v>563</v>
      </c>
      <c r="F569" s="15">
        <v>45671</v>
      </c>
      <c r="G569"/>
      <c r="H569" t="s">
        <v>293</v>
      </c>
      <c r="N569">
        <v>27.933024</v>
      </c>
      <c r="O569">
        <v>85.560957999999999</v>
      </c>
      <c r="P569" s="11">
        <v>1341.09463680146</v>
      </c>
      <c r="AC569" s="24"/>
      <c r="AD569" s="24"/>
      <c r="AE569" s="24"/>
      <c r="AF569" s="24"/>
      <c r="AH569">
        <v>3.0867399999999998</v>
      </c>
      <c r="AI569">
        <v>0.75114000000000003</v>
      </c>
      <c r="AJ569">
        <v>2.9536699999999998</v>
      </c>
      <c r="AK569">
        <v>0.38258999999999999</v>
      </c>
      <c r="AL569">
        <v>7.4416633330000002</v>
      </c>
      <c r="AM569">
        <v>2.4129999999999999E-2</v>
      </c>
      <c r="AN569">
        <v>5.7000000000000002E-3</v>
      </c>
      <c r="AO569">
        <v>2.3666669999999998E-3</v>
      </c>
      <c r="AP569">
        <v>3.0000000000000001E-5</v>
      </c>
      <c r="AQ569">
        <v>4.1199999999999999E-4</v>
      </c>
      <c r="AR569">
        <v>-8.0000000000000007E-5</v>
      </c>
      <c r="AS569">
        <v>0.34263500000000002</v>
      </c>
      <c r="AU569">
        <f t="shared" si="115"/>
        <v>134.26581189223779</v>
      </c>
      <c r="AV569">
        <f t="shared" si="116"/>
        <v>19.211576973934928</v>
      </c>
      <c r="AW569">
        <f t="shared" si="117"/>
        <v>73.69803882429261</v>
      </c>
      <c r="AX569">
        <f t="shared" si="118"/>
        <v>15.741205513268874</v>
      </c>
      <c r="AY569">
        <f t="shared" si="119"/>
        <v>264.96460212565205</v>
      </c>
      <c r="AZ569">
        <f t="shared" si="120"/>
        <v>275.39374572015521</v>
      </c>
      <c r="BA569">
        <f t="shared" si="121"/>
        <v>211.25586049700721</v>
      </c>
      <c r="BB569">
        <f t="shared" si="122"/>
        <v>17.23380689886184</v>
      </c>
      <c r="BC569">
        <f t="shared" si="123"/>
        <v>0.53720118184260002</v>
      </c>
      <c r="BD569">
        <f t="shared" si="124"/>
        <v>-1.4561869744075138</v>
      </c>
      <c r="BE569">
        <f t="shared" si="125"/>
        <v>59.357441290880281</v>
      </c>
    </row>
    <row r="570" spans="1:60" x14ac:dyDescent="0.25">
      <c r="A570" t="s">
        <v>1562</v>
      </c>
      <c r="C570">
        <v>564</v>
      </c>
      <c r="F570" s="15">
        <v>45685</v>
      </c>
      <c r="G570"/>
      <c r="H570" t="s">
        <v>293</v>
      </c>
      <c r="N570">
        <v>27.933024</v>
      </c>
      <c r="O570">
        <v>85.560957999999999</v>
      </c>
      <c r="P570" s="11">
        <v>1341.09463680146</v>
      </c>
      <c r="AC570" s="24"/>
      <c r="AD570" s="24"/>
      <c r="AE570" s="24"/>
      <c r="AF570" s="24"/>
      <c r="AH570">
        <v>3.3548300000000002</v>
      </c>
      <c r="AI570">
        <v>0.74436999999999998</v>
      </c>
      <c r="AJ570">
        <v>3.1540149999999998</v>
      </c>
      <c r="AK570">
        <v>0.41322999999999999</v>
      </c>
      <c r="AL570">
        <v>7.8478266669999996</v>
      </c>
      <c r="AM570">
        <v>2.5896667000000002E-2</v>
      </c>
      <c r="AN570">
        <v>6.6E-3</v>
      </c>
      <c r="AO570">
        <v>2.5766669999999999E-3</v>
      </c>
      <c r="AP570">
        <v>1.4999999999999999E-4</v>
      </c>
      <c r="AQ570">
        <v>4.4700000000000002E-4</v>
      </c>
      <c r="AR570">
        <v>3.6666699999999999E-5</v>
      </c>
      <c r="AS570">
        <v>0.35916749999999997</v>
      </c>
      <c r="AU570">
        <f t="shared" si="115"/>
        <v>145.92708608772887</v>
      </c>
      <c r="AV570">
        <f t="shared" si="116"/>
        <v>19.038423665479062</v>
      </c>
      <c r="AW570">
        <f t="shared" si="117"/>
        <v>78.696916013773134</v>
      </c>
      <c r="AX570">
        <f t="shared" si="118"/>
        <v>17.001851470890763</v>
      </c>
      <c r="AY570">
        <f t="shared" si="119"/>
        <v>279.4262757294689</v>
      </c>
      <c r="AZ570">
        <f t="shared" si="120"/>
        <v>295.55657384158866</v>
      </c>
      <c r="BA570">
        <f t="shared" si="121"/>
        <v>244.61204899653467</v>
      </c>
      <c r="BB570">
        <f t="shared" si="122"/>
        <v>18.763003633662716</v>
      </c>
      <c r="BC570">
        <f t="shared" si="123"/>
        <v>2.6860059092130002</v>
      </c>
      <c r="BD570">
        <f t="shared" si="124"/>
        <v>0.66741963668134985</v>
      </c>
      <c r="BE570">
        <f t="shared" si="125"/>
        <v>64.39994237141623</v>
      </c>
    </row>
    <row r="571" spans="1:60" x14ac:dyDescent="0.25">
      <c r="A571" t="s">
        <v>1563</v>
      </c>
      <c r="C571">
        <v>565</v>
      </c>
      <c r="F571" s="15">
        <v>45701</v>
      </c>
      <c r="G571"/>
      <c r="H571" t="s">
        <v>293</v>
      </c>
      <c r="N571">
        <v>27.933024</v>
      </c>
      <c r="O571">
        <v>85.560957999999999</v>
      </c>
      <c r="P571" s="11">
        <v>1341.09463680146</v>
      </c>
      <c r="AC571" s="24"/>
      <c r="AD571" s="24"/>
      <c r="AE571" s="24"/>
      <c r="AF571" s="24"/>
      <c r="AH571">
        <v>3.46637</v>
      </c>
      <c r="AI571">
        <v>0.76819000000000004</v>
      </c>
      <c r="AJ571">
        <v>3.2695949999999998</v>
      </c>
      <c r="AK571">
        <v>0.43024000000000001</v>
      </c>
      <c r="AL571">
        <v>7.9196266670000002</v>
      </c>
      <c r="AM571">
        <v>2.6806666999999999E-2</v>
      </c>
      <c r="AN571">
        <v>6.6100000000000004E-3</v>
      </c>
      <c r="AO571">
        <v>2.5766669999999999E-3</v>
      </c>
      <c r="AP571">
        <v>2.7999999999999998E-4</v>
      </c>
      <c r="AQ571">
        <v>4.4999999999999999E-4</v>
      </c>
      <c r="AR571">
        <v>-1.33333E-5</v>
      </c>
      <c r="AS571">
        <v>0.38060500000000003</v>
      </c>
      <c r="AU571">
        <f t="shared" si="115"/>
        <v>150.77880947825096</v>
      </c>
      <c r="AV571">
        <f t="shared" si="116"/>
        <v>19.647657315023928</v>
      </c>
      <c r="AW571">
        <f t="shared" si="117"/>
        <v>81.580792454713304</v>
      </c>
      <c r="AX571">
        <f t="shared" si="118"/>
        <v>17.70170746759926</v>
      </c>
      <c r="AY571">
        <f t="shared" si="119"/>
        <v>281.98275505153907</v>
      </c>
      <c r="AZ571">
        <f t="shared" si="120"/>
        <v>305.94233051814649</v>
      </c>
      <c r="BA571">
        <f t="shared" si="121"/>
        <v>244.98267331319607</v>
      </c>
      <c r="BB571">
        <f t="shared" si="122"/>
        <v>18.763003633662716</v>
      </c>
      <c r="BC571">
        <f t="shared" si="123"/>
        <v>5.0138776971976009</v>
      </c>
      <c r="BD571">
        <f t="shared" si="124"/>
        <v>-0.24269722232334628</v>
      </c>
      <c r="BE571">
        <f t="shared" si="125"/>
        <v>64.832156749747881</v>
      </c>
    </row>
    <row r="572" spans="1:60" x14ac:dyDescent="0.25">
      <c r="A572" t="s">
        <v>1564</v>
      </c>
      <c r="C572">
        <v>566</v>
      </c>
      <c r="F572" s="15">
        <v>45715</v>
      </c>
      <c r="G572"/>
      <c r="H572" t="s">
        <v>293</v>
      </c>
      <c r="N572">
        <v>27.933024</v>
      </c>
      <c r="O572">
        <v>85.560957999999999</v>
      </c>
      <c r="P572" s="11">
        <v>1341.09463680146</v>
      </c>
      <c r="AC572" s="24"/>
      <c r="AD572" s="24"/>
      <c r="AE572" s="24"/>
      <c r="AF572" s="24"/>
      <c r="AH572">
        <v>3.4171399999999998</v>
      </c>
      <c r="AI572">
        <v>0.76007999999999998</v>
      </c>
      <c r="AJ572">
        <v>3.2358349999999998</v>
      </c>
      <c r="AK572">
        <v>0.42415000000000003</v>
      </c>
      <c r="AL572">
        <v>7.8132200000000003</v>
      </c>
      <c r="AM572">
        <v>2.6626667E-2</v>
      </c>
      <c r="AN572">
        <v>4.7099999999999998E-3</v>
      </c>
      <c r="AO572">
        <v>2.6133329999999998E-3</v>
      </c>
      <c r="AP572">
        <v>-1.1E-4</v>
      </c>
      <c r="AQ572">
        <v>4.6000000000000001E-4</v>
      </c>
      <c r="AR572">
        <v>6.9999999999999994E-5</v>
      </c>
      <c r="AS572">
        <v>0.404335</v>
      </c>
      <c r="AU572">
        <f t="shared" si="115"/>
        <v>148.63742215069669</v>
      </c>
      <c r="AV572">
        <f t="shared" si="116"/>
        <v>19.44023141671121</v>
      </c>
      <c r="AW572">
        <f t="shared" si="117"/>
        <v>80.738435051649262</v>
      </c>
      <c r="AX572">
        <f t="shared" si="118"/>
        <v>17.451141740382639</v>
      </c>
      <c r="AY572">
        <f t="shared" si="119"/>
        <v>278.1940859162201</v>
      </c>
      <c r="AZ572">
        <f t="shared" si="120"/>
        <v>303.88800502168453</v>
      </c>
      <c r="BA572">
        <f t="shared" si="121"/>
        <v>174.56405314752701</v>
      </c>
      <c r="BB572">
        <f t="shared" si="122"/>
        <v>19.030001383558947</v>
      </c>
      <c r="BC572">
        <f t="shared" si="123"/>
        <v>-1.9697376667562003</v>
      </c>
      <c r="BD572">
        <f t="shared" si="124"/>
        <v>1.2741636026065746</v>
      </c>
      <c r="BE572">
        <f t="shared" si="125"/>
        <v>66.272871344186711</v>
      </c>
    </row>
    <row r="573" spans="1:60" x14ac:dyDescent="0.25">
      <c r="A573" t="s">
        <v>1565</v>
      </c>
      <c r="C573">
        <v>567</v>
      </c>
      <c r="F573" s="15">
        <v>45731</v>
      </c>
      <c r="G573"/>
      <c r="H573" t="s">
        <v>293</v>
      </c>
      <c r="N573">
        <v>27.933024</v>
      </c>
      <c r="O573">
        <v>85.560957999999999</v>
      </c>
      <c r="P573" s="11">
        <v>1341.09463680146</v>
      </c>
      <c r="AC573" s="24"/>
      <c r="AD573" s="24"/>
      <c r="AE573" s="24"/>
      <c r="AF573" s="24"/>
      <c r="AH573">
        <v>3.4520200000000001</v>
      </c>
      <c r="AI573">
        <v>0.82</v>
      </c>
      <c r="AJ573">
        <v>3.3396699999999999</v>
      </c>
      <c r="AK573">
        <v>0.43858000000000003</v>
      </c>
      <c r="AL573">
        <v>7.8085933330000001</v>
      </c>
      <c r="AM573">
        <v>2.7576666999999999E-2</v>
      </c>
      <c r="AN573">
        <v>5.4099999999999999E-3</v>
      </c>
      <c r="AO573">
        <v>2.7366669999999999E-3</v>
      </c>
      <c r="AP573">
        <v>-1E-4</v>
      </c>
      <c r="AQ573">
        <v>4.7199999999999998E-4</v>
      </c>
      <c r="AR573">
        <v>1.1E-4</v>
      </c>
      <c r="AS573">
        <v>0.4279</v>
      </c>
      <c r="AU573">
        <f t="shared" si="115"/>
        <v>150.15461877846619</v>
      </c>
      <c r="AV573">
        <f t="shared" si="116"/>
        <v>20.972778867623401</v>
      </c>
      <c r="AW573">
        <f t="shared" si="117"/>
        <v>83.329257947003342</v>
      </c>
      <c r="AX573">
        <f t="shared" si="118"/>
        <v>18.044846739354043</v>
      </c>
      <c r="AY573">
        <f t="shared" si="119"/>
        <v>278.0293508394011</v>
      </c>
      <c r="AZ573">
        <f t="shared" si="120"/>
        <v>314.73027847523394</v>
      </c>
      <c r="BA573">
        <f t="shared" si="121"/>
        <v>200.50775531382612</v>
      </c>
      <c r="BB573">
        <f t="shared" si="122"/>
        <v>19.92810590779672</v>
      </c>
      <c r="BC573">
        <f t="shared" si="123"/>
        <v>-1.7906706061420001</v>
      </c>
      <c r="BD573">
        <f t="shared" si="124"/>
        <v>2.0022570898103313</v>
      </c>
      <c r="BE573">
        <f t="shared" si="125"/>
        <v>68.001728857513328</v>
      </c>
    </row>
    <row r="574" spans="1:60" x14ac:dyDescent="0.25">
      <c r="A574" t="s">
        <v>1566</v>
      </c>
      <c r="C574">
        <v>568</v>
      </c>
      <c r="F574" s="15">
        <v>45745</v>
      </c>
      <c r="G574"/>
      <c r="H574" t="s">
        <v>293</v>
      </c>
      <c r="N574">
        <v>27.933024</v>
      </c>
      <c r="O574">
        <v>85.560957999999999</v>
      </c>
      <c r="P574" s="11">
        <v>1341.09463680146</v>
      </c>
      <c r="AC574" s="24"/>
      <c r="AD574" s="24"/>
      <c r="AE574" s="24"/>
      <c r="AF574" s="24"/>
      <c r="AH574">
        <v>3.4856500000000001</v>
      </c>
      <c r="AI574">
        <v>0.76670000000000005</v>
      </c>
      <c r="AJ574">
        <v>3.1894800000000001</v>
      </c>
      <c r="AK574">
        <v>0.42054000000000002</v>
      </c>
      <c r="AL574">
        <v>7.844696667</v>
      </c>
      <c r="AM574">
        <v>2.6276667E-2</v>
      </c>
      <c r="AN574">
        <v>6.5700000000000003E-3</v>
      </c>
      <c r="AO574">
        <v>2.5600000000000002E-3</v>
      </c>
      <c r="AP574">
        <v>-3.8999999999999999E-4</v>
      </c>
      <c r="AQ574">
        <v>4.6099999999999998E-4</v>
      </c>
      <c r="AR574">
        <v>1.3666700000000001E-4</v>
      </c>
      <c r="AS574">
        <v>0.41975499999999999</v>
      </c>
      <c r="AU574">
        <f t="shared" si="115"/>
        <v>151.61744339405934</v>
      </c>
      <c r="AV574">
        <f t="shared" si="116"/>
        <v>19.609548241227881</v>
      </c>
      <c r="AW574">
        <f t="shared" si="117"/>
        <v>79.581815459853274</v>
      </c>
      <c r="AX574">
        <f t="shared" si="118"/>
        <v>17.302612631145855</v>
      </c>
      <c r="AY574">
        <f t="shared" si="119"/>
        <v>279.31483032169626</v>
      </c>
      <c r="AZ574">
        <f t="shared" si="120"/>
        <v>299.89348322300845</v>
      </c>
      <c r="BA574">
        <f t="shared" si="121"/>
        <v>243.50017604655042</v>
      </c>
      <c r="BB574">
        <f t="shared" si="122"/>
        <v>18.641636386144022</v>
      </c>
      <c r="BC574">
        <f t="shared" si="123"/>
        <v>-6.9836153639538008</v>
      </c>
      <c r="BD574">
        <f t="shared" si="124"/>
        <v>2.4876588153918964</v>
      </c>
      <c r="BE574">
        <f t="shared" si="125"/>
        <v>66.416942803630604</v>
      </c>
    </row>
    <row r="575" spans="1:60" x14ac:dyDescent="0.25">
      <c r="A575" t="s">
        <v>1567</v>
      </c>
      <c r="C575">
        <v>569</v>
      </c>
      <c r="F575" s="15">
        <v>45761</v>
      </c>
      <c r="G575"/>
      <c r="H575" t="s">
        <v>293</v>
      </c>
      <c r="N575">
        <v>27.933024</v>
      </c>
      <c r="O575">
        <v>85.560957999999999</v>
      </c>
      <c r="P575" s="11">
        <v>1341.09463680146</v>
      </c>
      <c r="AC575" s="24"/>
      <c r="AD575" s="24"/>
      <c r="AE575" s="24"/>
      <c r="AF575" s="24"/>
      <c r="AH575">
        <v>3.55559</v>
      </c>
      <c r="AI575">
        <v>0.88644999999999996</v>
      </c>
      <c r="AJ575">
        <v>3.247655</v>
      </c>
      <c r="AK575">
        <v>0.42580000000000001</v>
      </c>
      <c r="AL575">
        <v>8.1159400000000002</v>
      </c>
      <c r="AM575">
        <v>2.6876667E-2</v>
      </c>
      <c r="AN575">
        <v>7.4400000000000004E-3</v>
      </c>
      <c r="AO575">
        <v>2.6199999999999999E-3</v>
      </c>
      <c r="AP575">
        <v>5.4000000000000001E-4</v>
      </c>
      <c r="AQ575">
        <v>4.6799999999999999E-4</v>
      </c>
      <c r="AR575">
        <v>1.8333299999999999E-4</v>
      </c>
      <c r="AS575">
        <v>0.44546000000000002</v>
      </c>
      <c r="AU575">
        <f t="shared" si="115"/>
        <v>154.65966621935175</v>
      </c>
      <c r="AV575">
        <f t="shared" si="116"/>
        <v>22.672341252688732</v>
      </c>
      <c r="AW575">
        <f t="shared" si="117"/>
        <v>81.033359948101193</v>
      </c>
      <c r="AX575">
        <f t="shared" si="118"/>
        <v>17.519029006377288</v>
      </c>
      <c r="AY575">
        <f t="shared" si="119"/>
        <v>288.9726015203575</v>
      </c>
      <c r="AZ575">
        <f t="shared" si="120"/>
        <v>306.74123487788177</v>
      </c>
      <c r="BA575">
        <f t="shared" si="121"/>
        <v>275.74449159609361</v>
      </c>
      <c r="BB575">
        <f t="shared" si="122"/>
        <v>19.078549738944272</v>
      </c>
      <c r="BC575">
        <f t="shared" si="123"/>
        <v>9.6696212731668005</v>
      </c>
      <c r="BD575">
        <f t="shared" si="124"/>
        <v>3.3370890822381591</v>
      </c>
      <c r="BE575">
        <f t="shared" si="125"/>
        <v>67.425443019737799</v>
      </c>
    </row>
    <row r="576" spans="1:60" x14ac:dyDescent="0.25">
      <c r="A576" t="s">
        <v>1568</v>
      </c>
      <c r="C576">
        <v>570</v>
      </c>
      <c r="F576" s="15">
        <v>45775</v>
      </c>
      <c r="G576"/>
      <c r="H576" t="s">
        <v>293</v>
      </c>
      <c r="N576">
        <v>27.933024</v>
      </c>
      <c r="O576">
        <v>85.560957999999999</v>
      </c>
      <c r="P576" s="11">
        <v>1341.09463680146</v>
      </c>
      <c r="AC576" s="24"/>
      <c r="AD576" s="24"/>
      <c r="AE576" s="24"/>
      <c r="AF576" s="24"/>
      <c r="AH576">
        <v>3.7759999999999998</v>
      </c>
      <c r="AI576">
        <v>0.93644000000000005</v>
      </c>
      <c r="AJ576">
        <v>3.6601249999999999</v>
      </c>
      <c r="AK576">
        <v>0.49119000000000002</v>
      </c>
      <c r="AL576">
        <v>8.1406066670000001</v>
      </c>
      <c r="AM576">
        <v>3.0446667E-2</v>
      </c>
      <c r="AN576">
        <v>6.5900000000000004E-3</v>
      </c>
      <c r="AO576">
        <v>3.1199999999999999E-3</v>
      </c>
      <c r="AP576">
        <v>1.9E-3</v>
      </c>
      <c r="AQ576">
        <v>4.8200000000000001E-4</v>
      </c>
      <c r="AR576">
        <v>3.4000000000000002E-4</v>
      </c>
      <c r="AS576">
        <v>0.44847500000000001</v>
      </c>
      <c r="AU576">
        <f t="shared" si="115"/>
        <v>164.24697438238724</v>
      </c>
      <c r="AV576">
        <f t="shared" si="116"/>
        <v>23.950913466825924</v>
      </c>
      <c r="AW576">
        <f t="shared" si="117"/>
        <v>91.325041169719043</v>
      </c>
      <c r="AX576">
        <f t="shared" si="118"/>
        <v>20.209421929644105</v>
      </c>
      <c r="AY576">
        <f t="shared" si="119"/>
        <v>289.85087205141446</v>
      </c>
      <c r="AZ576">
        <f t="shared" si="120"/>
        <v>347.48535722437799</v>
      </c>
      <c r="BA576">
        <f t="shared" si="121"/>
        <v>244.24142467987323</v>
      </c>
      <c r="BB576">
        <f t="shared" si="122"/>
        <v>22.719494345613025</v>
      </c>
      <c r="BC576">
        <f t="shared" si="123"/>
        <v>34.022741516698005</v>
      </c>
      <c r="BD576">
        <f t="shared" si="124"/>
        <v>6.1887946412319339</v>
      </c>
      <c r="BE576">
        <f t="shared" si="125"/>
        <v>69.442443451952172</v>
      </c>
    </row>
    <row r="577" spans="1:61" x14ac:dyDescent="0.25">
      <c r="A577" t="s">
        <v>1569</v>
      </c>
      <c r="C577">
        <v>571</v>
      </c>
      <c r="F577" s="15">
        <v>45791</v>
      </c>
      <c r="G577"/>
      <c r="H577" t="s">
        <v>293</v>
      </c>
      <c r="N577">
        <v>27.933024</v>
      </c>
      <c r="O577">
        <v>85.560957999999999</v>
      </c>
      <c r="P577" s="11">
        <v>1341.09463680146</v>
      </c>
      <c r="AC577" s="24"/>
      <c r="AD577" s="24"/>
      <c r="AE577" s="24"/>
      <c r="AF577" s="24"/>
      <c r="AH577">
        <v>3.9811399999999999</v>
      </c>
      <c r="AI577">
        <v>0.96921999999999997</v>
      </c>
      <c r="AJ577">
        <v>3.8650699999999998</v>
      </c>
      <c r="AK577">
        <v>0.51580999999999999</v>
      </c>
      <c r="AL577">
        <v>8.2697400000000005</v>
      </c>
      <c r="AM577">
        <v>3.1526667000000001E-2</v>
      </c>
      <c r="AN577">
        <v>9.9000000000000008E-3</v>
      </c>
      <c r="AO577">
        <v>3.3566669999999998E-3</v>
      </c>
      <c r="AP577">
        <v>4.6699999999999997E-3</v>
      </c>
      <c r="AQ577">
        <v>5.2700000000000002E-4</v>
      </c>
      <c r="AR577">
        <v>6.7666700000000005E-4</v>
      </c>
      <c r="AS577">
        <v>0.44162249999999997</v>
      </c>
      <c r="AU577">
        <f t="shared" si="115"/>
        <v>173.17007404467614</v>
      </c>
      <c r="AV577">
        <f t="shared" si="116"/>
        <v>24.789313090338965</v>
      </c>
      <c r="AW577">
        <f t="shared" si="117"/>
        <v>96.438694545635997</v>
      </c>
      <c r="AX577">
        <f t="shared" si="118"/>
        <v>21.222382225879446</v>
      </c>
      <c r="AY577">
        <f t="shared" si="119"/>
        <v>294.44873689270264</v>
      </c>
      <c r="AZ577">
        <f t="shared" si="120"/>
        <v>359.81131020314996</v>
      </c>
      <c r="BA577">
        <f t="shared" si="121"/>
        <v>366.918073494802</v>
      </c>
      <c r="BB577">
        <f t="shared" si="122"/>
        <v>24.442877220065974</v>
      </c>
      <c r="BC577">
        <f t="shared" si="123"/>
        <v>83.624317306831415</v>
      </c>
      <c r="BD577">
        <f t="shared" si="124"/>
        <v>12.316920892642615</v>
      </c>
      <c r="BE577">
        <f t="shared" si="125"/>
        <v>75.925659126926959</v>
      </c>
    </row>
    <row r="578" spans="1:61" x14ac:dyDescent="0.25">
      <c r="A578" t="s">
        <v>1570</v>
      </c>
      <c r="C578">
        <v>572</v>
      </c>
      <c r="F578" s="15">
        <v>45793</v>
      </c>
      <c r="G578" t="s">
        <v>1571</v>
      </c>
      <c r="H578" t="s">
        <v>293</v>
      </c>
      <c r="N578">
        <v>27.933024</v>
      </c>
      <c r="O578">
        <v>85.560957999999999</v>
      </c>
      <c r="P578" s="11">
        <v>1341.09463680146</v>
      </c>
      <c r="AC578" s="24"/>
      <c r="AD578" s="24"/>
      <c r="AE578" s="24"/>
      <c r="AF578" s="24"/>
      <c r="AU578">
        <f t="shared" si="115"/>
        <v>0</v>
      </c>
      <c r="AV578">
        <f t="shared" si="116"/>
        <v>0</v>
      </c>
      <c r="AW578">
        <f t="shared" si="117"/>
        <v>0</v>
      </c>
      <c r="AX578">
        <f t="shared" si="118"/>
        <v>0</v>
      </c>
      <c r="AY578">
        <f t="shared" si="119"/>
        <v>0</v>
      </c>
      <c r="AZ578">
        <f t="shared" si="120"/>
        <v>0</v>
      </c>
      <c r="BA578">
        <f t="shared" si="121"/>
        <v>0</v>
      </c>
      <c r="BB578">
        <f t="shared" si="122"/>
        <v>0</v>
      </c>
      <c r="BC578">
        <f t="shared" si="123"/>
        <v>0</v>
      </c>
      <c r="BD578">
        <f t="shared" si="124"/>
        <v>0</v>
      </c>
      <c r="BE578">
        <f t="shared" si="125"/>
        <v>0</v>
      </c>
    </row>
    <row r="579" spans="1:61" x14ac:dyDescent="0.25">
      <c r="A579" t="s">
        <v>1572</v>
      </c>
      <c r="C579">
        <v>573</v>
      </c>
      <c r="F579" s="15">
        <v>45806</v>
      </c>
      <c r="G579"/>
      <c r="H579" t="s">
        <v>293</v>
      </c>
      <c r="N579">
        <v>27.933024</v>
      </c>
      <c r="O579">
        <v>85.560957999999999</v>
      </c>
      <c r="P579" s="11">
        <v>1341.09463680146</v>
      </c>
      <c r="AC579" s="24"/>
      <c r="AD579" s="24"/>
      <c r="AE579" s="24"/>
      <c r="AF579" s="24"/>
      <c r="AH579">
        <v>3.0051299999999999</v>
      </c>
      <c r="AI579">
        <v>0.95223000000000002</v>
      </c>
      <c r="AJ579">
        <v>3.6569600000000002</v>
      </c>
      <c r="AK579">
        <v>0.48537999999999998</v>
      </c>
      <c r="AL579">
        <v>6.2501566669999997</v>
      </c>
      <c r="AM579">
        <v>2.8966667000000001E-2</v>
      </c>
      <c r="AN579">
        <v>1.494E-2</v>
      </c>
      <c r="AO579">
        <v>3.926667E-3</v>
      </c>
      <c r="AP579">
        <v>3.8800000000000002E-3</v>
      </c>
      <c r="AQ579">
        <v>3.88E-4</v>
      </c>
      <c r="AR579">
        <v>8.0000000000000004E-4</v>
      </c>
      <c r="AS579">
        <v>0.4266375</v>
      </c>
      <c r="AU579">
        <f t="shared" si="115"/>
        <v>130.71597196126677</v>
      </c>
      <c r="AV579">
        <f t="shared" si="116"/>
        <v>24.354767342825646</v>
      </c>
      <c r="AW579">
        <f t="shared" si="117"/>
        <v>91.246070163181784</v>
      </c>
      <c r="AX579">
        <f t="shared" si="118"/>
        <v>19.970376465747787</v>
      </c>
      <c r="AY579">
        <f t="shared" si="119"/>
        <v>222.5403381460184</v>
      </c>
      <c r="AZ579">
        <f t="shared" si="120"/>
        <v>330.59423647569048</v>
      </c>
      <c r="BA579">
        <f t="shared" si="121"/>
        <v>553.71272909215577</v>
      </c>
      <c r="BB579">
        <f t="shared" si="122"/>
        <v>28.593554071668354</v>
      </c>
      <c r="BC579">
        <f t="shared" si="123"/>
        <v>69.478019518309608</v>
      </c>
      <c r="BD579">
        <f t="shared" si="124"/>
        <v>14.561869744075139</v>
      </c>
      <c r="BE579">
        <f t="shared" si="125"/>
        <v>55.899726264227056</v>
      </c>
    </row>
    <row r="580" spans="1:61" x14ac:dyDescent="0.25">
      <c r="A580" t="s">
        <v>1573</v>
      </c>
      <c r="C580">
        <v>574</v>
      </c>
      <c r="F580" s="15">
        <v>45823</v>
      </c>
      <c r="G580"/>
      <c r="H580" t="s">
        <v>293</v>
      </c>
      <c r="N580">
        <v>27.933024</v>
      </c>
      <c r="O580">
        <v>85.560957999999999</v>
      </c>
      <c r="P580" s="11">
        <v>1341.09463680146</v>
      </c>
      <c r="AC580" s="24"/>
      <c r="AD580" s="24"/>
      <c r="AE580" s="24"/>
      <c r="AF580" s="24"/>
      <c r="AH580">
        <v>4.0088800000000004</v>
      </c>
      <c r="AI580">
        <v>1.0608299999999999</v>
      </c>
      <c r="AJ580">
        <v>3.89975</v>
      </c>
      <c r="AK580">
        <v>0.55232000000000003</v>
      </c>
      <c r="AL580">
        <v>8.1607266670000005</v>
      </c>
      <c r="AM580">
        <v>3.1660000000000001E-2</v>
      </c>
      <c r="AN580">
        <v>1.174E-2</v>
      </c>
      <c r="AO580">
        <v>3.4633329999999999E-3</v>
      </c>
      <c r="AP580">
        <v>4.8799999999999998E-3</v>
      </c>
      <c r="AQ580">
        <v>5.7899999999999998E-4</v>
      </c>
      <c r="AR580">
        <v>6.4333299999999995E-4</v>
      </c>
      <c r="AS580">
        <v>0.39335500000000001</v>
      </c>
      <c r="AU580">
        <f t="shared" si="115"/>
        <v>174.37669773889422</v>
      </c>
      <c r="AV580">
        <f t="shared" si="116"/>
        <v>27.132381714806012</v>
      </c>
      <c r="AW580">
        <f t="shared" si="117"/>
        <v>97.304007185987317</v>
      </c>
      <c r="AX580">
        <f t="shared" si="118"/>
        <v>22.724542275252009</v>
      </c>
      <c r="AY580">
        <f t="shared" si="119"/>
        <v>290.56725595057952</v>
      </c>
      <c r="AZ580">
        <f t="shared" si="120"/>
        <v>361.33302898881533</v>
      </c>
      <c r="BA580">
        <f t="shared" si="121"/>
        <v>435.11294776050255</v>
      </c>
      <c r="BB580">
        <f t="shared" si="122"/>
        <v>25.219607214895834</v>
      </c>
      <c r="BC580">
        <f t="shared" si="123"/>
        <v>87.384725579729604</v>
      </c>
      <c r="BD580">
        <f t="shared" si="124"/>
        <v>11.710164185081364</v>
      </c>
      <c r="BE580">
        <f t="shared" si="125"/>
        <v>83.41737501800894</v>
      </c>
    </row>
    <row r="581" spans="1:61" x14ac:dyDescent="0.25">
      <c r="A581" t="s">
        <v>1574</v>
      </c>
      <c r="C581">
        <v>575</v>
      </c>
      <c r="F581" s="15">
        <v>45837</v>
      </c>
      <c r="G581"/>
      <c r="H581" t="s">
        <v>293</v>
      </c>
      <c r="N581">
        <v>27.933024</v>
      </c>
      <c r="O581">
        <v>85.560957999999999</v>
      </c>
      <c r="P581" s="11">
        <v>1341.09463680146</v>
      </c>
      <c r="AC581" s="24"/>
      <c r="AD581" s="24"/>
      <c r="AE581" s="24"/>
      <c r="AF581" s="24"/>
      <c r="AH581">
        <v>1.7243200000000001</v>
      </c>
      <c r="AI581">
        <v>0.61570000000000003</v>
      </c>
      <c r="AJ581">
        <v>2.4080699999999999</v>
      </c>
      <c r="AK581">
        <v>0.30292000000000002</v>
      </c>
      <c r="AL581">
        <v>4.7906833329999996</v>
      </c>
      <c r="AM581">
        <v>1.8190000000000001E-2</v>
      </c>
      <c r="AN581">
        <v>1.3469999999999999E-2</v>
      </c>
      <c r="AO581">
        <v>2.2966670000000001E-3</v>
      </c>
      <c r="AP581">
        <v>3.8800000000000002E-3</v>
      </c>
      <c r="AQ581">
        <v>2.6200000000000003E-4</v>
      </c>
      <c r="AR581">
        <v>6.3666700000000005E-4</v>
      </c>
      <c r="AS581">
        <v>0.21698999999999999</v>
      </c>
      <c r="AU581">
        <f t="shared" si="115"/>
        <v>75.003798428770651</v>
      </c>
      <c r="AV581">
        <f t="shared" si="116"/>
        <v>15.747487742433815</v>
      </c>
      <c r="AW581">
        <f t="shared" si="117"/>
        <v>60.084585059134675</v>
      </c>
      <c r="AX581">
        <f t="shared" si="118"/>
        <v>12.463279160666531</v>
      </c>
      <c r="AY581">
        <f t="shared" si="119"/>
        <v>170.57497046518665</v>
      </c>
      <c r="AZ581">
        <f t="shared" si="120"/>
        <v>207.60100433690937</v>
      </c>
      <c r="BA581">
        <f t="shared" si="121"/>
        <v>499.23095454292758</v>
      </c>
      <c r="BB581">
        <f t="shared" si="122"/>
        <v>16.724074653928216</v>
      </c>
      <c r="BC581">
        <f t="shared" si="123"/>
        <v>69.478019518309608</v>
      </c>
      <c r="BD581">
        <f t="shared" si="124"/>
        <v>11.588827405438858</v>
      </c>
      <c r="BE581">
        <f t="shared" si="125"/>
        <v>37.746722374297654</v>
      </c>
    </row>
    <row r="582" spans="1:61" x14ac:dyDescent="0.25">
      <c r="A582" t="s">
        <v>1575</v>
      </c>
      <c r="C582">
        <v>576</v>
      </c>
      <c r="F582" s="15">
        <v>45855</v>
      </c>
      <c r="G582"/>
      <c r="H582" t="s">
        <v>293</v>
      </c>
      <c r="N582">
        <v>27.933024</v>
      </c>
      <c r="O582">
        <v>85.560957999999999</v>
      </c>
      <c r="P582" s="11">
        <v>1341.09463680146</v>
      </c>
      <c r="AC582" s="24"/>
      <c r="AD582" s="24"/>
      <c r="AE582" s="24"/>
      <c r="AF582" s="24"/>
      <c r="AH582">
        <v>1.92659</v>
      </c>
      <c r="AI582">
        <v>0.58887999999999996</v>
      </c>
      <c r="AJ582">
        <v>2.3581599999999998</v>
      </c>
      <c r="AK582">
        <v>0.29483999999999999</v>
      </c>
      <c r="AL582">
        <v>5.6541233330000003</v>
      </c>
      <c r="AM582">
        <v>1.8533332999999999E-2</v>
      </c>
      <c r="AN582">
        <v>8.43E-3</v>
      </c>
      <c r="AO582">
        <v>2.3999999999999998E-3</v>
      </c>
      <c r="AP582">
        <v>2.2100000000000002E-3</v>
      </c>
      <c r="AQ582">
        <v>3.0499999999999999E-4</v>
      </c>
      <c r="AR582">
        <v>8.5333299999999996E-4</v>
      </c>
      <c r="AS582">
        <v>0.19737250000000001</v>
      </c>
      <c r="AU582">
        <f t="shared" si="115"/>
        <v>83.802059951102592</v>
      </c>
      <c r="AV582">
        <f t="shared" si="116"/>
        <v>15.06152441410496</v>
      </c>
      <c r="AW582">
        <f t="shared" si="117"/>
        <v>58.839263436299206</v>
      </c>
      <c r="AX582">
        <f t="shared" si="118"/>
        <v>12.1308372762806</v>
      </c>
      <c r="AY582">
        <f t="shared" si="119"/>
        <v>201.31823656335121</v>
      </c>
      <c r="AZ582">
        <f t="shared" si="120"/>
        <v>211.51943620178039</v>
      </c>
      <c r="BA582">
        <f t="shared" si="121"/>
        <v>312.43629894557381</v>
      </c>
      <c r="BB582">
        <f t="shared" si="122"/>
        <v>17.476534112010022</v>
      </c>
      <c r="BC582">
        <f t="shared" si="123"/>
        <v>39.573820395738203</v>
      </c>
      <c r="BD582">
        <f t="shared" si="124"/>
        <v>15.532654992901087</v>
      </c>
      <c r="BE582">
        <f t="shared" si="125"/>
        <v>43.941795130384669</v>
      </c>
    </row>
    <row r="583" spans="1:61" x14ac:dyDescent="0.25">
      <c r="A583" t="s">
        <v>1576</v>
      </c>
      <c r="C583">
        <v>577</v>
      </c>
      <c r="F583" s="15">
        <v>45869</v>
      </c>
      <c r="G583"/>
      <c r="H583" t="s">
        <v>293</v>
      </c>
      <c r="N583">
        <v>27.933024</v>
      </c>
      <c r="O583">
        <v>85.560957999999999</v>
      </c>
      <c r="P583" s="11">
        <v>1341.09463680146</v>
      </c>
      <c r="AC583" s="24"/>
      <c r="AD583" s="24"/>
      <c r="AE583" s="24"/>
      <c r="AF583" s="24"/>
      <c r="AH583">
        <v>1.8335600000000001</v>
      </c>
      <c r="AI583">
        <v>0.58221000000000001</v>
      </c>
      <c r="AJ583">
        <v>2.1989800000000002</v>
      </c>
      <c r="AK583">
        <v>0.28273999999999999</v>
      </c>
      <c r="AL583">
        <v>5.4932666670000003</v>
      </c>
      <c r="AM583">
        <v>1.8076667000000001E-2</v>
      </c>
      <c r="AN583">
        <v>8.1700000000000002E-3</v>
      </c>
      <c r="AO583">
        <v>2.3900000000000002E-3</v>
      </c>
      <c r="AP583">
        <v>2.5000000000000001E-3</v>
      </c>
      <c r="AQ583">
        <v>2.8299999999999999E-4</v>
      </c>
      <c r="AR583">
        <v>3.7666700000000002E-4</v>
      </c>
      <c r="AS583">
        <v>0.17179249999999999</v>
      </c>
      <c r="AU583">
        <f t="shared" si="115"/>
        <v>79.755477316888232</v>
      </c>
      <c r="AV583">
        <f t="shared" si="116"/>
        <v>14.890928761608562</v>
      </c>
      <c r="AW583">
        <f t="shared" si="117"/>
        <v>54.867508358700533</v>
      </c>
      <c r="AX583">
        <f t="shared" si="118"/>
        <v>11.632997325653159</v>
      </c>
      <c r="AY583">
        <f t="shared" si="119"/>
        <v>195.59084463513202</v>
      </c>
      <c r="AZ583">
        <f t="shared" si="120"/>
        <v>206.30754393973979</v>
      </c>
      <c r="BA583">
        <f t="shared" si="121"/>
        <v>302.80006671237697</v>
      </c>
      <c r="BB583">
        <f t="shared" si="122"/>
        <v>17.403715219876645</v>
      </c>
      <c r="BC583">
        <f t="shared" si="123"/>
        <v>44.766765153550004</v>
      </c>
      <c r="BD583">
        <f t="shared" si="124"/>
        <v>6.8562197386144383</v>
      </c>
      <c r="BE583">
        <f t="shared" si="125"/>
        <v>40.772223022619222</v>
      </c>
    </row>
    <row r="584" spans="1:61" x14ac:dyDescent="0.25">
      <c r="A584" t="s">
        <v>1577</v>
      </c>
      <c r="C584">
        <v>578</v>
      </c>
      <c r="F584" s="15">
        <v>45886</v>
      </c>
      <c r="G584"/>
      <c r="H584" t="s">
        <v>293</v>
      </c>
      <c r="N584">
        <v>27.933024</v>
      </c>
      <c r="O584">
        <v>85.560957999999999</v>
      </c>
      <c r="P584" s="11">
        <v>1341.09463680146</v>
      </c>
      <c r="AC584" s="24"/>
      <c r="AD584" s="24"/>
      <c r="AE584" s="24"/>
      <c r="AF584" s="24"/>
      <c r="AH584">
        <v>2.0057700000000001</v>
      </c>
      <c r="AI584">
        <v>0.61746000000000001</v>
      </c>
      <c r="AJ584">
        <v>2.24316</v>
      </c>
      <c r="AK584">
        <v>0.29515999999999998</v>
      </c>
      <c r="AL584">
        <v>5.987933333</v>
      </c>
      <c r="AM584">
        <v>1.9476667E-2</v>
      </c>
      <c r="AN584">
        <v>8.0700000000000008E-3</v>
      </c>
      <c r="AO584">
        <v>2.5000000000000001E-3</v>
      </c>
      <c r="AP584">
        <v>2.15E-3</v>
      </c>
      <c r="AQ584">
        <v>2.4800000000000001E-4</v>
      </c>
      <c r="AR584">
        <v>9.3333299999999995E-4</v>
      </c>
      <c r="AS584">
        <v>0.1550425</v>
      </c>
      <c r="AU584">
        <f t="shared" si="115"/>
        <v>87.246200690402759</v>
      </c>
      <c r="AV584">
        <f t="shared" si="116"/>
        <v>15.792502487320421</v>
      </c>
      <c r="AW584">
        <f t="shared" si="117"/>
        <v>55.969858775387983</v>
      </c>
      <c r="AX584">
        <f t="shared" si="118"/>
        <v>12.144003291503804</v>
      </c>
      <c r="AY584">
        <f t="shared" si="119"/>
        <v>213.20372907728188</v>
      </c>
      <c r="AZ584">
        <f t="shared" si="120"/>
        <v>222.2856311344442</v>
      </c>
      <c r="BA584">
        <f t="shared" si="121"/>
        <v>299.09382354576286</v>
      </c>
      <c r="BB584">
        <f t="shared" si="122"/>
        <v>18.204723033343772</v>
      </c>
      <c r="BC584">
        <f t="shared" si="123"/>
        <v>38.499418032053008</v>
      </c>
      <c r="BD584">
        <f t="shared" si="124"/>
        <v>16.988841967308602</v>
      </c>
      <c r="BE584">
        <f t="shared" si="125"/>
        <v>35.729721942083273</v>
      </c>
    </row>
    <row r="585" spans="1:61" x14ac:dyDescent="0.25">
      <c r="A585" t="s">
        <v>1578</v>
      </c>
      <c r="C585">
        <v>579</v>
      </c>
      <c r="F585" s="15">
        <v>45900</v>
      </c>
      <c r="G585"/>
      <c r="H585" t="s">
        <v>293</v>
      </c>
      <c r="N585">
        <v>27.933024</v>
      </c>
      <c r="O585">
        <v>85.560957999999999</v>
      </c>
      <c r="P585" s="11">
        <v>1341.09463680146</v>
      </c>
      <c r="AC585" s="24"/>
      <c r="AD585" s="24"/>
      <c r="AE585" s="24"/>
      <c r="AF585" s="24"/>
      <c r="AH585">
        <v>1.7155400000000001</v>
      </c>
      <c r="AI585">
        <v>0.58567999999999998</v>
      </c>
      <c r="AJ585">
        <v>2.0549400000000002</v>
      </c>
      <c r="AK585">
        <v>0.27833000000000002</v>
      </c>
      <c r="AL585">
        <v>5.0287666670000002</v>
      </c>
      <c r="AM585">
        <v>1.8326667000000001E-2</v>
      </c>
      <c r="AN585">
        <v>1.1639999999999999E-2</v>
      </c>
      <c r="AO585">
        <v>2.3266670000000001E-3</v>
      </c>
      <c r="AP585">
        <v>3.29E-3</v>
      </c>
      <c r="AQ585">
        <v>2.9700000000000001E-4</v>
      </c>
      <c r="AR585">
        <v>4.7666700000000001E-4</v>
      </c>
      <c r="AS585">
        <v>0.12838749999999999</v>
      </c>
      <c r="AU585">
        <f t="shared" si="115"/>
        <v>74.6218894152438</v>
      </c>
      <c r="AV585">
        <f t="shared" si="116"/>
        <v>14.979679423402038</v>
      </c>
      <c r="AW585">
        <f t="shared" si="117"/>
        <v>51.27351664254703</v>
      </c>
      <c r="AX585">
        <f t="shared" si="118"/>
        <v>11.451553178358365</v>
      </c>
      <c r="AY585">
        <f t="shared" si="119"/>
        <v>179.0520612771715</v>
      </c>
      <c r="AZ585">
        <f t="shared" si="120"/>
        <v>209.16077379593702</v>
      </c>
      <c r="BA585">
        <f t="shared" si="121"/>
        <v>431.40670459388838</v>
      </c>
      <c r="BB585">
        <f t="shared" si="122"/>
        <v>16.942531330328343</v>
      </c>
      <c r="BC585">
        <f t="shared" si="123"/>
        <v>58.913062942071804</v>
      </c>
      <c r="BD585">
        <f t="shared" si="124"/>
        <v>8.6764534566238307</v>
      </c>
      <c r="BE585">
        <f t="shared" si="125"/>
        <v>42.789223454833596</v>
      </c>
    </row>
    <row r="586" spans="1:61" x14ac:dyDescent="0.25">
      <c r="A586" t="s">
        <v>1579</v>
      </c>
      <c r="C586" s="20">
        <v>580</v>
      </c>
      <c r="F586" s="15">
        <v>45917</v>
      </c>
      <c r="G586"/>
      <c r="H586" t="s">
        <v>293</v>
      </c>
      <c r="N586">
        <v>27.933024</v>
      </c>
      <c r="O586">
        <v>85.560957999999999</v>
      </c>
      <c r="P586" s="11">
        <v>1341.09463680146</v>
      </c>
      <c r="AC586" s="24"/>
      <c r="AD586" s="24"/>
      <c r="AE586" s="24"/>
      <c r="AF586" s="24"/>
      <c r="AH586">
        <v>2.0731799999999998</v>
      </c>
      <c r="AI586">
        <v>0.62336000000000003</v>
      </c>
      <c r="AJ586">
        <v>2.2743950000000002</v>
      </c>
      <c r="AK586">
        <v>0.30801000000000001</v>
      </c>
      <c r="AL586">
        <v>6.0198233329999997</v>
      </c>
      <c r="AM586">
        <v>2.0426666999999999E-2</v>
      </c>
      <c r="AN586">
        <v>8.9099999999999995E-3</v>
      </c>
      <c r="AO586">
        <v>2.8566669999999998E-3</v>
      </c>
      <c r="AP586">
        <v>1.4160000000000001E-2</v>
      </c>
      <c r="AQ586">
        <v>3.59E-4</v>
      </c>
      <c r="AR586">
        <v>3.5166669999999998E-3</v>
      </c>
      <c r="AS586">
        <v>0.13674749999999999</v>
      </c>
      <c r="AU586">
        <f t="shared" si="115"/>
        <v>90.178374563050198</v>
      </c>
      <c r="AV586">
        <f t="shared" si="116"/>
        <v>15.94340418892893</v>
      </c>
      <c r="AW586">
        <f t="shared" si="117"/>
        <v>56.749214032636353</v>
      </c>
      <c r="AX586">
        <f t="shared" si="118"/>
        <v>12.672701090310635</v>
      </c>
      <c r="AY586">
        <f t="shared" si="119"/>
        <v>214.33919043634614</v>
      </c>
      <c r="AZ586">
        <f t="shared" si="120"/>
        <v>233.12790458799358</v>
      </c>
      <c r="BA586">
        <f t="shared" si="121"/>
        <v>330.2262661453218</v>
      </c>
      <c r="BB586">
        <f t="shared" si="122"/>
        <v>20.80193261339722</v>
      </c>
      <c r="BC586">
        <f t="shared" si="123"/>
        <v>253.55895782970723</v>
      </c>
      <c r="BD586">
        <f t="shared" si="124"/>
        <v>64.011558484109358</v>
      </c>
      <c r="BE586">
        <f t="shared" si="125"/>
        <v>51.721653940354415</v>
      </c>
    </row>
    <row r="587" spans="1:61" s="8" customFormat="1" x14ac:dyDescent="0.25">
      <c r="A587" s="8" t="s">
        <v>1580</v>
      </c>
      <c r="B587" s="8" t="s">
        <v>1581</v>
      </c>
      <c r="C587">
        <v>581</v>
      </c>
      <c r="E587" s="8" t="s">
        <v>1582</v>
      </c>
      <c r="F587" s="9">
        <v>45438</v>
      </c>
      <c r="H587" s="30" t="s">
        <v>181</v>
      </c>
      <c r="V587" s="12"/>
      <c r="AB587" s="13"/>
      <c r="AG587" s="14"/>
      <c r="AT587" s="14"/>
      <c r="AU587" s="8">
        <v>161.59026587761713</v>
      </c>
      <c r="AV587" s="8">
        <v>23.187130948148642</v>
      </c>
      <c r="AW587" s="8">
        <v>78.915919308847734</v>
      </c>
      <c r="AX587" s="8">
        <v>21.866293211959128</v>
      </c>
      <c r="AY587" s="8">
        <v>297.00137917549381</v>
      </c>
      <c r="AZ587" s="8">
        <v>438.55720583200184</v>
      </c>
      <c r="BA587" s="8">
        <v>32.161249215621098</v>
      </c>
      <c r="BB587" s="8">
        <v>35.205767256256962</v>
      </c>
      <c r="BC587" s="8">
        <v>-11.135163398692811</v>
      </c>
      <c r="BD587" s="8">
        <v>-2.3796583475014148</v>
      </c>
      <c r="BE587" s="8">
        <v>41.221149690246364</v>
      </c>
      <c r="BF587">
        <v>19.494675527538103</v>
      </c>
      <c r="BG587">
        <v>8.4195026517105802</v>
      </c>
      <c r="BH587" s="8">
        <v>2.5645184094807427</v>
      </c>
      <c r="BI587" s="14"/>
    </row>
    <row r="588" spans="1:61" x14ac:dyDescent="0.25">
      <c r="A588" t="s">
        <v>1583</v>
      </c>
      <c r="B588" t="s">
        <v>1584</v>
      </c>
      <c r="C588">
        <v>582</v>
      </c>
      <c r="E588" t="s">
        <v>1582</v>
      </c>
      <c r="F588" s="15">
        <v>45444</v>
      </c>
      <c r="G588"/>
      <c r="H588" s="30" t="s">
        <v>181</v>
      </c>
      <c r="AU588">
        <v>163.56701716206894</v>
      </c>
      <c r="AV588">
        <v>23.566664188724317</v>
      </c>
      <c r="AW588">
        <v>80.344981309446581</v>
      </c>
      <c r="AX588">
        <v>22.200926716039223</v>
      </c>
      <c r="AY588">
        <v>298.56264940983783</v>
      </c>
      <c r="AZ588">
        <v>445.94575154074414</v>
      </c>
      <c r="BA588">
        <v>52.262029975384273</v>
      </c>
      <c r="BB588">
        <v>35.260363948822885</v>
      </c>
      <c r="BC588">
        <v>-14.147758975736414</v>
      </c>
      <c r="BD588">
        <v>0.22449607051900142</v>
      </c>
      <c r="BE588">
        <v>43.174758680305423</v>
      </c>
      <c r="BF588">
        <v>18.74939740114257</v>
      </c>
      <c r="BG588">
        <v>8.4141647202511969</v>
      </c>
      <c r="BH588">
        <v>2.212008582566662</v>
      </c>
    </row>
    <row r="589" spans="1:61" x14ac:dyDescent="0.25">
      <c r="A589" t="s">
        <v>1585</v>
      </c>
      <c r="B589" t="s">
        <v>1586</v>
      </c>
      <c r="C589">
        <v>583</v>
      </c>
      <c r="E589" t="s">
        <v>1582</v>
      </c>
      <c r="F589" s="15">
        <v>45451</v>
      </c>
      <c r="G589"/>
      <c r="H589" s="30" t="s">
        <v>181</v>
      </c>
      <c r="AU589">
        <v>162.05082918406009</v>
      </c>
      <c r="AV589">
        <v>23.199821223684918</v>
      </c>
      <c r="AW589">
        <v>80.122175289685117</v>
      </c>
      <c r="AX589">
        <v>22.174112930809844</v>
      </c>
      <c r="AY589">
        <v>298.17844263053888</v>
      </c>
      <c r="AZ589">
        <v>444.73671678840452</v>
      </c>
      <c r="BA589">
        <v>41.809623980307421</v>
      </c>
      <c r="BB589">
        <v>35.98831984970181</v>
      </c>
      <c r="BC589">
        <v>-13.194405945026414</v>
      </c>
      <c r="BD589">
        <v>-4.8042159091066301</v>
      </c>
      <c r="BE589">
        <v>41.709551937761127</v>
      </c>
      <c r="BF589">
        <v>18.19769800887574</v>
      </c>
      <c r="BG589">
        <v>8.6650474988421795</v>
      </c>
      <c r="BH589">
        <v>2.3164931482925311</v>
      </c>
    </row>
    <row r="590" spans="1:61" x14ac:dyDescent="0.25">
      <c r="A590" t="s">
        <v>1587</v>
      </c>
      <c r="B590" t="s">
        <v>1588</v>
      </c>
      <c r="C590">
        <v>584</v>
      </c>
      <c r="E590" t="s">
        <v>1582</v>
      </c>
      <c r="F590" s="15">
        <v>45458</v>
      </c>
      <c r="G590"/>
      <c r="H590" s="30" t="s">
        <v>181</v>
      </c>
      <c r="AU590">
        <v>163.37000012810049</v>
      </c>
      <c r="AV590">
        <v>23.506620385029525</v>
      </c>
      <c r="AW590">
        <v>81.201522150805914</v>
      </c>
      <c r="AX590">
        <v>22.449033466364948</v>
      </c>
      <c r="AY590">
        <v>298.46785780918981</v>
      </c>
      <c r="AZ590">
        <v>449.86839762611271</v>
      </c>
      <c r="BA590">
        <v>44.623733286674266</v>
      </c>
      <c r="BB590">
        <v>36.206706619965487</v>
      </c>
      <c r="BC590">
        <v>-7.2454830333960052</v>
      </c>
      <c r="BD590">
        <v>-1.9306662064634124</v>
      </c>
      <c r="BE590">
        <v>41.904912836767032</v>
      </c>
      <c r="BF590">
        <v>18.836507831500487</v>
      </c>
      <c r="BG590">
        <v>8.4301785146293451</v>
      </c>
      <c r="BH590">
        <v>2.2764323592702329</v>
      </c>
    </row>
    <row r="591" spans="1:61" x14ac:dyDescent="0.25">
      <c r="A591" t="s">
        <v>1589</v>
      </c>
      <c r="B591" t="s">
        <v>1590</v>
      </c>
      <c r="C591">
        <v>585</v>
      </c>
      <c r="E591" t="s">
        <v>1582</v>
      </c>
      <c r="F591" s="15">
        <v>45465</v>
      </c>
      <c r="G591"/>
      <c r="H591" s="30" t="s">
        <v>181</v>
      </c>
      <c r="AU591">
        <v>166.23014042028873</v>
      </c>
      <c r="AV591">
        <v>23.994725982971129</v>
      </c>
      <c r="AW591">
        <v>82.253212508109158</v>
      </c>
      <c r="AX591">
        <v>22.778532415826646</v>
      </c>
      <c r="AY591">
        <v>299.7521783126524</v>
      </c>
      <c r="AZ591">
        <v>457.23007589591418</v>
      </c>
      <c r="BA591">
        <v>43.41768644108847</v>
      </c>
      <c r="BB591">
        <v>35.360457885193732</v>
      </c>
      <c r="BC591">
        <v>-2.1736449100188029</v>
      </c>
      <c r="BD591">
        <v>-0.53879056924560331</v>
      </c>
      <c r="BE591">
        <v>44.249243624837916</v>
      </c>
      <c r="BF591">
        <v>19.601143831308892</v>
      </c>
      <c r="BG591">
        <v>8.7984957853267431</v>
      </c>
      <c r="BH591">
        <v>2.4676943708092938</v>
      </c>
    </row>
    <row r="592" spans="1:61" x14ac:dyDescent="0.25">
      <c r="A592" t="s">
        <v>1591</v>
      </c>
      <c r="B592" t="s">
        <v>1592</v>
      </c>
      <c r="C592">
        <v>586</v>
      </c>
      <c r="E592" t="s">
        <v>1582</v>
      </c>
      <c r="F592" s="15">
        <v>45472</v>
      </c>
      <c r="G592"/>
      <c r="H592" s="30" t="s">
        <v>181</v>
      </c>
      <c r="AU592">
        <v>166.29728662236667</v>
      </c>
      <c r="AV592">
        <v>24.238191269185617</v>
      </c>
      <c r="AW592">
        <v>83.286367602674787</v>
      </c>
      <c r="AX592">
        <v>23.014975486525408</v>
      </c>
      <c r="AY592">
        <v>298.48400869369135</v>
      </c>
      <c r="AZ592">
        <v>460.61537320246526</v>
      </c>
      <c r="BA592">
        <v>24.924968142106348</v>
      </c>
      <c r="BB592">
        <v>36.971060315888352</v>
      </c>
      <c r="BC592">
        <v>-8.2751043065628096</v>
      </c>
      <c r="BD592">
        <v>-2.3796583475014152</v>
      </c>
      <c r="BE592">
        <v>43.174758680305423</v>
      </c>
      <c r="BF592">
        <v>19.668896388253941</v>
      </c>
      <c r="BG592">
        <v>3.6527298584819321</v>
      </c>
      <c r="BH592">
        <v>2.2121341649773902</v>
      </c>
    </row>
    <row r="593" spans="1:60" x14ac:dyDescent="0.25">
      <c r="A593" t="s">
        <v>1593</v>
      </c>
      <c r="B593" t="s">
        <v>1594</v>
      </c>
      <c r="C593">
        <v>587</v>
      </c>
      <c r="E593" t="s">
        <v>1582</v>
      </c>
      <c r="F593" s="15">
        <v>45479</v>
      </c>
      <c r="G593"/>
      <c r="H593" s="30" t="s">
        <v>181</v>
      </c>
      <c r="AU593">
        <v>164.56444160334976</v>
      </c>
      <c r="AV593">
        <v>24.547810491760512</v>
      </c>
      <c r="AW593">
        <v>84.07340683916361</v>
      </c>
      <c r="AX593">
        <v>23.293128889803192</v>
      </c>
      <c r="AY593">
        <v>289.97671997412669</v>
      </c>
      <c r="AZ593">
        <v>469.02488159096094</v>
      </c>
      <c r="BA593">
        <v>78.39304496307642</v>
      </c>
      <c r="BB593">
        <v>40.037574548340821</v>
      </c>
      <c r="BC593">
        <v>-7.7412266093652065</v>
      </c>
      <c r="BD593">
        <v>1.3469764231140084</v>
      </c>
      <c r="BE593">
        <v>43.565480478317234</v>
      </c>
      <c r="BF593">
        <v>24.150244083333593</v>
      </c>
      <c r="BG593" t="s">
        <v>471</v>
      </c>
      <c r="BH593">
        <v>1.3379550038983317</v>
      </c>
    </row>
    <row r="594" spans="1:60" x14ac:dyDescent="0.25">
      <c r="A594" t="s">
        <v>1595</v>
      </c>
      <c r="B594" t="s">
        <v>1596</v>
      </c>
      <c r="C594">
        <v>588</v>
      </c>
      <c r="E594" t="s">
        <v>1582</v>
      </c>
      <c r="F594" s="15">
        <v>45486</v>
      </c>
      <c r="G594"/>
      <c r="H594" s="30" t="s">
        <v>181</v>
      </c>
      <c r="AU594">
        <v>148.46529133024347</v>
      </c>
      <c r="AV594">
        <v>23.521308203937256</v>
      </c>
      <c r="AW594">
        <v>80.35241343180796</v>
      </c>
      <c r="AX594">
        <v>22.304695430981283</v>
      </c>
      <c r="AY594">
        <v>262.41117075240487</v>
      </c>
      <c r="AZ594">
        <v>455.59116212052038</v>
      </c>
      <c r="BA594">
        <v>63.51846720085166</v>
      </c>
      <c r="BB594">
        <v>34.68709867688073</v>
      </c>
      <c r="BC594">
        <v>-13.118137702569612</v>
      </c>
      <c r="BD594">
        <v>-0.71838742566080438</v>
      </c>
      <c r="BE594">
        <v>44.151563175334964</v>
      </c>
      <c r="BF594">
        <v>15.061722515990628</v>
      </c>
      <c r="BG594">
        <v>8.200647461875894</v>
      </c>
      <c r="BH594">
        <v>1.1854979572742868</v>
      </c>
    </row>
    <row r="595" spans="1:60" x14ac:dyDescent="0.25">
      <c r="A595" t="s">
        <v>1597</v>
      </c>
      <c r="B595" t="s">
        <v>1598</v>
      </c>
      <c r="C595">
        <v>589</v>
      </c>
      <c r="E595" t="s">
        <v>1582</v>
      </c>
      <c r="F595" s="15">
        <v>45493</v>
      </c>
      <c r="G595"/>
      <c r="H595" s="30" t="s">
        <v>181</v>
      </c>
      <c r="AU595">
        <v>133.99965494107403</v>
      </c>
      <c r="AV595">
        <v>22.602555755621086</v>
      </c>
      <c r="AW595">
        <v>73.838135660462086</v>
      </c>
      <c r="AX595">
        <v>20.506713860659673</v>
      </c>
      <c r="AY595">
        <v>248.51550254283055</v>
      </c>
      <c r="AZ595">
        <v>426.01011184661024</v>
      </c>
      <c r="BA595">
        <v>65.930560892023237</v>
      </c>
      <c r="BB595">
        <v>33.84994939086998</v>
      </c>
      <c r="BC595">
        <v>4.8430333960068035</v>
      </c>
      <c r="BD595">
        <v>4.4450221962762271</v>
      </c>
      <c r="BE595">
        <v>45.714450367382213</v>
      </c>
      <c r="BF595">
        <v>20.888442413264816</v>
      </c>
      <c r="BG595">
        <v>3.4659022574035414</v>
      </c>
      <c r="BH595">
        <v>1.6521621955403092</v>
      </c>
    </row>
    <row r="596" spans="1:60" x14ac:dyDescent="0.25">
      <c r="A596" t="s">
        <v>1599</v>
      </c>
      <c r="B596" t="s">
        <v>1600</v>
      </c>
      <c r="C596">
        <v>590</v>
      </c>
      <c r="E596" t="s">
        <v>1582</v>
      </c>
      <c r="F596" s="15">
        <v>45500</v>
      </c>
      <c r="G596"/>
      <c r="H596" s="30" t="s">
        <v>181</v>
      </c>
      <c r="AU596">
        <v>119.2866161595621</v>
      </c>
      <c r="AV596">
        <v>20.861990463779755</v>
      </c>
      <c r="AW596">
        <v>67.442028634662407</v>
      </c>
      <c r="AX596">
        <v>18.72844644449016</v>
      </c>
      <c r="AY596">
        <v>236.45165898179962</v>
      </c>
      <c r="AZ596">
        <v>398.4172520543255</v>
      </c>
      <c r="BA596">
        <v>23.718921296520559</v>
      </c>
      <c r="BB596">
        <v>30.983623031159205</v>
      </c>
      <c r="BC596">
        <v>-6.9785441847972063</v>
      </c>
      <c r="BD596">
        <v>-0.85308506797220529</v>
      </c>
      <c r="BE596">
        <v>45.226048119867443</v>
      </c>
      <c r="BF596">
        <v>21.885372894027679</v>
      </c>
      <c r="BG596" t="s">
        <v>471</v>
      </c>
      <c r="BH596">
        <v>2.0895657321066583</v>
      </c>
    </row>
    <row r="597" spans="1:60" x14ac:dyDescent="0.25">
      <c r="A597" t="s">
        <v>1601</v>
      </c>
      <c r="B597" t="s">
        <v>1602</v>
      </c>
      <c r="C597">
        <v>591</v>
      </c>
      <c r="E597" t="s">
        <v>1582</v>
      </c>
      <c r="F597" s="15">
        <v>45507</v>
      </c>
      <c r="G597"/>
      <c r="H597" s="30" t="s">
        <v>181</v>
      </c>
      <c r="AU597">
        <v>120.60362773110074</v>
      </c>
      <c r="AV597">
        <v>20.414423246023485</v>
      </c>
      <c r="AW597">
        <v>64.041449787414535</v>
      </c>
      <c r="AX597">
        <v>17.780138579167524</v>
      </c>
      <c r="AY597">
        <v>239.05796732002869</v>
      </c>
      <c r="AZ597">
        <v>379.39510528418162</v>
      </c>
      <c r="BA597">
        <v>49.849936284212696</v>
      </c>
      <c r="BB597">
        <v>31.593286098145313</v>
      </c>
      <c r="BC597">
        <v>3.6608756379264036</v>
      </c>
      <c r="BD597">
        <v>3.3225418436812206</v>
      </c>
      <c r="BE597">
        <v>43.663160927820194</v>
      </c>
      <c r="BF597">
        <v>19.562428084483148</v>
      </c>
      <c r="BG597">
        <v>3.5940126124287235</v>
      </c>
      <c r="BH597">
        <v>1.8730616560112276</v>
      </c>
    </row>
    <row r="598" spans="1:60" x14ac:dyDescent="0.25">
      <c r="A598" t="s">
        <v>1603</v>
      </c>
      <c r="B598" t="s">
        <v>1604</v>
      </c>
      <c r="C598">
        <v>592</v>
      </c>
      <c r="E598" t="s">
        <v>1582</v>
      </c>
      <c r="F598" s="15">
        <v>45514</v>
      </c>
      <c r="G598"/>
      <c r="H598" s="30" t="s">
        <v>181</v>
      </c>
      <c r="AU598">
        <v>125.57522302094466</v>
      </c>
      <c r="AV598">
        <v>20.817221991749001</v>
      </c>
      <c r="AW598">
        <v>66.708838502919306</v>
      </c>
      <c r="AX598">
        <v>18.444144253582937</v>
      </c>
      <c r="AY598">
        <v>245.59148787927344</v>
      </c>
      <c r="AZ598">
        <v>390.19581573841583</v>
      </c>
      <c r="BA598">
        <v>46.23179574745533</v>
      </c>
      <c r="BB598">
        <v>30.783435158417504</v>
      </c>
      <c r="BC598">
        <v>-1.1821577580804017</v>
      </c>
      <c r="BD598">
        <v>0.22449607051900147</v>
      </c>
      <c r="BE598">
        <v>44.835326321855632</v>
      </c>
      <c r="BF598">
        <v>19.659217451547505</v>
      </c>
      <c r="BG598">
        <v>3.5993505438881059</v>
      </c>
      <c r="BH598">
        <v>1.791433089037892</v>
      </c>
    </row>
    <row r="599" spans="1:60" x14ac:dyDescent="0.25">
      <c r="A599" t="s">
        <v>1605</v>
      </c>
      <c r="B599" t="s">
        <v>1606</v>
      </c>
      <c r="C599">
        <v>593</v>
      </c>
      <c r="E599" t="s">
        <v>1582</v>
      </c>
      <c r="F599" s="15">
        <v>45521</v>
      </c>
      <c r="G599"/>
      <c r="H599" s="30" t="s">
        <v>181</v>
      </c>
      <c r="AU599">
        <v>115.25661010773968</v>
      </c>
      <c r="AV599">
        <v>19.664756968973077</v>
      </c>
      <c r="AW599">
        <v>61.961018565796692</v>
      </c>
      <c r="AX599">
        <v>17.164625920592471</v>
      </c>
      <c r="AY599">
        <v>234.20012812661341</v>
      </c>
      <c r="AZ599">
        <v>367.33162519972609</v>
      </c>
      <c r="BA599">
        <v>56.684201742532181</v>
      </c>
      <c r="BB599">
        <v>29.127335483917953</v>
      </c>
      <c r="BC599">
        <v>2.898193213358403</v>
      </c>
      <c r="BD599">
        <v>-0.17959685641520109</v>
      </c>
      <c r="BE599">
        <v>42.002593286269985</v>
      </c>
      <c r="BF599">
        <v>17.471777755893076</v>
      </c>
      <c r="BG599" t="s">
        <v>471</v>
      </c>
      <c r="BH599">
        <v>1.6706228099173557</v>
      </c>
    </row>
    <row r="600" spans="1:60" x14ac:dyDescent="0.25">
      <c r="A600" t="s">
        <v>1607</v>
      </c>
      <c r="B600" t="s">
        <v>1608</v>
      </c>
      <c r="C600">
        <v>594</v>
      </c>
      <c r="E600" t="s">
        <v>1582</v>
      </c>
      <c r="F600" s="15">
        <v>45528</v>
      </c>
      <c r="G600"/>
      <c r="H600" s="30" t="s">
        <v>181</v>
      </c>
      <c r="AU600">
        <v>121.75498458357715</v>
      </c>
      <c r="AV600">
        <v>20.115496755613417</v>
      </c>
      <c r="AW600">
        <v>64.708471508558304</v>
      </c>
      <c r="AX600">
        <v>17.84955015086059</v>
      </c>
      <c r="AY600">
        <v>243.10744932438445</v>
      </c>
      <c r="AZ600">
        <v>378.37414260442824</v>
      </c>
      <c r="BA600">
        <v>30.955202370035305</v>
      </c>
      <c r="BB600">
        <v>29.646004063294189</v>
      </c>
      <c r="BC600">
        <v>-10.63941982272361</v>
      </c>
      <c r="BD600">
        <v>-1.1224803525950069</v>
      </c>
      <c r="BE600">
        <v>46.300533064399936</v>
      </c>
      <c r="BF600">
        <v>20.540000691833139</v>
      </c>
      <c r="BG600" t="s">
        <v>471</v>
      </c>
      <c r="BH600">
        <v>2.6523005145797605</v>
      </c>
    </row>
    <row r="601" spans="1:60" x14ac:dyDescent="0.25">
      <c r="A601" t="s">
        <v>1609</v>
      </c>
      <c r="B601" t="s">
        <v>1610</v>
      </c>
      <c r="C601">
        <v>595</v>
      </c>
      <c r="E601" t="s">
        <v>1582</v>
      </c>
      <c r="F601" s="15">
        <v>45535</v>
      </c>
      <c r="G601"/>
      <c r="H601" s="30" t="s">
        <v>181</v>
      </c>
      <c r="AU601">
        <v>122.77770453130697</v>
      </c>
      <c r="AV601">
        <v>20.30244331467097</v>
      </c>
      <c r="AW601">
        <v>65.711988200009984</v>
      </c>
      <c r="AX601">
        <v>18.103108403620652</v>
      </c>
      <c r="AY601">
        <v>247.86632370202892</v>
      </c>
      <c r="AZ601">
        <v>382.64606539602829</v>
      </c>
      <c r="BA601">
        <v>40.201561519526372</v>
      </c>
      <c r="BB601">
        <v>34.041037814850682</v>
      </c>
      <c r="BC601">
        <v>-1.6779013340496016</v>
      </c>
      <c r="BD601">
        <v>0.89798428207600567</v>
      </c>
      <c r="BE601">
        <v>39.462901599193188</v>
      </c>
      <c r="BF601">
        <v>20.317385147585124</v>
      </c>
      <c r="BG601">
        <v>7.9551026147442947</v>
      </c>
      <c r="BH601">
        <v>2.0306675814751292</v>
      </c>
    </row>
    <row r="602" spans="1:60" x14ac:dyDescent="0.25">
      <c r="A602" t="s">
        <v>1611</v>
      </c>
      <c r="B602" t="s">
        <v>1612</v>
      </c>
      <c r="C602">
        <v>596</v>
      </c>
      <c r="E602" t="s">
        <v>1582</v>
      </c>
      <c r="F602" s="15">
        <v>45542</v>
      </c>
      <c r="G602"/>
      <c r="H602" s="30" t="s">
        <v>181</v>
      </c>
      <c r="AU602">
        <v>124.79867153841346</v>
      </c>
      <c r="AV602">
        <v>20.547553636603126</v>
      </c>
      <c r="AW602">
        <v>67.503580120764497</v>
      </c>
      <c r="AX602">
        <v>18.611429310841391</v>
      </c>
      <c r="AY602">
        <v>247.43241772444856</v>
      </c>
      <c r="AZ602">
        <v>392.74822243779954</v>
      </c>
      <c r="BA602">
        <v>31.357217985230566</v>
      </c>
      <c r="BB602">
        <v>27.735119823487008</v>
      </c>
      <c r="BC602">
        <v>-1.754169576506402</v>
      </c>
      <c r="BD602">
        <v>-2.2898599192938143</v>
      </c>
      <c r="BE602">
        <v>42.295634634778843</v>
      </c>
      <c r="BF602">
        <v>18.517102920188115</v>
      </c>
      <c r="BG602">
        <v>8.4782198977637879</v>
      </c>
      <c r="BH602">
        <v>2.4384336691096218</v>
      </c>
    </row>
    <row r="603" spans="1:60" x14ac:dyDescent="0.25">
      <c r="A603" t="s">
        <v>1613</v>
      </c>
      <c r="B603" t="s">
        <v>1614</v>
      </c>
      <c r="C603">
        <v>597</v>
      </c>
      <c r="E603" t="s">
        <v>1582</v>
      </c>
      <c r="F603" s="15">
        <v>45549</v>
      </c>
      <c r="G603"/>
      <c r="H603" s="30" t="s">
        <v>181</v>
      </c>
      <c r="AU603">
        <v>118.59006428685731</v>
      </c>
      <c r="AV603">
        <v>20.057685500392598</v>
      </c>
      <c r="AW603">
        <v>66.646093372922792</v>
      </c>
      <c r="AX603">
        <v>17.963334416786665</v>
      </c>
      <c r="AY603">
        <v>241.66021083833294</v>
      </c>
      <c r="AZ603">
        <v>380.87281442593013</v>
      </c>
      <c r="BA603">
        <v>63.51846720085166</v>
      </c>
      <c r="BB603">
        <v>30.419457207978045</v>
      </c>
      <c r="BC603">
        <v>-20.325486614737216</v>
      </c>
      <c r="BD603">
        <v>1.8857669923596116</v>
      </c>
      <c r="BE603">
        <v>42.784036882293613</v>
      </c>
      <c r="BF603">
        <v>19.407565097180182</v>
      </c>
      <c r="BG603">
        <v>7.6828681103157832</v>
      </c>
      <c r="BH603">
        <v>1.6815484796507096</v>
      </c>
    </row>
    <row r="604" spans="1:60" x14ac:dyDescent="0.25">
      <c r="A604" t="s">
        <v>1615</v>
      </c>
      <c r="B604" t="s">
        <v>1616</v>
      </c>
      <c r="C604">
        <v>598</v>
      </c>
      <c r="E604" t="s">
        <v>1582</v>
      </c>
      <c r="F604" s="15">
        <v>45556</v>
      </c>
      <c r="G604"/>
      <c r="H604" s="30" t="s">
        <v>181</v>
      </c>
      <c r="AU604">
        <v>124.61892948445895</v>
      </c>
      <c r="AV604">
        <v>20.45613665172143</v>
      </c>
      <c r="AW604">
        <v>66.677353330006483</v>
      </c>
      <c r="AX604">
        <v>18.377838770486186</v>
      </c>
      <c r="AY604">
        <v>251.54471474604333</v>
      </c>
      <c r="AZ604">
        <v>386.08509758046102</v>
      </c>
      <c r="BA604">
        <v>19.296749529372658</v>
      </c>
      <c r="BB604">
        <v>30.765236260895527</v>
      </c>
      <c r="BC604">
        <v>-7.0929465484824066</v>
      </c>
      <c r="BD604">
        <v>-1.7510693500482108</v>
      </c>
      <c r="BE604">
        <v>42.490995533784748</v>
      </c>
      <c r="BF604">
        <v>18.526781856894548</v>
      </c>
      <c r="BG604">
        <v>7.9764543405818253</v>
      </c>
      <c r="BH604">
        <v>2.6541842507406832</v>
      </c>
    </row>
    <row r="605" spans="1:60" x14ac:dyDescent="0.25">
      <c r="A605" t="s">
        <v>1617</v>
      </c>
      <c r="B605" t="s">
        <v>1618</v>
      </c>
      <c r="C605">
        <v>599</v>
      </c>
      <c r="E605" t="s">
        <v>1582</v>
      </c>
      <c r="F605" s="15">
        <v>45563</v>
      </c>
      <c r="G605"/>
      <c r="H605" s="30" t="s">
        <v>181</v>
      </c>
      <c r="AU605">
        <v>130.40277772944759</v>
      </c>
      <c r="AV605">
        <v>21.048060938710893</v>
      </c>
      <c r="AW605">
        <v>69.746308139128686</v>
      </c>
      <c r="AX605">
        <v>19.476659137351714</v>
      </c>
      <c r="AY605">
        <v>260.13846048672798</v>
      </c>
      <c r="AZ605">
        <v>398.54246747317967</v>
      </c>
      <c r="BA605">
        <v>60.168250595342244</v>
      </c>
      <c r="BB605">
        <v>30.913847968717008</v>
      </c>
      <c r="BC605">
        <v>6.1365350523771154</v>
      </c>
      <c r="BD605">
        <v>3.6603383207737212</v>
      </c>
      <c r="BE605">
        <v>65.781040195937194</v>
      </c>
      <c r="BF605">
        <v>18.923618261858405</v>
      </c>
      <c r="BG605">
        <v>7.5334060294530696</v>
      </c>
      <c r="BH605">
        <v>2.4026140651801029</v>
      </c>
    </row>
    <row r="606" spans="1:60" x14ac:dyDescent="0.25">
      <c r="A606" t="s">
        <v>1619</v>
      </c>
      <c r="B606" t="s">
        <v>1620</v>
      </c>
      <c r="C606">
        <v>600</v>
      </c>
      <c r="E606" t="s">
        <v>1582</v>
      </c>
      <c r="F606" s="15">
        <v>45570</v>
      </c>
      <c r="G606"/>
      <c r="H606" s="30" t="s">
        <v>181</v>
      </c>
      <c r="AU606">
        <v>122.67093518921268</v>
      </c>
      <c r="AV606">
        <v>20.341849108529019</v>
      </c>
      <c r="AW606">
        <v>68.38826722391336</v>
      </c>
      <c r="AX606">
        <v>19.019966604950969</v>
      </c>
      <c r="AY606">
        <v>250.00552797707005</v>
      </c>
      <c r="AZ606">
        <v>393.28064368865552</v>
      </c>
      <c r="BA606">
        <v>25.94210804654249</v>
      </c>
      <c r="BB606">
        <v>31.920743917802035</v>
      </c>
      <c r="BC606">
        <v>-3.8637442922374436</v>
      </c>
      <c r="BD606">
        <v>-0.37223779533292078</v>
      </c>
      <c r="BE606">
        <v>63.170681458003166</v>
      </c>
      <c r="BF606">
        <v>16.310305351120814</v>
      </c>
      <c r="BG606" t="s">
        <v>471</v>
      </c>
      <c r="BH606">
        <v>2.6418531888351788</v>
      </c>
    </row>
    <row r="607" spans="1:60" x14ac:dyDescent="0.25">
      <c r="A607" t="s">
        <v>1621</v>
      </c>
      <c r="B607" t="s">
        <v>1622</v>
      </c>
      <c r="C607">
        <v>601</v>
      </c>
      <c r="E607" t="s">
        <v>1582</v>
      </c>
      <c r="F607" s="15">
        <v>45577</v>
      </c>
      <c r="G607"/>
      <c r="H607" s="30" t="s">
        <v>181</v>
      </c>
      <c r="AU607">
        <v>128.67497433666813</v>
      </c>
      <c r="AV607">
        <v>22.006407708263527</v>
      </c>
      <c r="AW607">
        <v>69.186628249912673</v>
      </c>
      <c r="AX607">
        <v>19.293876774326272</v>
      </c>
      <c r="AY607">
        <v>258.09266970500789</v>
      </c>
      <c r="AZ607">
        <v>395.69457315681353</v>
      </c>
      <c r="BA607">
        <v>63.438264214654332</v>
      </c>
      <c r="BB607">
        <v>30.517516584502683</v>
      </c>
      <c r="BC607">
        <v>-3.4849458322141644</v>
      </c>
      <c r="BD607">
        <v>3.5362590556627467</v>
      </c>
      <c r="BE607">
        <v>62.822633626278623</v>
      </c>
      <c r="BF607">
        <v>18.662286970784649</v>
      </c>
      <c r="BG607">
        <v>8.3180819539823112</v>
      </c>
      <c r="BH607">
        <v>1.3201162482457509</v>
      </c>
    </row>
    <row r="608" spans="1:60" x14ac:dyDescent="0.25">
      <c r="A608" t="s">
        <v>1623</v>
      </c>
      <c r="B608" t="s">
        <v>1624</v>
      </c>
      <c r="C608">
        <v>602</v>
      </c>
      <c r="E608" t="s">
        <v>1582</v>
      </c>
      <c r="F608" s="15">
        <v>45584</v>
      </c>
      <c r="G608"/>
      <c r="H608" s="30" t="s">
        <v>181</v>
      </c>
      <c r="AU608">
        <v>129.12271248368856</v>
      </c>
      <c r="AV608">
        <v>20.740000012788279</v>
      </c>
      <c r="AW608">
        <v>69.383057867159039</v>
      </c>
      <c r="AX608">
        <v>19.289728615511212</v>
      </c>
      <c r="AY608">
        <v>264.78929362126371</v>
      </c>
      <c r="AZ608">
        <v>395.69457315681353</v>
      </c>
      <c r="BA608">
        <v>65.182271478287433</v>
      </c>
      <c r="BB608">
        <v>31.567259169718994</v>
      </c>
      <c r="BC608">
        <v>-14.659500402900887</v>
      </c>
      <c r="BD608">
        <v>-0.31019816277743395</v>
      </c>
      <c r="BE608">
        <v>65.084944532488109</v>
      </c>
      <c r="BF608">
        <v>19.388207223767314</v>
      </c>
      <c r="BG608">
        <v>8.6063302527889718</v>
      </c>
      <c r="BH608">
        <v>2.1664916575705599</v>
      </c>
    </row>
    <row r="609" spans="1:60" x14ac:dyDescent="0.25">
      <c r="A609" t="s">
        <v>1625</v>
      </c>
      <c r="B609" t="s">
        <v>1626</v>
      </c>
      <c r="C609">
        <v>603</v>
      </c>
      <c r="E609" t="s">
        <v>1582</v>
      </c>
      <c r="F609" s="15">
        <v>45591</v>
      </c>
      <c r="G609"/>
      <c r="H609" s="30" t="s">
        <v>181</v>
      </c>
      <c r="AU609">
        <v>131.91815137016096</v>
      </c>
      <c r="AV609">
        <v>20.871858981081019</v>
      </c>
      <c r="AW609">
        <v>69.905256569689087</v>
      </c>
      <c r="AX609">
        <v>19.462568566138653</v>
      </c>
      <c r="AY609">
        <v>270.06346613020952</v>
      </c>
      <c r="AZ609">
        <v>396.02004679296971</v>
      </c>
      <c r="BA609">
        <v>11.554048121569345</v>
      </c>
      <c r="BB609">
        <v>31.652952441981544</v>
      </c>
      <c r="BC609">
        <v>-6.4774536663980653</v>
      </c>
      <c r="BD609">
        <v>-2.2954664045530113</v>
      </c>
      <c r="BE609">
        <v>66.82518369111078</v>
      </c>
      <c r="BF609">
        <v>20.268990464052944</v>
      </c>
      <c r="BG609">
        <v>7.5707715496687493</v>
      </c>
      <c r="BH609">
        <v>2.4233090597224392</v>
      </c>
    </row>
    <row r="610" spans="1:60" x14ac:dyDescent="0.25">
      <c r="A610" t="s">
        <v>1627</v>
      </c>
      <c r="B610" t="s">
        <v>1628</v>
      </c>
      <c r="C610">
        <v>604</v>
      </c>
      <c r="E610" t="s">
        <v>1582</v>
      </c>
      <c r="F610" s="15">
        <v>45598</v>
      </c>
      <c r="G610"/>
      <c r="H610" s="30" t="s">
        <v>181</v>
      </c>
      <c r="AU610">
        <v>136.87857242279253</v>
      </c>
      <c r="AV610">
        <v>21.759420767654859</v>
      </c>
      <c r="AW610">
        <v>71.667224831578423</v>
      </c>
      <c r="AX610">
        <v>20.050026866899813</v>
      </c>
      <c r="AY610">
        <v>273.59728525395667</v>
      </c>
      <c r="AZ610">
        <v>402.44815110705321</v>
      </c>
      <c r="BA610">
        <v>74.992312336223677</v>
      </c>
      <c r="BB610">
        <v>31.588682487784627</v>
      </c>
      <c r="BC610">
        <v>4.3561822902677054</v>
      </c>
      <c r="BD610">
        <v>7.0725181113254934</v>
      </c>
      <c r="BE610">
        <v>65.258968448350373</v>
      </c>
      <c r="BF610">
        <v>19.562428084483148</v>
      </c>
      <c r="BG610">
        <v>3.3538056967565066</v>
      </c>
      <c r="BH610">
        <v>1.7196792452830192</v>
      </c>
    </row>
    <row r="611" spans="1:60" x14ac:dyDescent="0.25">
      <c r="A611" t="s">
        <v>1629</v>
      </c>
      <c r="B611" t="s">
        <v>1630</v>
      </c>
      <c r="C611">
        <v>605</v>
      </c>
      <c r="E611" t="s">
        <v>1582</v>
      </c>
      <c r="F611" s="15">
        <v>45605</v>
      </c>
      <c r="G611"/>
      <c r="H611" s="30" t="s">
        <v>181</v>
      </c>
      <c r="AU611">
        <v>136.21322836015659</v>
      </c>
      <c r="AV611">
        <v>21.609894803610388</v>
      </c>
      <c r="AW611">
        <v>70.358508688058279</v>
      </c>
      <c r="AX611">
        <v>19.711458095042172</v>
      </c>
      <c r="AY611">
        <v>273.74344074344413</v>
      </c>
      <c r="AZ611">
        <v>394.82664346039718</v>
      </c>
      <c r="BA611">
        <v>45.99819157832323</v>
      </c>
      <c r="BB611">
        <v>30.667479810962156</v>
      </c>
      <c r="BC611">
        <v>5.7198567463515095</v>
      </c>
      <c r="BD611">
        <v>4.6529724416615093</v>
      </c>
      <c r="BE611">
        <v>64.736896700763566</v>
      </c>
      <c r="BF611">
        <v>18.788113147968311</v>
      </c>
      <c r="BG611">
        <v>8.3020681596041648</v>
      </c>
      <c r="BH611">
        <v>2.5600705598004057</v>
      </c>
    </row>
    <row r="612" spans="1:60" x14ac:dyDescent="0.25">
      <c r="A612" t="s">
        <v>1631</v>
      </c>
      <c r="B612" t="s">
        <v>1632</v>
      </c>
      <c r="C612">
        <v>606</v>
      </c>
      <c r="E612" t="s">
        <v>1582</v>
      </c>
      <c r="F612" s="15">
        <v>45612</v>
      </c>
      <c r="G612"/>
      <c r="H612" s="30" t="s">
        <v>181</v>
      </c>
      <c r="AU612">
        <v>137.6805672031318</v>
      </c>
      <c r="AV612">
        <v>21.172665908747952</v>
      </c>
      <c r="AW612">
        <v>70.977641494086512</v>
      </c>
      <c r="AX612">
        <v>19.788890392923268</v>
      </c>
      <c r="AY612">
        <v>277.71705000801126</v>
      </c>
      <c r="AZ612">
        <v>397.75590618580236</v>
      </c>
      <c r="BA612">
        <v>37.496156168111838</v>
      </c>
      <c r="BB612">
        <v>31.406584284226707</v>
      </c>
      <c r="BC612">
        <v>13.750384098845016</v>
      </c>
      <c r="BD612">
        <v>-0.37223779533292078</v>
      </c>
      <c r="BE612">
        <v>63.170681458003166</v>
      </c>
      <c r="BF612">
        <v>18.55581866701386</v>
      </c>
      <c r="BG612" t="s">
        <v>471</v>
      </c>
      <c r="BH612">
        <v>1.1705138780601902</v>
      </c>
    </row>
    <row r="613" spans="1:60" x14ac:dyDescent="0.25">
      <c r="A613" t="s">
        <v>1633</v>
      </c>
      <c r="B613" t="s">
        <v>1634</v>
      </c>
      <c r="C613">
        <v>607</v>
      </c>
      <c r="E613" t="s">
        <v>1582</v>
      </c>
      <c r="F613" s="15">
        <v>45619</v>
      </c>
      <c r="G613"/>
      <c r="H613" s="30" t="s">
        <v>181</v>
      </c>
      <c r="AU613">
        <v>139.7979286646368</v>
      </c>
      <c r="AV613">
        <v>21.522261824682914</v>
      </c>
      <c r="AW613">
        <v>72.617108548330762</v>
      </c>
      <c r="AX613">
        <v>20.236957388740311</v>
      </c>
      <c r="AY613">
        <v>279.46567634544516</v>
      </c>
      <c r="AZ613">
        <v>406.0554839077837</v>
      </c>
      <c r="BA613">
        <v>66.490276926012271</v>
      </c>
      <c r="BB613">
        <v>32.595578436869658</v>
      </c>
      <c r="BC613">
        <v>3.1061473721908852</v>
      </c>
      <c r="BD613">
        <v>-0.2481585302219472</v>
      </c>
      <c r="BE613">
        <v>63.344705373865423</v>
      </c>
      <c r="BF613">
        <v>18.188019072169304</v>
      </c>
      <c r="BG613" t="s">
        <v>471</v>
      </c>
      <c r="BH613">
        <v>2.4843966942148761</v>
      </c>
    </row>
    <row r="614" spans="1:60" ht="15" customHeight="1" x14ac:dyDescent="0.25">
      <c r="A614" s="30"/>
      <c r="L614" s="30"/>
    </row>
    <row r="615" spans="1:60" ht="15" customHeight="1" x14ac:dyDescent="0.25">
      <c r="A615" s="30" t="s">
        <v>1635</v>
      </c>
      <c r="D615" s="30"/>
      <c r="E615" s="30" t="s">
        <v>1636</v>
      </c>
      <c r="F615" s="31">
        <v>45917</v>
      </c>
      <c r="G615" s="32">
        <v>0.3407175925925926</v>
      </c>
      <c r="H615" s="30" t="s">
        <v>850</v>
      </c>
      <c r="K615" s="30" t="s">
        <v>1637</v>
      </c>
      <c r="L615" s="30"/>
      <c r="M615" s="30" t="s">
        <v>958</v>
      </c>
      <c r="N615" s="30">
        <v>27.933456077413499</v>
      </c>
      <c r="O615" s="30">
        <v>85.599153704507302</v>
      </c>
      <c r="P615" s="30"/>
      <c r="Q615" s="30"/>
      <c r="R615" s="30"/>
      <c r="S615" s="30"/>
      <c r="T615" s="30"/>
      <c r="U615" s="30"/>
      <c r="V615" s="30"/>
      <c r="W615" s="30"/>
      <c r="X615" s="30"/>
      <c r="Y615" s="30"/>
      <c r="Z615" s="30"/>
      <c r="AA615" s="30"/>
      <c r="AB615" s="30"/>
      <c r="AC615" s="30">
        <v>-8.52</v>
      </c>
      <c r="AD615" s="30">
        <v>-16.13</v>
      </c>
      <c r="AE615" s="30">
        <v>-112.72</v>
      </c>
      <c r="AF615" s="30">
        <v>16.32</v>
      </c>
      <c r="AH615">
        <v>0.29286000000000001</v>
      </c>
      <c r="AI615">
        <v>8.1280000000000005E-2</v>
      </c>
      <c r="AJ615">
        <v>0.74207999999999996</v>
      </c>
      <c r="AK615">
        <v>5.4460000000000001E-2</v>
      </c>
      <c r="AL615">
        <v>6.4836667000000001E-2</v>
      </c>
      <c r="AM615">
        <v>9.4499999999999998E-4</v>
      </c>
      <c r="AN615">
        <v>3.0899999999999999E-3</v>
      </c>
      <c r="AO615">
        <v>3.0525000000000001E-3</v>
      </c>
      <c r="AP615">
        <v>1.1999999999999999E-3</v>
      </c>
      <c r="AQ615">
        <v>2.5099999999999998E-4</v>
      </c>
      <c r="AR615">
        <v>1E-3</v>
      </c>
      <c r="AS615">
        <v>0.29186000000000001</v>
      </c>
      <c r="AU615">
        <f t="shared" ref="AU615:AU678" si="126">1000*AH615/22.989769</f>
        <v>12.738709988778053</v>
      </c>
      <c r="AV615">
        <f t="shared" ref="AV615:AV678" si="127">1000*AI615/39.0983</f>
        <v>2.078862763854183</v>
      </c>
      <c r="AW615">
        <f t="shared" ref="AW615:AW678" si="128">1000*AJ615/40.078</f>
        <v>18.515894006686956</v>
      </c>
      <c r="AX615">
        <f t="shared" ref="AX615:AX678" si="129">1000*AK615/24.305</f>
        <v>2.2406912157992185</v>
      </c>
      <c r="AY615">
        <f t="shared" ref="AY615:AY678" si="130">1000*AL615/28.0855</f>
        <v>2.3085459400758399</v>
      </c>
      <c r="AZ615">
        <f t="shared" ref="AZ615:AZ678" si="131">1000000*AM615/87.62</f>
        <v>10.785208856425474</v>
      </c>
      <c r="BA615">
        <f t="shared" ref="BA615:BA678" si="132">1000000*AN615/26.9815</f>
        <v>114.52291384837758</v>
      </c>
      <c r="BB615">
        <f t="shared" ref="BB615:BB678" si="133">1000000*AO615/137.327</f>
        <v>22.227966823712745</v>
      </c>
      <c r="BC615">
        <f t="shared" ref="BC615:BC678" si="134">1000000*AP615/55.845</f>
        <v>21.488047273704002</v>
      </c>
      <c r="BD615">
        <f t="shared" ref="BD615:BD678" si="135">1000000*AR615/54.938</f>
        <v>18.202337180093924</v>
      </c>
      <c r="BE615">
        <f t="shared" ref="BE615:BE678" si="136">1000000*AQ615/6.941</f>
        <v>36.161936320414924</v>
      </c>
    </row>
    <row r="616" spans="1:60" ht="15" customHeight="1" x14ac:dyDescent="0.25">
      <c r="A616" s="30" t="s">
        <v>1638</v>
      </c>
      <c r="D616" s="30" t="s">
        <v>1639</v>
      </c>
      <c r="E616" s="30" t="s">
        <v>1636</v>
      </c>
      <c r="F616" s="31">
        <v>45917</v>
      </c>
      <c r="G616" s="32">
        <v>0.40745370370370371</v>
      </c>
      <c r="H616" s="30" t="s">
        <v>181</v>
      </c>
      <c r="K616" s="30" t="s">
        <v>1640</v>
      </c>
      <c r="L616" s="30"/>
      <c r="M616" s="30" t="s">
        <v>91</v>
      </c>
      <c r="N616" s="30">
        <v>27.930509062871899</v>
      </c>
      <c r="O616" s="30">
        <v>85.596764717832599</v>
      </c>
      <c r="P616" s="30"/>
      <c r="Q616" s="30">
        <v>14.2</v>
      </c>
      <c r="R616" s="30">
        <v>5.87</v>
      </c>
      <c r="S616" s="30">
        <v>40</v>
      </c>
      <c r="T616" s="30"/>
      <c r="U616" s="30"/>
      <c r="V616" s="30"/>
      <c r="W616" s="30"/>
      <c r="X616" s="30"/>
      <c r="Y616" s="30"/>
      <c r="Z616" s="30"/>
      <c r="AA616" s="30"/>
      <c r="AB616" s="30"/>
      <c r="AC616" s="30">
        <v>-6.14</v>
      </c>
      <c r="AD616" s="30">
        <v>-11.62</v>
      </c>
      <c r="AE616" s="30">
        <v>-78.05</v>
      </c>
      <c r="AF616" s="30">
        <v>14.91</v>
      </c>
      <c r="AH616">
        <v>0.38479999999999998</v>
      </c>
      <c r="AI616">
        <v>0.32438</v>
      </c>
      <c r="AJ616">
        <v>0.59821000000000002</v>
      </c>
      <c r="AK616">
        <v>0.11477999999999999</v>
      </c>
      <c r="AL616">
        <v>2.6162233330000002</v>
      </c>
      <c r="AM616">
        <v>5.3800000000000002E-3</v>
      </c>
      <c r="AN616">
        <v>1.434E-2</v>
      </c>
      <c r="AO616">
        <v>5.888E-3</v>
      </c>
      <c r="AP616">
        <v>7.4599999999999996E-3</v>
      </c>
      <c r="AQ616">
        <v>4.4700000000000002E-4</v>
      </c>
      <c r="AR616">
        <v>8.1099999999999992E-3</v>
      </c>
      <c r="AS616">
        <v>0.18248</v>
      </c>
      <c r="AU616">
        <f t="shared" si="126"/>
        <v>16.737880228374628</v>
      </c>
      <c r="AV616">
        <f t="shared" si="127"/>
        <v>8.296524401316681</v>
      </c>
      <c r="AW616">
        <f t="shared" si="128"/>
        <v>14.926144019162633</v>
      </c>
      <c r="AX616">
        <f t="shared" si="129"/>
        <v>4.7224850853733793</v>
      </c>
      <c r="AY616">
        <f t="shared" si="130"/>
        <v>93.152101012978235</v>
      </c>
      <c r="AZ616">
        <f t="shared" si="131"/>
        <v>61.401506505364068</v>
      </c>
      <c r="BA616">
        <f t="shared" si="132"/>
        <v>531.47527009247074</v>
      </c>
      <c r="BB616">
        <f t="shared" si="133"/>
        <v>42.875763688131251</v>
      </c>
      <c r="BC616">
        <f t="shared" si="134"/>
        <v>133.58402721819323</v>
      </c>
      <c r="BD616">
        <f t="shared" si="135"/>
        <v>147.6209545305617</v>
      </c>
      <c r="BE616">
        <f t="shared" si="136"/>
        <v>64.39994237141623</v>
      </c>
    </row>
    <row r="617" spans="1:60" ht="15" customHeight="1" x14ac:dyDescent="0.25">
      <c r="A617" s="30" t="s">
        <v>1641</v>
      </c>
      <c r="D617" s="30" t="s">
        <v>1639</v>
      </c>
      <c r="E617" s="30" t="s">
        <v>1636</v>
      </c>
      <c r="F617" s="31">
        <v>45917</v>
      </c>
      <c r="G617" s="32">
        <v>0.4233912037037037</v>
      </c>
      <c r="H617" s="30" t="s">
        <v>181</v>
      </c>
      <c r="K617" s="30" t="s">
        <v>1642</v>
      </c>
      <c r="L617" s="30"/>
      <c r="M617" s="30" t="s">
        <v>91</v>
      </c>
      <c r="N617" s="30">
        <v>27.930512043511001</v>
      </c>
      <c r="O617" s="30">
        <v>85.596768300388703</v>
      </c>
      <c r="P617" s="30"/>
      <c r="Q617" s="30"/>
      <c r="R617" s="30"/>
      <c r="S617" s="30"/>
      <c r="T617" s="30"/>
      <c r="U617" s="30"/>
      <c r="V617" s="30"/>
      <c r="W617" s="30"/>
      <c r="X617" s="30"/>
      <c r="Y617" s="30"/>
      <c r="Z617" s="30"/>
      <c r="AA617" s="30"/>
      <c r="AB617" s="30"/>
      <c r="AC617" s="30">
        <v>-6.12</v>
      </c>
      <c r="AD617" s="30">
        <v>-11.61</v>
      </c>
      <c r="AE617" s="30">
        <v>-77.569999999999993</v>
      </c>
      <c r="AF617" s="30">
        <v>15.31</v>
      </c>
      <c r="AH617">
        <v>0.38574000000000003</v>
      </c>
      <c r="AI617">
        <v>0.33712999999999999</v>
      </c>
      <c r="AJ617">
        <v>0.55250333299999999</v>
      </c>
      <c r="AK617">
        <v>0.12667</v>
      </c>
      <c r="AL617">
        <v>2.6379600000000001</v>
      </c>
      <c r="AM617">
        <v>4.8900000000000002E-3</v>
      </c>
      <c r="AN617">
        <v>6.8799999999999998E-3</v>
      </c>
      <c r="AO617">
        <v>6.4440000000000001E-3</v>
      </c>
      <c r="AP617">
        <v>1.0300000000000001E-3</v>
      </c>
      <c r="AQ617">
        <v>6.4599999999999998E-4</v>
      </c>
      <c r="AR617">
        <v>8.9549999999999994E-3</v>
      </c>
      <c r="AS617">
        <v>0.20474000000000001</v>
      </c>
      <c r="AU617">
        <f t="shared" si="126"/>
        <v>16.778767981531264</v>
      </c>
      <c r="AV617">
        <f t="shared" si="127"/>
        <v>8.6226255361486306</v>
      </c>
      <c r="AW617">
        <f t="shared" si="128"/>
        <v>13.785701207645092</v>
      </c>
      <c r="AX617">
        <f t="shared" si="129"/>
        <v>5.2116848385105943</v>
      </c>
      <c r="AY617">
        <f t="shared" si="130"/>
        <v>93.926047248580232</v>
      </c>
      <c r="AZ617">
        <f t="shared" si="131"/>
        <v>55.809175987217529</v>
      </c>
      <c r="BA617">
        <f t="shared" si="132"/>
        <v>254.98952986305432</v>
      </c>
      <c r="BB617">
        <f t="shared" si="133"/>
        <v>46.924494090746904</v>
      </c>
      <c r="BC617">
        <f t="shared" si="134"/>
        <v>18.443907243262601</v>
      </c>
      <c r="BD617">
        <f t="shared" si="135"/>
        <v>163.00192944774108</v>
      </c>
      <c r="BE617">
        <f t="shared" si="136"/>
        <v>93.070162800749173</v>
      </c>
    </row>
    <row r="618" spans="1:60" ht="15" customHeight="1" x14ac:dyDescent="0.25">
      <c r="A618" s="30" t="s">
        <v>1643</v>
      </c>
      <c r="D618" s="30" t="s">
        <v>1644</v>
      </c>
      <c r="E618" s="30" t="s">
        <v>1636</v>
      </c>
      <c r="F618" s="31">
        <v>45917</v>
      </c>
      <c r="G618" s="32">
        <v>0.48364583333333333</v>
      </c>
      <c r="H618" s="30" t="s">
        <v>181</v>
      </c>
      <c r="K618" s="30" t="s">
        <v>1645</v>
      </c>
      <c r="L618" s="30"/>
      <c r="M618" s="30" t="s">
        <v>91</v>
      </c>
      <c r="N618" s="30">
        <v>27.931544073293701</v>
      </c>
      <c r="O618" s="30">
        <v>85.583799037562002</v>
      </c>
      <c r="P618" s="30"/>
      <c r="Q618" s="30">
        <v>16</v>
      </c>
      <c r="R618" s="30">
        <v>6.43</v>
      </c>
      <c r="S618" s="30">
        <v>56</v>
      </c>
      <c r="T618" s="30"/>
      <c r="U618" s="30"/>
      <c r="V618" s="30"/>
      <c r="W618" s="30"/>
      <c r="X618" s="30"/>
      <c r="Y618" s="30"/>
      <c r="Z618" s="30"/>
      <c r="AA618" s="30"/>
      <c r="AB618" s="30"/>
      <c r="AC618" s="30">
        <v>-5.93</v>
      </c>
      <c r="AD618" s="30">
        <v>-11.24</v>
      </c>
      <c r="AE618" s="30">
        <v>-75.62</v>
      </c>
      <c r="AF618" s="30">
        <v>14.3</v>
      </c>
      <c r="AH618">
        <v>2.23353</v>
      </c>
      <c r="AI618">
        <v>0.37190000000000001</v>
      </c>
      <c r="AJ618">
        <v>1.6185466669999999</v>
      </c>
      <c r="AK618">
        <v>0.24162</v>
      </c>
      <c r="AL618">
        <v>6.3365533330000003</v>
      </c>
      <c r="AM618">
        <v>1.8445E-2</v>
      </c>
      <c r="AN618">
        <v>2.1099999999999999E-3</v>
      </c>
      <c r="AO618">
        <v>2.6324999999999999E-3</v>
      </c>
      <c r="AP618">
        <v>8.0000000000000004E-4</v>
      </c>
      <c r="AQ618">
        <v>4.44E-4</v>
      </c>
      <c r="AR618">
        <v>6.8999999999999997E-4</v>
      </c>
      <c r="AS618">
        <v>0.10389</v>
      </c>
      <c r="AU618">
        <f t="shared" si="126"/>
        <v>97.153216285035327</v>
      </c>
      <c r="AV618">
        <f t="shared" si="127"/>
        <v>9.5119225132550529</v>
      </c>
      <c r="AW618">
        <f t="shared" si="128"/>
        <v>40.384916088627172</v>
      </c>
      <c r="AX618">
        <f t="shared" si="129"/>
        <v>9.9411643694713021</v>
      </c>
      <c r="AY618">
        <f t="shared" si="130"/>
        <v>225.61653995834152</v>
      </c>
      <c r="AZ618">
        <f t="shared" si="131"/>
        <v>210.51129879023054</v>
      </c>
      <c r="BA618">
        <f t="shared" si="132"/>
        <v>78.201730815558804</v>
      </c>
      <c r="BB618">
        <f t="shared" si="133"/>
        <v>19.169573354110991</v>
      </c>
      <c r="BC618">
        <f t="shared" si="134"/>
        <v>14.325364849136001</v>
      </c>
      <c r="BD618">
        <f t="shared" si="135"/>
        <v>12.559612654264807</v>
      </c>
      <c r="BE618">
        <f t="shared" si="136"/>
        <v>63.967727993084573</v>
      </c>
    </row>
    <row r="619" spans="1:60" ht="15" customHeight="1" x14ac:dyDescent="0.25">
      <c r="A619" s="30" t="s">
        <v>1646</v>
      </c>
      <c r="D619" s="30" t="s">
        <v>1647</v>
      </c>
      <c r="E619" s="30" t="s">
        <v>1636</v>
      </c>
      <c r="F619" s="31">
        <v>45917</v>
      </c>
      <c r="G619" s="32">
        <v>0.4931828703703704</v>
      </c>
      <c r="H619" s="30" t="s">
        <v>181</v>
      </c>
      <c r="K619" s="30" t="s">
        <v>1648</v>
      </c>
      <c r="L619" s="30"/>
      <c r="M619" s="30" t="s">
        <v>91</v>
      </c>
      <c r="N619" s="30">
        <v>27.932195661754101</v>
      </c>
      <c r="O619" s="30">
        <v>85.584958521260901</v>
      </c>
      <c r="P619" s="30">
        <v>1968.0790917044501</v>
      </c>
      <c r="Q619" s="30">
        <v>17</v>
      </c>
      <c r="R619" s="30">
        <v>6.42</v>
      </c>
      <c r="S619" s="30">
        <v>49</v>
      </c>
      <c r="T619" s="30"/>
      <c r="U619" s="30"/>
      <c r="V619" s="30"/>
      <c r="W619" s="30"/>
      <c r="X619" s="30"/>
      <c r="Y619" s="30"/>
      <c r="Z619" s="30"/>
      <c r="AA619" s="30"/>
      <c r="AB619" s="30"/>
      <c r="AC619" s="30">
        <v>-6.26</v>
      </c>
      <c r="AD619" s="30">
        <v>-11.86</v>
      </c>
      <c r="AE619" s="30">
        <v>-80.7</v>
      </c>
      <c r="AF619" s="30">
        <v>14.18</v>
      </c>
      <c r="AH619">
        <v>0.82648999999999995</v>
      </c>
      <c r="AI619">
        <v>0.43929000000000001</v>
      </c>
      <c r="AJ619">
        <v>1.4524433329999999</v>
      </c>
      <c r="AK619">
        <v>0.24582999999999999</v>
      </c>
      <c r="AL619">
        <v>3.8128600000000001</v>
      </c>
      <c r="AM619">
        <v>1.686E-2</v>
      </c>
      <c r="AN619">
        <v>1.2160000000000001E-2</v>
      </c>
      <c r="AO619">
        <v>4.3020000000000003E-3</v>
      </c>
      <c r="AP619">
        <v>3.3400000000000001E-3</v>
      </c>
      <c r="AQ619">
        <v>5.0000000000000001E-4</v>
      </c>
      <c r="AR619">
        <v>5.0000000000000001E-4</v>
      </c>
      <c r="AS619">
        <v>0.16328999999999999</v>
      </c>
      <c r="AU619">
        <f t="shared" si="126"/>
        <v>35.950339474920341</v>
      </c>
      <c r="AV619">
        <f t="shared" si="127"/>
        <v>11.23552686433937</v>
      </c>
      <c r="AW619">
        <f t="shared" si="128"/>
        <v>36.240414516692447</v>
      </c>
      <c r="AX619">
        <f t="shared" si="129"/>
        <v>10.114379757251594</v>
      </c>
      <c r="AY619">
        <f t="shared" si="130"/>
        <v>135.75902155916754</v>
      </c>
      <c r="AZ619">
        <f t="shared" si="131"/>
        <v>192.42182150194017</v>
      </c>
      <c r="BA619">
        <f t="shared" si="132"/>
        <v>450.67916906028205</v>
      </c>
      <c r="BB619">
        <f t="shared" si="133"/>
        <v>31.326687395777959</v>
      </c>
      <c r="BC619">
        <f t="shared" si="134"/>
        <v>59.808398245142804</v>
      </c>
      <c r="BD619">
        <f t="shared" si="135"/>
        <v>9.1011685900469619</v>
      </c>
      <c r="BE619">
        <f t="shared" si="136"/>
        <v>72.03572972194209</v>
      </c>
    </row>
    <row r="620" spans="1:60" ht="15" customHeight="1" x14ac:dyDescent="0.25">
      <c r="A620" s="30" t="s">
        <v>1649</v>
      </c>
      <c r="D620" s="30" t="s">
        <v>1650</v>
      </c>
      <c r="E620" s="30" t="s">
        <v>1636</v>
      </c>
      <c r="F620" s="31">
        <v>45917</v>
      </c>
      <c r="G620" s="32">
        <v>0.50094907407407407</v>
      </c>
      <c r="H620" s="30" t="s">
        <v>181</v>
      </c>
      <c r="K620" s="30" t="s">
        <v>1651</v>
      </c>
      <c r="L620" s="30"/>
      <c r="M620" s="30" t="s">
        <v>91</v>
      </c>
      <c r="N620" s="30">
        <v>27.931618830430001</v>
      </c>
      <c r="O620" s="30">
        <v>85.583490575579404</v>
      </c>
      <c r="P620" s="30"/>
      <c r="Q620" s="30">
        <v>16</v>
      </c>
      <c r="R620" s="30">
        <v>5.64</v>
      </c>
      <c r="S620" s="30">
        <v>45</v>
      </c>
      <c r="T620" s="30"/>
      <c r="U620" s="30"/>
      <c r="V620" s="30"/>
      <c r="W620" s="30"/>
      <c r="X620" s="30"/>
      <c r="Y620" s="30"/>
      <c r="Z620" s="30"/>
      <c r="AA620" s="30"/>
      <c r="AB620" s="30"/>
      <c r="AC620" s="30">
        <v>-5.95</v>
      </c>
      <c r="AD620" s="30">
        <v>-11.26</v>
      </c>
      <c r="AE620" s="30">
        <v>-75.91</v>
      </c>
      <c r="AF620" s="30">
        <v>14.17</v>
      </c>
      <c r="AH620">
        <v>1.0422499999999999</v>
      </c>
      <c r="AI620">
        <v>0.37015999999999999</v>
      </c>
      <c r="AJ620">
        <v>1.197703333</v>
      </c>
      <c r="AK620">
        <v>0.24101</v>
      </c>
      <c r="AL620">
        <v>4.1006299999999998</v>
      </c>
      <c r="AM620">
        <v>1.5339999999999999E-2</v>
      </c>
      <c r="AN620">
        <v>3.46E-3</v>
      </c>
      <c r="AO620">
        <v>6.7039999999999999E-3</v>
      </c>
      <c r="AP620">
        <v>1E-3</v>
      </c>
      <c r="AQ620">
        <v>4.2499999999999998E-4</v>
      </c>
      <c r="AR620">
        <v>1.4300000000000001E-3</v>
      </c>
      <c r="AS620">
        <v>0.14940000000000001</v>
      </c>
      <c r="AU620">
        <f t="shared" si="126"/>
        <v>45.335383752659716</v>
      </c>
      <c r="AV620">
        <f t="shared" si="127"/>
        <v>9.467419299560337</v>
      </c>
      <c r="AW620">
        <f t="shared" si="128"/>
        <v>29.884308922600923</v>
      </c>
      <c r="AX620">
        <f t="shared" si="129"/>
        <v>9.9160666529520665</v>
      </c>
      <c r="AY620">
        <f t="shared" si="130"/>
        <v>146.00523401755353</v>
      </c>
      <c r="AZ620">
        <f t="shared" si="131"/>
        <v>175.07418397626111</v>
      </c>
      <c r="BA620">
        <f t="shared" si="132"/>
        <v>128.23601356485</v>
      </c>
      <c r="BB620">
        <f t="shared" si="133"/>
        <v>48.817785286214658</v>
      </c>
      <c r="BC620">
        <f t="shared" si="134"/>
        <v>17.906706061420003</v>
      </c>
      <c r="BD620">
        <f t="shared" si="135"/>
        <v>26.02934216753431</v>
      </c>
      <c r="BE620">
        <f t="shared" si="136"/>
        <v>61.230370263650769</v>
      </c>
    </row>
    <row r="621" spans="1:60" ht="15" customHeight="1" x14ac:dyDescent="0.25">
      <c r="A621" s="30" t="s">
        <v>1652</v>
      </c>
      <c r="D621" s="30" t="s">
        <v>1653</v>
      </c>
      <c r="E621" s="30" t="s">
        <v>1636</v>
      </c>
      <c r="F621" s="31">
        <v>45917</v>
      </c>
      <c r="G621" s="32">
        <v>0.54293981481481479</v>
      </c>
      <c r="H621" s="30" t="s">
        <v>181</v>
      </c>
      <c r="K621" s="30" t="s">
        <v>1654</v>
      </c>
      <c r="L621" s="30"/>
      <c r="M621" s="30" t="s">
        <v>91</v>
      </c>
      <c r="N621" s="30">
        <v>27.932837687030201</v>
      </c>
      <c r="O621" s="30">
        <v>85.574250937936696</v>
      </c>
      <c r="P621" s="30"/>
      <c r="Q621" s="30">
        <v>17.600000000000001</v>
      </c>
      <c r="R621" s="30">
        <v>6.06</v>
      </c>
      <c r="S621" s="30">
        <v>46</v>
      </c>
      <c r="T621" s="30"/>
      <c r="U621" s="30"/>
      <c r="V621" s="30"/>
      <c r="W621" s="30"/>
      <c r="X621" s="30"/>
      <c r="Y621" s="30"/>
      <c r="Z621" s="30"/>
      <c r="AA621" s="30"/>
      <c r="AB621" s="30"/>
      <c r="AC621" s="30">
        <v>-5.63</v>
      </c>
      <c r="AD621" s="30">
        <v>-10.63</v>
      </c>
      <c r="AE621" s="30">
        <v>-71.13</v>
      </c>
      <c r="AF621" s="30">
        <v>13.91</v>
      </c>
      <c r="AH621">
        <v>3.4759699999999998</v>
      </c>
      <c r="AI621">
        <v>0.81218000000000001</v>
      </c>
      <c r="AJ621">
        <v>2.6384666669999999</v>
      </c>
      <c r="AK621">
        <v>0.43157000000000001</v>
      </c>
      <c r="AL621">
        <v>6.9241400000000004</v>
      </c>
      <c r="AM621">
        <v>3.2684999999999999E-2</v>
      </c>
      <c r="AN621">
        <v>1.3600000000000001E-3</v>
      </c>
      <c r="AO621">
        <v>3.7100000000000002E-3</v>
      </c>
      <c r="AP621">
        <v>6.0999999999999997E-4</v>
      </c>
      <c r="AQ621">
        <v>4.95E-4</v>
      </c>
      <c r="AR621">
        <v>4.55E-4</v>
      </c>
      <c r="AS621">
        <v>0.1847</v>
      </c>
      <c r="AU621">
        <f t="shared" si="126"/>
        <v>151.19638653176548</v>
      </c>
      <c r="AV621">
        <f t="shared" si="127"/>
        <v>20.772770171593137</v>
      </c>
      <c r="AW621">
        <f t="shared" si="128"/>
        <v>65.833291756075639</v>
      </c>
      <c r="AX621">
        <f t="shared" si="129"/>
        <v>17.756428718370707</v>
      </c>
      <c r="AY621">
        <f t="shared" si="130"/>
        <v>246.5378932189208</v>
      </c>
      <c r="AZ621">
        <f t="shared" si="131"/>
        <v>373.0312713992239</v>
      </c>
      <c r="BA621">
        <f t="shared" si="132"/>
        <v>50.4049070659526</v>
      </c>
      <c r="BB621">
        <f t="shared" si="133"/>
        <v>27.015808981482156</v>
      </c>
      <c r="BC621">
        <f t="shared" si="134"/>
        <v>10.923090697466201</v>
      </c>
      <c r="BD621">
        <f t="shared" si="135"/>
        <v>8.2820634169427354</v>
      </c>
      <c r="BE621">
        <f t="shared" si="136"/>
        <v>71.315372424722668</v>
      </c>
    </row>
    <row r="622" spans="1:60" ht="15" customHeight="1" x14ac:dyDescent="0.25">
      <c r="A622" s="30" t="s">
        <v>1655</v>
      </c>
      <c r="D622" s="30" t="s">
        <v>1656</v>
      </c>
      <c r="E622" s="30" t="s">
        <v>1636</v>
      </c>
      <c r="F622" s="31">
        <v>45917</v>
      </c>
      <c r="G622" s="32">
        <v>0.67765046296296294</v>
      </c>
      <c r="H622" s="30" t="s">
        <v>181</v>
      </c>
      <c r="K622" s="30" t="s">
        <v>1657</v>
      </c>
      <c r="L622" s="30"/>
      <c r="M622" s="30" t="s">
        <v>91</v>
      </c>
      <c r="N622" s="30">
        <v>27.9537535400165</v>
      </c>
      <c r="O622" s="30">
        <v>85.586955627108296</v>
      </c>
      <c r="P622" s="30">
        <v>2552.66053923033</v>
      </c>
      <c r="Q622" s="30">
        <v>15.9</v>
      </c>
      <c r="R622" s="30">
        <v>7.3</v>
      </c>
      <c r="S622" s="30">
        <v>34</v>
      </c>
      <c r="T622" s="30"/>
      <c r="U622" s="30"/>
      <c r="V622" s="30"/>
      <c r="W622" s="30"/>
      <c r="X622" s="30"/>
      <c r="Y622" s="30"/>
      <c r="Z622" s="30"/>
      <c r="AA622" s="30"/>
      <c r="AB622" s="30"/>
      <c r="AC622" s="30">
        <v>-6.66</v>
      </c>
      <c r="AD622" s="30">
        <v>-12.61</v>
      </c>
      <c r="AE622" s="30">
        <v>-85.01</v>
      </c>
      <c r="AF622" s="30">
        <v>15.87</v>
      </c>
      <c r="AH622">
        <v>1.2940199999999999</v>
      </c>
      <c r="AI622">
        <v>0.51017000000000001</v>
      </c>
      <c r="AJ622">
        <v>1.84412</v>
      </c>
      <c r="AK622">
        <v>0.29576000000000002</v>
      </c>
      <c r="AL622">
        <v>4.6353733330000004</v>
      </c>
      <c r="AM622">
        <v>1.2930000000000001E-2</v>
      </c>
      <c r="AN622">
        <v>4.0499999999999998E-3</v>
      </c>
      <c r="AO622">
        <v>7.9000000000000001E-4</v>
      </c>
      <c r="AP622">
        <v>2.0000000000000002E-5</v>
      </c>
      <c r="AQ622">
        <v>4.6000000000000001E-4</v>
      </c>
      <c r="AR622">
        <v>3.0499999999999999E-4</v>
      </c>
      <c r="AS622">
        <v>0.77246999999999999</v>
      </c>
      <c r="AU622">
        <f t="shared" si="126"/>
        <v>56.286776957176038</v>
      </c>
      <c r="AV622">
        <f t="shared" si="127"/>
        <v>13.04839340840906</v>
      </c>
      <c r="AW622">
        <f t="shared" si="128"/>
        <v>46.013274115474815</v>
      </c>
      <c r="AX622">
        <f t="shared" si="129"/>
        <v>12.168689570047318</v>
      </c>
      <c r="AY622">
        <f t="shared" si="130"/>
        <v>165.04507069484256</v>
      </c>
      <c r="AZ622">
        <f t="shared" si="131"/>
        <v>147.56904816251998</v>
      </c>
      <c r="BA622">
        <f t="shared" si="132"/>
        <v>150.10284824787354</v>
      </c>
      <c r="BB622">
        <f t="shared" si="133"/>
        <v>5.7526924785366313</v>
      </c>
      <c r="BC622">
        <f t="shared" si="134"/>
        <v>0.35813412122840005</v>
      </c>
      <c r="BD622">
        <f t="shared" si="135"/>
        <v>5.5517128399286468</v>
      </c>
      <c r="BE622">
        <f t="shared" si="136"/>
        <v>66.272871344186711</v>
      </c>
    </row>
    <row r="623" spans="1:60" ht="15" customHeight="1" x14ac:dyDescent="0.25">
      <c r="A623" s="30" t="s">
        <v>1658</v>
      </c>
      <c r="D623" s="30" t="s">
        <v>1659</v>
      </c>
      <c r="E623" s="30" t="s">
        <v>1636</v>
      </c>
      <c r="F623" s="31">
        <v>45917</v>
      </c>
      <c r="G623" s="32">
        <v>0.64333333333333331</v>
      </c>
      <c r="H623" s="30" t="s">
        <v>181</v>
      </c>
      <c r="K623" s="30" t="s">
        <v>1660</v>
      </c>
      <c r="L623" s="30"/>
      <c r="M623" s="30" t="s">
        <v>91</v>
      </c>
      <c r="N623" s="30">
        <v>27.929187533333302</v>
      </c>
      <c r="O623" s="30">
        <v>85.585636129999997</v>
      </c>
      <c r="P623" s="30">
        <v>2099.4</v>
      </c>
      <c r="Q623" s="30">
        <v>17.100000000000001</v>
      </c>
      <c r="R623" s="30">
        <v>6.44</v>
      </c>
      <c r="S623" s="30">
        <v>21</v>
      </c>
      <c r="T623" s="30"/>
      <c r="U623" s="30"/>
      <c r="V623" s="30"/>
      <c r="W623" s="30"/>
      <c r="X623" s="30"/>
      <c r="Y623" s="30"/>
      <c r="Z623" s="30"/>
      <c r="AA623" s="30"/>
      <c r="AB623" s="30"/>
      <c r="AC623" s="30">
        <v>-6.01</v>
      </c>
      <c r="AD623" s="30">
        <v>-11.37</v>
      </c>
      <c r="AE623" s="30">
        <v>-76.81</v>
      </c>
      <c r="AF623" s="30">
        <v>14.15</v>
      </c>
      <c r="AH623">
        <v>1.2992300000000001</v>
      </c>
      <c r="AI623">
        <v>0.43356</v>
      </c>
      <c r="AJ623">
        <v>1.4209000000000001</v>
      </c>
      <c r="AK623">
        <v>0.23179</v>
      </c>
      <c r="AL623">
        <v>4.53369</v>
      </c>
      <c r="AM623">
        <v>2.112E-2</v>
      </c>
      <c r="AN623">
        <v>5.7999999999999996E-3</v>
      </c>
      <c r="AO623">
        <v>9.358E-3</v>
      </c>
      <c r="AP623">
        <v>1.6000000000000001E-4</v>
      </c>
      <c r="AQ623">
        <v>4.0099999999999999E-4</v>
      </c>
      <c r="AR623">
        <v>1.415E-3</v>
      </c>
      <c r="AS623">
        <v>0.16086</v>
      </c>
      <c r="AU623">
        <f t="shared" si="126"/>
        <v>56.513399503927161</v>
      </c>
      <c r="AV623">
        <f t="shared" si="127"/>
        <v>11.088973177861952</v>
      </c>
      <c r="AW623">
        <f t="shared" si="128"/>
        <v>35.453365936423971</v>
      </c>
      <c r="AX623">
        <f t="shared" si="129"/>
        <v>9.536720839333471</v>
      </c>
      <c r="AY623">
        <f t="shared" si="130"/>
        <v>161.42457851916467</v>
      </c>
      <c r="AZ623">
        <f t="shared" si="131"/>
        <v>241.04085825154073</v>
      </c>
      <c r="BA623">
        <f t="shared" si="132"/>
        <v>214.96210366362138</v>
      </c>
      <c r="BB623">
        <f t="shared" si="133"/>
        <v>68.14391925841241</v>
      </c>
      <c r="BC623">
        <f t="shared" si="134"/>
        <v>2.8650729698272004</v>
      </c>
      <c r="BD623">
        <f t="shared" si="135"/>
        <v>25.7563071098329</v>
      </c>
      <c r="BE623">
        <f t="shared" si="136"/>
        <v>57.772655236997551</v>
      </c>
    </row>
    <row r="624" spans="1:60" ht="15" customHeight="1" x14ac:dyDescent="0.25">
      <c r="A624" s="30" t="s">
        <v>1661</v>
      </c>
      <c r="D624" s="30" t="s">
        <v>1662</v>
      </c>
      <c r="E624" s="30" t="s">
        <v>1636</v>
      </c>
      <c r="F624" s="31">
        <v>45917</v>
      </c>
      <c r="G624" s="32">
        <v>0.70511574074074079</v>
      </c>
      <c r="H624" s="30" t="s">
        <v>181</v>
      </c>
      <c r="K624" s="30" t="s">
        <v>1663</v>
      </c>
      <c r="L624" s="30"/>
      <c r="M624" s="30" t="s">
        <v>92</v>
      </c>
      <c r="N624" s="30">
        <v>27.950828972539298</v>
      </c>
      <c r="O624" s="30">
        <v>85.588322056201704</v>
      </c>
      <c r="P624" s="30"/>
      <c r="Q624" s="30">
        <v>15.1</v>
      </c>
      <c r="R624" s="30">
        <v>6.44</v>
      </c>
      <c r="S624" s="30">
        <v>14</v>
      </c>
      <c r="T624" s="30"/>
      <c r="U624" s="30"/>
      <c r="V624" s="30"/>
      <c r="W624" s="30"/>
      <c r="X624" s="30"/>
      <c r="Y624" s="30"/>
      <c r="Z624" s="30"/>
      <c r="AA624" s="30"/>
      <c r="AB624" s="30"/>
      <c r="AC624" s="30">
        <v>-6.3</v>
      </c>
      <c r="AD624" s="30">
        <v>-11.9</v>
      </c>
      <c r="AE624" s="30">
        <v>-79.88</v>
      </c>
      <c r="AF624" s="30">
        <v>15.32</v>
      </c>
      <c r="AH624">
        <v>1.30192</v>
      </c>
      <c r="AI624">
        <v>0.42745</v>
      </c>
      <c r="AJ624">
        <v>1.0008266669999999</v>
      </c>
      <c r="AK624">
        <v>0.16331000000000001</v>
      </c>
      <c r="AL624">
        <v>5.2261833329999998</v>
      </c>
      <c r="AM624">
        <v>1.4149999999999999E-2</v>
      </c>
      <c r="AN624">
        <v>5.0800000000000003E-3</v>
      </c>
      <c r="AO624">
        <v>2.0774999999999999E-3</v>
      </c>
      <c r="AP624">
        <v>1.7799999999999999E-3</v>
      </c>
      <c r="AQ624">
        <v>3.01E-4</v>
      </c>
      <c r="AR624">
        <v>4.8500000000000003E-4</v>
      </c>
      <c r="AS624">
        <v>0.12701999999999999</v>
      </c>
      <c r="AU624">
        <f t="shared" si="126"/>
        <v>56.63040807413072</v>
      </c>
      <c r="AV624">
        <f t="shared" si="127"/>
        <v>10.932700398738563</v>
      </c>
      <c r="AW624">
        <f t="shared" si="128"/>
        <v>24.971971330904733</v>
      </c>
      <c r="AX624">
        <f t="shared" si="129"/>
        <v>6.7191935815675787</v>
      </c>
      <c r="AY624">
        <f t="shared" si="130"/>
        <v>186.08119253707429</v>
      </c>
      <c r="AZ624">
        <f t="shared" si="131"/>
        <v>161.49280986076238</v>
      </c>
      <c r="BA624">
        <f t="shared" si="132"/>
        <v>188.27715286399939</v>
      </c>
      <c r="BB624">
        <f t="shared" si="133"/>
        <v>15.128124840708674</v>
      </c>
      <c r="BC624">
        <f t="shared" si="134"/>
        <v>31.873936789327605</v>
      </c>
      <c r="BD624">
        <f t="shared" si="135"/>
        <v>8.8281335323455536</v>
      </c>
      <c r="BE624">
        <f t="shared" si="136"/>
        <v>43.365509292609133</v>
      </c>
    </row>
    <row r="625" spans="1:57" ht="15" customHeight="1" x14ac:dyDescent="0.25">
      <c r="A625" s="30" t="s">
        <v>1664</v>
      </c>
      <c r="D625" s="30" t="s">
        <v>1665</v>
      </c>
      <c r="E625" s="30" t="s">
        <v>1636</v>
      </c>
      <c r="F625" s="31">
        <v>45917</v>
      </c>
      <c r="G625" s="32">
        <v>0.68289351851851854</v>
      </c>
      <c r="H625" s="30" t="s">
        <v>181</v>
      </c>
      <c r="K625" s="30" t="s">
        <v>1666</v>
      </c>
      <c r="L625" s="30"/>
      <c r="M625" s="30" t="s">
        <v>91</v>
      </c>
      <c r="N625" s="30">
        <v>27.923985652099301</v>
      </c>
      <c r="O625" s="30">
        <v>85.592630394607298</v>
      </c>
      <c r="P625" s="30"/>
      <c r="Q625" s="30">
        <v>15.4</v>
      </c>
      <c r="R625" s="30">
        <v>6</v>
      </c>
      <c r="S625" s="30">
        <v>54</v>
      </c>
      <c r="T625" s="30"/>
      <c r="U625" s="30"/>
      <c r="V625" s="30"/>
      <c r="W625" s="30"/>
      <c r="X625" s="30"/>
      <c r="Y625" s="30"/>
      <c r="Z625" s="30"/>
      <c r="AA625" s="30"/>
      <c r="AB625" s="30"/>
      <c r="AC625" s="30">
        <v>-6.11</v>
      </c>
      <c r="AD625" s="30">
        <v>-11.53</v>
      </c>
      <c r="AE625" s="30">
        <v>-76.92</v>
      </c>
      <c r="AF625" s="30">
        <v>15.32</v>
      </c>
      <c r="AH625">
        <v>1.56698</v>
      </c>
      <c r="AI625">
        <v>0.49852999999999997</v>
      </c>
      <c r="AJ625">
        <v>1.34497</v>
      </c>
      <c r="AK625">
        <v>0.21994</v>
      </c>
      <c r="AL625">
        <v>4.8594200000000001</v>
      </c>
      <c r="AM625">
        <v>2.0695000000000002E-2</v>
      </c>
      <c r="AN625">
        <v>3.7000000000000002E-3</v>
      </c>
      <c r="AO625">
        <v>8.652E-3</v>
      </c>
      <c r="AP625">
        <v>1.4999999999999999E-4</v>
      </c>
      <c r="AQ625">
        <v>3.4600000000000001E-4</v>
      </c>
      <c r="AR625">
        <v>1.7949999999999999E-3</v>
      </c>
      <c r="AS625">
        <v>9.1800000000000007E-2</v>
      </c>
      <c r="AU625">
        <f t="shared" si="126"/>
        <v>68.159884512106231</v>
      </c>
      <c r="AV625">
        <f t="shared" si="127"/>
        <v>12.750682254727186</v>
      </c>
      <c r="AW625">
        <f t="shared" si="128"/>
        <v>33.558810319876237</v>
      </c>
      <c r="AX625">
        <f t="shared" si="129"/>
        <v>9.0491668380991559</v>
      </c>
      <c r="AY625">
        <f t="shared" si="130"/>
        <v>173.02237809545852</v>
      </c>
      <c r="AZ625">
        <f t="shared" si="131"/>
        <v>236.19036749600548</v>
      </c>
      <c r="BA625">
        <f t="shared" si="132"/>
        <v>137.13099716472396</v>
      </c>
      <c r="BB625">
        <f t="shared" si="133"/>
        <v>63.002905473796126</v>
      </c>
      <c r="BC625">
        <f t="shared" si="134"/>
        <v>2.6860059092130002</v>
      </c>
      <c r="BD625">
        <f t="shared" si="135"/>
        <v>32.67319523826859</v>
      </c>
      <c r="BE625">
        <f t="shared" si="136"/>
        <v>49.848724967583919</v>
      </c>
    </row>
    <row r="626" spans="1:57" ht="15" customHeight="1" x14ac:dyDescent="0.25">
      <c r="A626" s="30" t="s">
        <v>1667</v>
      </c>
      <c r="D626" s="30"/>
      <c r="E626" s="30" t="s">
        <v>1636</v>
      </c>
      <c r="F626" s="31">
        <v>45918</v>
      </c>
      <c r="G626" s="32">
        <v>0.34280092592592593</v>
      </c>
      <c r="H626" s="30" t="s">
        <v>850</v>
      </c>
      <c r="K626" s="30" t="s">
        <v>1668</v>
      </c>
      <c r="L626" s="30"/>
      <c r="M626" s="30" t="s">
        <v>958</v>
      </c>
      <c r="N626" s="30">
        <v>27.933461685921898</v>
      </c>
      <c r="O626" s="30">
        <v>85.599155044434596</v>
      </c>
      <c r="P626" s="30"/>
      <c r="Q626" s="30"/>
      <c r="R626" s="30">
        <v>5.97</v>
      </c>
      <c r="S626" s="30"/>
      <c r="T626" s="30"/>
      <c r="U626" s="30"/>
      <c r="V626" s="30"/>
      <c r="W626" s="30"/>
      <c r="X626" s="30"/>
      <c r="Y626" s="30"/>
      <c r="Z626" s="30"/>
      <c r="AA626" s="30"/>
      <c r="AB626" s="30"/>
      <c r="AC626" s="30">
        <v>-8.0299999999999994</v>
      </c>
      <c r="AD626" s="30">
        <v>-15.16</v>
      </c>
      <c r="AE626" s="30">
        <v>-107.46</v>
      </c>
      <c r="AF626" s="30">
        <v>13.82</v>
      </c>
      <c r="AJ626" t="e">
        <v>#DIV/0!</v>
      </c>
      <c r="AL626" t="e">
        <v>#DIV/0!</v>
      </c>
      <c r="AM626" t="e">
        <v>#DIV/0!</v>
      </c>
      <c r="AO626" t="e">
        <v>#DIV/0!</v>
      </c>
      <c r="AR626" t="e">
        <v>#DIV/0!</v>
      </c>
      <c r="AU626">
        <f t="shared" si="126"/>
        <v>0</v>
      </c>
      <c r="AV626">
        <f t="shared" si="127"/>
        <v>0</v>
      </c>
      <c r="AW626" t="e">
        <f t="shared" si="128"/>
        <v>#DIV/0!</v>
      </c>
      <c r="AX626">
        <f t="shared" si="129"/>
        <v>0</v>
      </c>
      <c r="AY626" t="e">
        <f t="shared" si="130"/>
        <v>#DIV/0!</v>
      </c>
      <c r="AZ626" t="e">
        <f t="shared" si="131"/>
        <v>#DIV/0!</v>
      </c>
      <c r="BA626">
        <f t="shared" si="132"/>
        <v>0</v>
      </c>
      <c r="BB626" t="e">
        <f t="shared" si="133"/>
        <v>#DIV/0!</v>
      </c>
      <c r="BC626">
        <f t="shared" si="134"/>
        <v>0</v>
      </c>
      <c r="BD626" t="e">
        <f t="shared" si="135"/>
        <v>#DIV/0!</v>
      </c>
      <c r="BE626">
        <f t="shared" si="136"/>
        <v>0</v>
      </c>
    </row>
    <row r="627" spans="1:57" ht="15" customHeight="1" x14ac:dyDescent="0.25">
      <c r="A627" s="30" t="s">
        <v>1669</v>
      </c>
      <c r="D627" s="30"/>
      <c r="E627" s="30" t="s">
        <v>1636</v>
      </c>
      <c r="F627" s="31">
        <v>45918</v>
      </c>
      <c r="G627" s="32">
        <v>0.40236111111111111</v>
      </c>
      <c r="H627" s="30" t="s">
        <v>884</v>
      </c>
      <c r="K627" s="30" t="s">
        <v>1670</v>
      </c>
      <c r="L627" s="30"/>
      <c r="M627" s="30"/>
      <c r="N627" s="30">
        <v>27.933118480000001</v>
      </c>
      <c r="O627" s="30">
        <v>85.599381747667707</v>
      </c>
      <c r="P627" s="30">
        <v>2637.63561190571</v>
      </c>
      <c r="Q627" s="30">
        <v>15.6</v>
      </c>
      <c r="R627" s="30">
        <v>5.76</v>
      </c>
      <c r="S627" s="30">
        <v>27</v>
      </c>
      <c r="T627" s="30"/>
      <c r="U627" s="30"/>
      <c r="V627" s="30"/>
      <c r="W627" s="30"/>
      <c r="X627" s="30"/>
      <c r="Y627" s="30"/>
      <c r="Z627" s="30"/>
      <c r="AA627" s="30"/>
      <c r="AB627" s="30"/>
      <c r="AC627" s="30"/>
      <c r="AD627" s="30"/>
      <c r="AE627" s="30"/>
      <c r="AF627" s="30"/>
      <c r="AH627">
        <v>1.0786899999999999</v>
      </c>
      <c r="AI627">
        <v>0.71009</v>
      </c>
      <c r="AJ627">
        <v>2.0711033329999999</v>
      </c>
      <c r="AK627">
        <v>0.50717000000000001</v>
      </c>
      <c r="AL627">
        <v>2.2366833330000002</v>
      </c>
      <c r="AM627">
        <v>1.5865000000000001E-2</v>
      </c>
      <c r="AN627">
        <v>4.4400000000000004E-3</v>
      </c>
      <c r="AO627">
        <v>1.5023999999999999E-2</v>
      </c>
      <c r="AP627">
        <v>3.1099999999999999E-3</v>
      </c>
      <c r="AQ627">
        <v>3.8400000000000001E-4</v>
      </c>
      <c r="AR627">
        <v>3.885E-3</v>
      </c>
      <c r="AS627">
        <v>0.14124999999999999</v>
      </c>
      <c r="AU627">
        <f t="shared" si="126"/>
        <v>46.92043665162533</v>
      </c>
      <c r="AV627">
        <f t="shared" si="127"/>
        <v>18.161659202574025</v>
      </c>
      <c r="AW627">
        <f t="shared" si="128"/>
        <v>51.676813538599724</v>
      </c>
      <c r="AX627">
        <f t="shared" si="129"/>
        <v>20.866899814852911</v>
      </c>
      <c r="AY627">
        <f t="shared" si="130"/>
        <v>79.638366167595393</v>
      </c>
      <c r="AZ627">
        <f t="shared" si="131"/>
        <v>181.06596667427527</v>
      </c>
      <c r="BA627">
        <f t="shared" si="132"/>
        <v>164.55719659766876</v>
      </c>
      <c r="BB627">
        <f t="shared" si="133"/>
        <v>109.40310354118273</v>
      </c>
      <c r="BC627">
        <f t="shared" si="134"/>
        <v>55.689855851016205</v>
      </c>
      <c r="BD627">
        <f t="shared" si="135"/>
        <v>70.716079944664898</v>
      </c>
      <c r="BE627">
        <f t="shared" si="136"/>
        <v>55.323440426451519</v>
      </c>
    </row>
    <row r="628" spans="1:57" ht="15" customHeight="1" x14ac:dyDescent="0.25">
      <c r="A628" s="30" t="s">
        <v>1671</v>
      </c>
      <c r="D628" s="30" t="s">
        <v>1672</v>
      </c>
      <c r="E628" s="30" t="s">
        <v>1636</v>
      </c>
      <c r="F628" s="31">
        <v>45918</v>
      </c>
      <c r="G628" s="32">
        <v>0.45891203703703703</v>
      </c>
      <c r="H628" s="30" t="s">
        <v>181</v>
      </c>
      <c r="K628" s="30" t="s">
        <v>1673</v>
      </c>
      <c r="L628" s="30"/>
      <c r="M628" s="30" t="s">
        <v>92</v>
      </c>
      <c r="N628" s="30">
        <v>27.950857467361299</v>
      </c>
      <c r="O628" s="30">
        <v>85.567231545855904</v>
      </c>
      <c r="P628" s="30">
        <v>2066.6755983326502</v>
      </c>
      <c r="Q628" s="30">
        <v>16.3</v>
      </c>
      <c r="R628" s="30">
        <v>629</v>
      </c>
      <c r="S628" s="30">
        <v>27</v>
      </c>
      <c r="T628" s="30"/>
      <c r="U628" s="30"/>
      <c r="V628" s="30"/>
      <c r="W628" s="30"/>
      <c r="X628" s="30"/>
      <c r="Y628" s="30"/>
      <c r="Z628" s="30"/>
      <c r="AA628" s="30"/>
      <c r="AB628"/>
      <c r="AC628" s="30"/>
      <c r="AD628" s="30"/>
      <c r="AE628" s="30"/>
      <c r="AF628" s="30"/>
      <c r="AH628">
        <v>1.9917899999999999</v>
      </c>
      <c r="AI628">
        <v>0.41128999999999999</v>
      </c>
      <c r="AJ628">
        <v>1.3770100000000001</v>
      </c>
      <c r="AK628">
        <v>0.21276</v>
      </c>
      <c r="AL628">
        <v>6.1866316670000003</v>
      </c>
      <c r="AM628">
        <v>2.0943333000000001E-2</v>
      </c>
      <c r="AN628">
        <v>6.9100000000000003E-3</v>
      </c>
      <c r="AO628">
        <v>1.6100000000000001E-3</v>
      </c>
      <c r="AP628">
        <v>1.1E-4</v>
      </c>
      <c r="AQ628">
        <v>4.0999999999999999E-4</v>
      </c>
      <c r="AR628">
        <v>4.2499999999999998E-4</v>
      </c>
      <c r="AS628">
        <v>4.1169999999999998E-2</v>
      </c>
      <c r="AU628">
        <f t="shared" si="126"/>
        <v>86.638104106222215</v>
      </c>
      <c r="AV628">
        <f t="shared" si="127"/>
        <v>10.519383195688814</v>
      </c>
      <c r="AW628">
        <f t="shared" si="128"/>
        <v>34.358251409750984</v>
      </c>
      <c r="AX628">
        <f t="shared" si="129"/>
        <v>8.7537543715284922</v>
      </c>
      <c r="AY628">
        <f t="shared" si="130"/>
        <v>220.27849484609499</v>
      </c>
      <c r="AZ628">
        <f t="shared" si="131"/>
        <v>239.02457201552158</v>
      </c>
      <c r="BA628">
        <f t="shared" si="132"/>
        <v>256.10140281303853</v>
      </c>
      <c r="BB628">
        <f t="shared" si="133"/>
        <v>11.723841633473388</v>
      </c>
      <c r="BC628">
        <f t="shared" si="134"/>
        <v>1.9697376667562003</v>
      </c>
      <c r="BD628">
        <f t="shared" si="135"/>
        <v>7.7359933015399172</v>
      </c>
      <c r="BE628">
        <f t="shared" si="136"/>
        <v>59.06929837199251</v>
      </c>
    </row>
    <row r="629" spans="1:57" ht="15" customHeight="1" x14ac:dyDescent="0.25">
      <c r="A629" s="30" t="s">
        <v>1674</v>
      </c>
      <c r="D629" s="30" t="s">
        <v>1675</v>
      </c>
      <c r="E629" s="30" t="s">
        <v>1636</v>
      </c>
      <c r="F629" s="31">
        <v>45918</v>
      </c>
      <c r="G629" s="32">
        <v>0.47953703703703704</v>
      </c>
      <c r="H629" s="30" t="s">
        <v>181</v>
      </c>
      <c r="K629" s="30" t="s">
        <v>1676</v>
      </c>
      <c r="L629" s="30"/>
      <c r="M629" s="30" t="s">
        <v>92</v>
      </c>
      <c r="N629" s="30">
        <v>27.948605532658402</v>
      </c>
      <c r="O629" s="30">
        <v>85.566140469515304</v>
      </c>
      <c r="P629" s="30">
        <v>1986.8005410972901</v>
      </c>
      <c r="Q629" s="30">
        <v>17.899999999999999</v>
      </c>
      <c r="R629" s="30">
        <v>7.07</v>
      </c>
      <c r="S629" s="30">
        <v>7</v>
      </c>
      <c r="T629" s="30"/>
      <c r="U629" s="30"/>
      <c r="V629" s="30"/>
      <c r="W629" s="30"/>
      <c r="X629" s="30"/>
      <c r="Y629" s="30"/>
      <c r="Z629" s="30"/>
      <c r="AA629" s="30"/>
      <c r="AB629"/>
      <c r="AC629" s="30"/>
      <c r="AD629" s="30"/>
      <c r="AE629" s="30"/>
      <c r="AF629" s="30"/>
      <c r="AH629">
        <v>0.75870000000000004</v>
      </c>
      <c r="AI629">
        <v>0.46598000000000001</v>
      </c>
      <c r="AJ629">
        <v>0.66903000000000001</v>
      </c>
      <c r="AK629">
        <v>0.16181999999999999</v>
      </c>
      <c r="AL629">
        <v>2.595475</v>
      </c>
      <c r="AM629">
        <v>9.0033330000000005E-3</v>
      </c>
      <c r="AN629">
        <v>3.8309999999999997E-2</v>
      </c>
      <c r="AO629">
        <v>1.14E-3</v>
      </c>
      <c r="AP629">
        <v>2.3910000000000001E-2</v>
      </c>
      <c r="AQ629">
        <v>3.2600000000000001E-4</v>
      </c>
      <c r="AR629">
        <v>1.06E-3</v>
      </c>
      <c r="AS629">
        <v>0.12178</v>
      </c>
      <c r="AU629">
        <f t="shared" si="126"/>
        <v>33.001636510571295</v>
      </c>
      <c r="AV629">
        <f t="shared" si="127"/>
        <v>11.918165239920917</v>
      </c>
      <c r="AW629">
        <f t="shared" si="128"/>
        <v>16.693198263386396</v>
      </c>
      <c r="AX629">
        <f t="shared" si="129"/>
        <v>6.6578893231845298</v>
      </c>
      <c r="AY629">
        <f t="shared" si="130"/>
        <v>92.413344964483457</v>
      </c>
      <c r="AZ629">
        <f t="shared" si="131"/>
        <v>102.75431408354257</v>
      </c>
      <c r="BA629">
        <f t="shared" si="132"/>
        <v>1419.8617571298853</v>
      </c>
      <c r="BB629">
        <f t="shared" si="133"/>
        <v>8.3013537032047591</v>
      </c>
      <c r="BC629">
        <f t="shared" si="134"/>
        <v>428.14934192855225</v>
      </c>
      <c r="BD629">
        <f t="shared" si="135"/>
        <v>19.29447741089956</v>
      </c>
      <c r="BE629">
        <f t="shared" si="136"/>
        <v>46.967295778706237</v>
      </c>
    </row>
    <row r="630" spans="1:57" ht="15" customHeight="1" x14ac:dyDescent="0.25">
      <c r="A630" s="30" t="s">
        <v>1677</v>
      </c>
      <c r="D630" s="30"/>
      <c r="E630" s="30" t="s">
        <v>1636</v>
      </c>
      <c r="F630" s="31">
        <v>45918</v>
      </c>
      <c r="G630" s="32">
        <v>0.45688657407407407</v>
      </c>
      <c r="H630" s="30" t="s">
        <v>850</v>
      </c>
      <c r="K630" s="30" t="s">
        <v>1678</v>
      </c>
      <c r="L630" s="30"/>
      <c r="M630" s="30" t="s">
        <v>951</v>
      </c>
      <c r="N630" s="30">
        <v>27.9290846462128</v>
      </c>
      <c r="O630" s="30">
        <v>85.582291609999999</v>
      </c>
      <c r="P630" s="30">
        <v>2113.8625968554902</v>
      </c>
      <c r="Q630" s="30"/>
      <c r="R630" s="30"/>
      <c r="S630" s="30"/>
      <c r="T630" s="30"/>
      <c r="U630" s="30"/>
      <c r="V630" s="30"/>
      <c r="W630" s="30"/>
      <c r="X630" s="30"/>
      <c r="Y630" s="30"/>
      <c r="Z630" s="30"/>
      <c r="AA630" s="30"/>
      <c r="AB630"/>
      <c r="AC630" s="30"/>
      <c r="AD630" s="30"/>
      <c r="AE630" s="30"/>
      <c r="AF630" s="30"/>
      <c r="AH630">
        <v>0.56298000000000004</v>
      </c>
      <c r="AI630">
        <v>0.38506000000000001</v>
      </c>
      <c r="AJ630">
        <v>0.98360333300000002</v>
      </c>
      <c r="AK630">
        <v>0.13558999999999999</v>
      </c>
      <c r="AL630">
        <v>2.8590000000000001E-2</v>
      </c>
      <c r="AM630">
        <v>2.8700000000000002E-3</v>
      </c>
      <c r="AN630">
        <v>1.157E-2</v>
      </c>
      <c r="AO630">
        <v>3.2200000000000002E-3</v>
      </c>
      <c r="AP630">
        <v>3.8700000000000002E-3</v>
      </c>
      <c r="AQ630">
        <v>3.2400000000000001E-4</v>
      </c>
      <c r="AR630">
        <v>4.0549999999999996E-3</v>
      </c>
      <c r="AS630">
        <v>0.51489499999999999</v>
      </c>
      <c r="AU630">
        <f t="shared" si="126"/>
        <v>24.488284332043531</v>
      </c>
      <c r="AV630">
        <f t="shared" si="127"/>
        <v>9.8485100375208123</v>
      </c>
      <c r="AW630">
        <f t="shared" si="128"/>
        <v>24.542225984330553</v>
      </c>
      <c r="AX630">
        <f t="shared" si="129"/>
        <v>5.578687512857436</v>
      </c>
      <c r="AY630">
        <f t="shared" si="130"/>
        <v>1.0179630058215092</v>
      </c>
      <c r="AZ630">
        <f t="shared" si="131"/>
        <v>32.755078749144026</v>
      </c>
      <c r="BA630">
        <f t="shared" si="132"/>
        <v>428.81233437725848</v>
      </c>
      <c r="BB630">
        <f t="shared" si="133"/>
        <v>23.447683266946775</v>
      </c>
      <c r="BC630">
        <f t="shared" si="134"/>
        <v>69.298952457695407</v>
      </c>
      <c r="BD630">
        <f t="shared" si="135"/>
        <v>73.810477265280852</v>
      </c>
      <c r="BE630">
        <f t="shared" si="136"/>
        <v>46.679152859818473</v>
      </c>
    </row>
    <row r="631" spans="1:57" ht="15" customHeight="1" x14ac:dyDescent="0.25">
      <c r="A631" s="30" t="s">
        <v>1679</v>
      </c>
      <c r="D631" s="30" t="s">
        <v>1680</v>
      </c>
      <c r="E631" s="30" t="s">
        <v>1636</v>
      </c>
      <c r="F631" s="31">
        <v>45918</v>
      </c>
      <c r="G631" s="32">
        <v>0.49975694444444446</v>
      </c>
      <c r="H631" s="30" t="s">
        <v>181</v>
      </c>
      <c r="K631" s="30" t="s">
        <v>1681</v>
      </c>
      <c r="L631" s="30"/>
      <c r="M631" s="30" t="s">
        <v>92</v>
      </c>
      <c r="N631" s="30">
        <v>27.951513357896999</v>
      </c>
      <c r="O631" s="30">
        <v>85.556639020000006</v>
      </c>
      <c r="P631" s="30">
        <v>1692.43792339181</v>
      </c>
      <c r="Q631" s="30">
        <v>19</v>
      </c>
      <c r="R631" s="30">
        <v>6.43</v>
      </c>
      <c r="S631" s="30">
        <v>27</v>
      </c>
      <c r="T631" s="30"/>
      <c r="U631" s="30"/>
      <c r="V631" s="30"/>
      <c r="W631" s="30"/>
      <c r="X631" s="30"/>
      <c r="Y631" s="30"/>
      <c r="Z631" s="30"/>
      <c r="AA631" s="30"/>
      <c r="AB631"/>
      <c r="AC631" s="30"/>
      <c r="AD631" s="30"/>
      <c r="AE631" s="30"/>
      <c r="AF631" s="30"/>
      <c r="AH631">
        <v>3.89588</v>
      </c>
      <c r="AI631">
        <v>1.0877399999999999</v>
      </c>
      <c r="AJ631">
        <v>4.0475766670000004</v>
      </c>
      <c r="AK631">
        <v>0.61707000000000001</v>
      </c>
      <c r="AL631">
        <v>10.122825000000001</v>
      </c>
      <c r="AM631">
        <v>5.9496667000000003E-2</v>
      </c>
      <c r="AN631">
        <v>5.6600000000000001E-3</v>
      </c>
      <c r="AO631">
        <v>3.8300000000000001E-3</v>
      </c>
      <c r="AP631">
        <v>3.3E-4</v>
      </c>
      <c r="AQ631">
        <v>6.8199999999999999E-4</v>
      </c>
      <c r="AR631">
        <v>2.7500000000000002E-4</v>
      </c>
      <c r="AS631">
        <v>0.1138025</v>
      </c>
      <c r="AU631">
        <f t="shared" si="126"/>
        <v>169.4614678381501</v>
      </c>
      <c r="AV631">
        <f t="shared" si="127"/>
        <v>27.820646933498388</v>
      </c>
      <c r="AW631">
        <f t="shared" si="128"/>
        <v>100.99248133639404</v>
      </c>
      <c r="AX631">
        <f t="shared" si="129"/>
        <v>25.388603168072414</v>
      </c>
      <c r="AY631">
        <f t="shared" si="130"/>
        <v>360.42886898933614</v>
      </c>
      <c r="AZ631">
        <f t="shared" si="131"/>
        <v>679.03066651449444</v>
      </c>
      <c r="BA631">
        <f t="shared" si="132"/>
        <v>209.77336323036155</v>
      </c>
      <c r="BB631">
        <f t="shared" si="133"/>
        <v>27.889635687082656</v>
      </c>
      <c r="BC631">
        <f t="shared" si="134"/>
        <v>5.9092130002686005</v>
      </c>
      <c r="BD631">
        <f t="shared" si="135"/>
        <v>5.0056427245258286</v>
      </c>
      <c r="BE631">
        <f t="shared" si="136"/>
        <v>98.256735340729008</v>
      </c>
    </row>
    <row r="632" spans="1:57" ht="15" customHeight="1" x14ac:dyDescent="0.25">
      <c r="A632" s="30" t="s">
        <v>1682</v>
      </c>
      <c r="D632" s="30" t="s">
        <v>1683</v>
      </c>
      <c r="E632" s="30" t="s">
        <v>1636</v>
      </c>
      <c r="F632" s="31">
        <v>45918</v>
      </c>
      <c r="G632" s="32">
        <v>0.51428240740740738</v>
      </c>
      <c r="H632" s="30" t="s">
        <v>1684</v>
      </c>
      <c r="K632" s="30" t="s">
        <v>1685</v>
      </c>
      <c r="L632" s="30"/>
      <c r="M632" s="30" t="s">
        <v>92</v>
      </c>
      <c r="N632" s="30">
        <v>27.951862139933802</v>
      </c>
      <c r="O632" s="30">
        <v>85.554711671230905</v>
      </c>
      <c r="P632" s="30">
        <v>1614.99868225358</v>
      </c>
      <c r="Q632" s="30">
        <v>19.5</v>
      </c>
      <c r="R632" s="30">
        <v>6.66</v>
      </c>
      <c r="S632" s="30">
        <v>32</v>
      </c>
      <c r="T632" s="30"/>
      <c r="U632" s="30"/>
      <c r="V632" s="30"/>
      <c r="W632" s="30"/>
      <c r="X632" s="30"/>
      <c r="Y632" s="30"/>
      <c r="Z632" s="30"/>
      <c r="AA632" s="30"/>
      <c r="AB632"/>
      <c r="AC632" s="30"/>
      <c r="AD632" s="30"/>
      <c r="AE632" s="30"/>
      <c r="AF632" s="30"/>
      <c r="AH632">
        <v>3.46102</v>
      </c>
      <c r="AI632">
        <v>0.79771000000000003</v>
      </c>
      <c r="AJ632">
        <v>5.1457633329999997</v>
      </c>
      <c r="AK632">
        <v>0.75448999999999999</v>
      </c>
      <c r="AL632">
        <v>11.07878333</v>
      </c>
      <c r="AM632">
        <v>6.1323333000000001E-2</v>
      </c>
      <c r="AN632">
        <v>6.43E-3</v>
      </c>
      <c r="AO632">
        <v>3.8500000000000001E-3</v>
      </c>
      <c r="AP632">
        <v>5.5999999999999995E-4</v>
      </c>
      <c r="AQ632">
        <v>1.124E-3</v>
      </c>
      <c r="AR632">
        <v>3.0499999999999999E-4</v>
      </c>
      <c r="AS632">
        <v>9.8422499999999996E-2</v>
      </c>
      <c r="AU632">
        <f t="shared" si="126"/>
        <v>150.54609726613609</v>
      </c>
      <c r="AV632">
        <f t="shared" si="127"/>
        <v>20.402677354258369</v>
      </c>
      <c r="AW632">
        <f t="shared" si="128"/>
        <v>128.39371557961974</v>
      </c>
      <c r="AX632">
        <f t="shared" si="129"/>
        <v>31.042583830487555</v>
      </c>
      <c r="AY632">
        <f t="shared" si="130"/>
        <v>394.46630218440123</v>
      </c>
      <c r="AZ632">
        <f t="shared" si="131"/>
        <v>699.87825838849574</v>
      </c>
      <c r="BA632">
        <f t="shared" si="132"/>
        <v>238.31143561329057</v>
      </c>
      <c r="BB632">
        <f t="shared" si="133"/>
        <v>28.035273471349406</v>
      </c>
      <c r="BC632">
        <f t="shared" si="134"/>
        <v>10.027755394395202</v>
      </c>
      <c r="BD632">
        <f t="shared" si="135"/>
        <v>5.5517128399286468</v>
      </c>
      <c r="BE632">
        <f t="shared" si="136"/>
        <v>161.9363204149258</v>
      </c>
    </row>
    <row r="633" spans="1:57" ht="15" customHeight="1" x14ac:dyDescent="0.25">
      <c r="A633" s="30" t="s">
        <v>1686</v>
      </c>
      <c r="D633" s="30" t="s">
        <v>1687</v>
      </c>
      <c r="E633" s="30" t="s">
        <v>1636</v>
      </c>
      <c r="F633" s="31">
        <v>45918</v>
      </c>
      <c r="G633" s="32">
        <v>0.53555555555555556</v>
      </c>
      <c r="H633" s="30" t="s">
        <v>181</v>
      </c>
      <c r="K633" s="30" t="s">
        <v>1688</v>
      </c>
      <c r="L633" s="30"/>
      <c r="M633" s="30" t="s">
        <v>92</v>
      </c>
      <c r="N633" s="30">
        <v>27.9541764151355</v>
      </c>
      <c r="O633" s="30">
        <v>85.552923380240401</v>
      </c>
      <c r="P633" s="30">
        <v>1532.8084735367399</v>
      </c>
      <c r="Q633" s="30">
        <v>20.5</v>
      </c>
      <c r="R633" s="30">
        <v>7.32</v>
      </c>
      <c r="S633" s="30">
        <v>18</v>
      </c>
      <c r="T633" s="30"/>
      <c r="U633" s="30"/>
      <c r="V633" s="30"/>
      <c r="W633" s="30"/>
      <c r="X633" s="30"/>
      <c r="Y633" s="30"/>
      <c r="Z633" s="30"/>
      <c r="AA633" s="30"/>
      <c r="AB633"/>
      <c r="AC633" s="30"/>
      <c r="AD633" s="30"/>
      <c r="AE633" s="30"/>
      <c r="AF633" s="30"/>
      <c r="AH633">
        <v>2.4574699999999998</v>
      </c>
      <c r="AI633">
        <v>1.20974</v>
      </c>
      <c r="AJ633">
        <v>2.096403333</v>
      </c>
      <c r="AK633">
        <v>0.41066999999999998</v>
      </c>
      <c r="AL633">
        <v>6.7115966670000002</v>
      </c>
      <c r="AM633">
        <v>2.7109999999999999E-2</v>
      </c>
      <c r="AN633">
        <v>1.8519999999999998E-2</v>
      </c>
      <c r="AO633">
        <v>2.4299999999999999E-3</v>
      </c>
      <c r="AP633">
        <v>2.7660000000000001E-2</v>
      </c>
      <c r="AQ633">
        <v>3.6499999999999998E-4</v>
      </c>
      <c r="AR633">
        <v>1.1850000000000001E-3</v>
      </c>
      <c r="AS633">
        <v>0.23376250000000001</v>
      </c>
      <c r="AU633">
        <f t="shared" si="126"/>
        <v>106.89407101045687</v>
      </c>
      <c r="AV633">
        <f t="shared" si="127"/>
        <v>30.940987204047232</v>
      </c>
      <c r="AW633">
        <f t="shared" si="128"/>
        <v>52.308082564000202</v>
      </c>
      <c r="AX633">
        <f t="shared" si="129"/>
        <v>16.89652334910512</v>
      </c>
      <c r="AY633">
        <f t="shared" si="130"/>
        <v>238.97016848551743</v>
      </c>
      <c r="AZ633">
        <f t="shared" si="131"/>
        <v>309.404245606026</v>
      </c>
      <c r="BA633">
        <f t="shared" si="132"/>
        <v>686.39623445694269</v>
      </c>
      <c r="BB633">
        <f t="shared" si="133"/>
        <v>17.694990788410145</v>
      </c>
      <c r="BC633">
        <f t="shared" si="134"/>
        <v>495.29948965887723</v>
      </c>
      <c r="BD633">
        <f t="shared" si="135"/>
        <v>21.569769558411299</v>
      </c>
      <c r="BE633">
        <f t="shared" si="136"/>
        <v>52.586082697017723</v>
      </c>
    </row>
    <row r="634" spans="1:57" ht="15" customHeight="1" x14ac:dyDescent="0.25">
      <c r="A634" s="30" t="s">
        <v>1689</v>
      </c>
      <c r="D634" s="30" t="s">
        <v>1690</v>
      </c>
      <c r="E634" s="30" t="s">
        <v>1636</v>
      </c>
      <c r="F634" s="31">
        <v>45919</v>
      </c>
      <c r="G634" s="32">
        <v>0.49945601851851851</v>
      </c>
      <c r="H634" s="30" t="s">
        <v>181</v>
      </c>
      <c r="K634" s="30" t="s">
        <v>1691</v>
      </c>
      <c r="L634" s="30"/>
      <c r="M634" s="30" t="s">
        <v>91</v>
      </c>
      <c r="N634" s="30">
        <v>27.932925883333301</v>
      </c>
      <c r="O634" s="30">
        <v>85.563354066666605</v>
      </c>
      <c r="P634" s="30"/>
      <c r="Q634" s="30"/>
      <c r="R634" s="30"/>
      <c r="S634" s="30"/>
      <c r="T634" s="30"/>
      <c r="U634" s="30"/>
      <c r="V634" s="30"/>
      <c r="W634" s="30"/>
      <c r="X634" s="30"/>
      <c r="Y634" s="30"/>
      <c r="Z634" s="30"/>
      <c r="AA634" s="30"/>
      <c r="AB634"/>
      <c r="AC634" s="30"/>
      <c r="AD634" s="30"/>
      <c r="AE634" s="30"/>
      <c r="AF634" s="30"/>
      <c r="AH634">
        <v>4.0253199999999998</v>
      </c>
      <c r="AI634">
        <v>1.0160100000000001</v>
      </c>
      <c r="AJ634">
        <v>4.1645066670000004</v>
      </c>
      <c r="AK634">
        <v>0.36725000000000002</v>
      </c>
      <c r="AL634">
        <v>10.085150000000001</v>
      </c>
      <c r="AM634">
        <v>3.8903332999999998E-2</v>
      </c>
      <c r="AN634">
        <v>5.5900000000000004E-3</v>
      </c>
      <c r="AO634">
        <v>3.8600000000000001E-3</v>
      </c>
      <c r="AP634">
        <v>3.8999999999999999E-4</v>
      </c>
      <c r="AQ634">
        <v>1.067E-3</v>
      </c>
      <c r="AR634">
        <v>4.35E-4</v>
      </c>
      <c r="AS634">
        <v>0.105575</v>
      </c>
      <c r="AU634">
        <f t="shared" si="126"/>
        <v>175.09179844303785</v>
      </c>
      <c r="AV634">
        <f t="shared" si="127"/>
        <v>25.986040313773234</v>
      </c>
      <c r="AW634">
        <f t="shared" si="128"/>
        <v>103.91004209291881</v>
      </c>
      <c r="AX634">
        <f t="shared" si="129"/>
        <v>15.110059658506481</v>
      </c>
      <c r="AY634">
        <f t="shared" si="130"/>
        <v>359.08742945648112</v>
      </c>
      <c r="AZ634">
        <f t="shared" si="131"/>
        <v>444.00060488472946</v>
      </c>
      <c r="BA634">
        <f t="shared" si="132"/>
        <v>207.17899301373163</v>
      </c>
      <c r="BB634">
        <f t="shared" si="133"/>
        <v>28.108092363482783</v>
      </c>
      <c r="BC634">
        <f t="shared" si="134"/>
        <v>6.9836153639538008</v>
      </c>
      <c r="BD634">
        <f t="shared" si="135"/>
        <v>7.9180166733408566</v>
      </c>
      <c r="BE634">
        <f t="shared" si="136"/>
        <v>153.72424722662441</v>
      </c>
    </row>
    <row r="635" spans="1:57" ht="15" customHeight="1" x14ac:dyDescent="0.25">
      <c r="A635" s="30" t="s">
        <v>1692</v>
      </c>
      <c r="D635" s="30" t="s">
        <v>1693</v>
      </c>
      <c r="E635" s="30" t="s">
        <v>1636</v>
      </c>
      <c r="F635" s="31">
        <v>45919</v>
      </c>
      <c r="G635" s="32">
        <v>0.59969907407407408</v>
      </c>
      <c r="H635" s="30" t="s">
        <v>181</v>
      </c>
      <c r="K635" s="30" t="s">
        <v>1694</v>
      </c>
      <c r="L635" s="30"/>
      <c r="M635" s="30" t="s">
        <v>91</v>
      </c>
      <c r="N635" s="30">
        <v>27.931567300000001</v>
      </c>
      <c r="O635" s="30">
        <v>85.557450633333303</v>
      </c>
      <c r="P635" s="30"/>
      <c r="Q635" s="30">
        <v>23.9</v>
      </c>
      <c r="R635" s="30">
        <v>7.35</v>
      </c>
      <c r="S635" s="30">
        <v>103</v>
      </c>
      <c r="T635" s="30"/>
      <c r="U635" s="30"/>
      <c r="V635" s="30"/>
      <c r="W635" s="30"/>
      <c r="X635" s="30"/>
      <c r="Y635" s="30"/>
      <c r="Z635" s="30"/>
      <c r="AA635" s="30"/>
      <c r="AB635"/>
      <c r="AC635" s="30"/>
      <c r="AD635" s="30"/>
      <c r="AE635" s="30"/>
      <c r="AF635" s="30"/>
      <c r="AH635">
        <v>2.8914800000000001</v>
      </c>
      <c r="AI635">
        <v>0.69457999999999998</v>
      </c>
      <c r="AJ635">
        <v>1.7856099999999999</v>
      </c>
      <c r="AK635">
        <v>0.22139</v>
      </c>
      <c r="AL635">
        <v>5.862628333</v>
      </c>
      <c r="AM635">
        <v>1.7506667E-2</v>
      </c>
      <c r="AN635">
        <v>1.1860000000000001E-2</v>
      </c>
      <c r="AO635">
        <v>1.7799999999999999E-3</v>
      </c>
      <c r="AP635">
        <v>2.5100000000000001E-3</v>
      </c>
      <c r="AQ635">
        <v>3.9399999999999998E-4</v>
      </c>
      <c r="AR635">
        <v>5.1999999999999995E-4</v>
      </c>
      <c r="AS635">
        <v>0.17113500000000001</v>
      </c>
      <c r="AU635">
        <f t="shared" si="126"/>
        <v>125.77246861419096</v>
      </c>
      <c r="AV635">
        <f t="shared" si="127"/>
        <v>17.764966763260805</v>
      </c>
      <c r="AW635">
        <f t="shared" si="128"/>
        <v>44.553370926692942</v>
      </c>
      <c r="AX635">
        <f t="shared" si="129"/>
        <v>9.108825344579305</v>
      </c>
      <c r="AY635">
        <f t="shared" si="130"/>
        <v>208.74217418240727</v>
      </c>
      <c r="AZ635">
        <f t="shared" si="131"/>
        <v>199.80217986761014</v>
      </c>
      <c r="BA635">
        <f t="shared" si="132"/>
        <v>439.56043956043953</v>
      </c>
      <c r="BB635">
        <f t="shared" si="133"/>
        <v>12.961762799740765</v>
      </c>
      <c r="BC635">
        <f t="shared" si="134"/>
        <v>44.945832214164206</v>
      </c>
      <c r="BD635">
        <f t="shared" si="135"/>
        <v>9.4652153336488407</v>
      </c>
      <c r="BE635">
        <f t="shared" si="136"/>
        <v>56.764155020890364</v>
      </c>
    </row>
    <row r="636" spans="1:57" ht="15" customHeight="1" x14ac:dyDescent="0.25">
      <c r="A636" s="30" t="s">
        <v>1695</v>
      </c>
      <c r="D636" s="30" t="s">
        <v>1696</v>
      </c>
      <c r="E636" s="30" t="s">
        <v>1636</v>
      </c>
      <c r="F636" s="31">
        <v>45919</v>
      </c>
      <c r="G636" s="32">
        <v>0.36725694444444446</v>
      </c>
      <c r="H636" s="30" t="s">
        <v>181</v>
      </c>
      <c r="K636" s="30" t="s">
        <v>1697</v>
      </c>
      <c r="L636" s="30"/>
      <c r="M636" s="30" t="s">
        <v>91</v>
      </c>
      <c r="N636" s="30">
        <v>27.930450033333301</v>
      </c>
      <c r="O636" s="30">
        <v>85.559703783333305</v>
      </c>
      <c r="P636" s="30"/>
      <c r="Q636" s="30">
        <v>21.5</v>
      </c>
      <c r="R636" s="30">
        <v>5.95</v>
      </c>
      <c r="S636" s="30">
        <v>17</v>
      </c>
      <c r="T636" s="30"/>
      <c r="U636" s="30"/>
      <c r="V636" s="30"/>
      <c r="W636" s="30"/>
      <c r="X636" s="30"/>
      <c r="Y636" s="30"/>
      <c r="Z636" s="30"/>
      <c r="AA636" s="30"/>
      <c r="AB636"/>
      <c r="AC636" s="30"/>
      <c r="AD636" s="30"/>
      <c r="AE636" s="30"/>
      <c r="AF636" s="30"/>
      <c r="AH636">
        <v>3.3897599999999999</v>
      </c>
      <c r="AI636">
        <v>0.94232000000000005</v>
      </c>
      <c r="AJ636">
        <v>4.5144900000000003</v>
      </c>
      <c r="AK636">
        <v>0.40062999999999999</v>
      </c>
      <c r="AL636">
        <v>8.0068683329999999</v>
      </c>
      <c r="AM636">
        <v>4.0836667E-2</v>
      </c>
      <c r="AN636">
        <v>6.3099999999999996E-3</v>
      </c>
      <c r="AO636">
        <v>5.96E-3</v>
      </c>
      <c r="AP636">
        <v>3.5E-4</v>
      </c>
      <c r="AQ636">
        <v>6.0800000000000003E-4</v>
      </c>
      <c r="AR636">
        <v>9.2000000000000003E-4</v>
      </c>
      <c r="AS636">
        <v>0.14858499999999999</v>
      </c>
      <c r="AU636">
        <f t="shared" si="126"/>
        <v>147.44645759598541</v>
      </c>
      <c r="AV636">
        <f t="shared" si="127"/>
        <v>24.101303637242541</v>
      </c>
      <c r="AW636">
        <f t="shared" si="128"/>
        <v>112.64259693597486</v>
      </c>
      <c r="AX636">
        <f t="shared" si="129"/>
        <v>16.483439621477061</v>
      </c>
      <c r="AY636">
        <f t="shared" si="130"/>
        <v>285.08904356340463</v>
      </c>
      <c r="AZ636">
        <f t="shared" si="131"/>
        <v>466.06559004793428</v>
      </c>
      <c r="BA636">
        <f t="shared" si="132"/>
        <v>233.86394381335359</v>
      </c>
      <c r="BB636">
        <f t="shared" si="133"/>
        <v>43.400059711491551</v>
      </c>
      <c r="BC636">
        <f t="shared" si="134"/>
        <v>6.2673471214970009</v>
      </c>
      <c r="BD636">
        <f t="shared" si="135"/>
        <v>16.746150205686408</v>
      </c>
      <c r="BE636">
        <f t="shared" si="136"/>
        <v>87.595447341881581</v>
      </c>
    </row>
    <row r="637" spans="1:57" ht="15" customHeight="1" x14ac:dyDescent="0.25">
      <c r="A637" s="30" t="s">
        <v>1698</v>
      </c>
      <c r="D637" s="30" t="s">
        <v>1699</v>
      </c>
      <c r="E637" s="30" t="s">
        <v>1636</v>
      </c>
      <c r="F637" s="31">
        <v>45920</v>
      </c>
      <c r="G637" s="32">
        <v>0.38126157407407407</v>
      </c>
      <c r="H637" s="30" t="s">
        <v>181</v>
      </c>
      <c r="K637" s="30" t="s">
        <v>1700</v>
      </c>
      <c r="L637" s="30"/>
      <c r="M637" s="30" t="s">
        <v>122</v>
      </c>
      <c r="N637" s="30">
        <v>27.997969362532</v>
      </c>
      <c r="O637" s="30">
        <v>85.554035799588902</v>
      </c>
      <c r="P637" s="30">
        <v>2578.29737854003</v>
      </c>
      <c r="Q637" s="30">
        <v>13.7</v>
      </c>
      <c r="R637" s="30">
        <v>5.99</v>
      </c>
      <c r="S637" s="30">
        <v>53</v>
      </c>
      <c r="T637" s="30"/>
      <c r="U637" s="30"/>
      <c r="V637" s="30"/>
      <c r="W637" s="30"/>
      <c r="X637" s="30"/>
      <c r="Y637" s="30"/>
      <c r="Z637" s="30"/>
      <c r="AA637" s="30"/>
      <c r="AB637"/>
      <c r="AC637" s="30">
        <v>-6.46</v>
      </c>
      <c r="AD637" s="30">
        <v>-12.21</v>
      </c>
      <c r="AE637" s="30">
        <v>-83.38</v>
      </c>
      <c r="AF637" s="30">
        <v>14.3</v>
      </c>
      <c r="AH637">
        <v>1.3832599999999999</v>
      </c>
      <c r="AI637">
        <v>0.59652000000000005</v>
      </c>
      <c r="AJ637">
        <v>1.2759133330000001</v>
      </c>
      <c r="AK637">
        <v>0.32661000000000001</v>
      </c>
      <c r="AL637">
        <v>4.7851416670000004</v>
      </c>
      <c r="AM637">
        <v>1.5613333E-2</v>
      </c>
      <c r="AN637">
        <v>5.45E-3</v>
      </c>
      <c r="AO637">
        <v>5.1599999999999997E-3</v>
      </c>
      <c r="AP637">
        <v>2.9999999999999997E-4</v>
      </c>
      <c r="AQ637">
        <v>4.3199999999999998E-4</v>
      </c>
      <c r="AR637">
        <v>4.8000000000000001E-4</v>
      </c>
      <c r="AS637">
        <v>0.1714975</v>
      </c>
      <c r="AU637">
        <f t="shared" si="126"/>
        <v>60.168503650471656</v>
      </c>
      <c r="AV637">
        <f t="shared" si="127"/>
        <v>15.256929329408186</v>
      </c>
      <c r="AW637">
        <f t="shared" si="128"/>
        <v>31.835753605469336</v>
      </c>
      <c r="AX637">
        <f t="shared" si="129"/>
        <v>13.437975725159433</v>
      </c>
      <c r="AY637">
        <f t="shared" si="130"/>
        <v>170.37765633511958</v>
      </c>
      <c r="AZ637">
        <f t="shared" si="131"/>
        <v>178.19371148139695</v>
      </c>
      <c r="BA637">
        <f t="shared" si="132"/>
        <v>201.9902525804718</v>
      </c>
      <c r="BB637">
        <f t="shared" si="133"/>
        <v>37.574548340821543</v>
      </c>
      <c r="BC637">
        <f t="shared" si="134"/>
        <v>5.3720118184260004</v>
      </c>
      <c r="BD637">
        <f t="shared" si="135"/>
        <v>8.7371218464450831</v>
      </c>
      <c r="BE637">
        <f t="shared" si="136"/>
        <v>62.238870479757963</v>
      </c>
    </row>
    <row r="638" spans="1:57" ht="15" customHeight="1" x14ac:dyDescent="0.25">
      <c r="A638" s="30" t="s">
        <v>1701</v>
      </c>
      <c r="D638" s="30" t="s">
        <v>1702</v>
      </c>
      <c r="E638" s="30" t="s">
        <v>1636</v>
      </c>
      <c r="F638" s="31">
        <v>45920</v>
      </c>
      <c r="G638" s="32">
        <v>0.39750000000000002</v>
      </c>
      <c r="H638" s="30" t="s">
        <v>181</v>
      </c>
      <c r="K638" s="30" t="s">
        <v>1703</v>
      </c>
      <c r="L638" s="30"/>
      <c r="M638" s="30" t="s">
        <v>122</v>
      </c>
      <c r="N638" s="30">
        <v>28.001915872921199</v>
      </c>
      <c r="O638" s="30">
        <v>85.554838618689701</v>
      </c>
      <c r="P638" s="30">
        <v>2534.50536346435</v>
      </c>
      <c r="Q638" s="30">
        <v>145</v>
      </c>
      <c r="R638" s="30">
        <v>6.17</v>
      </c>
      <c r="S638" s="30">
        <v>97</v>
      </c>
      <c r="T638" s="30"/>
      <c r="U638" s="30"/>
      <c r="V638" s="30"/>
      <c r="W638" s="30"/>
      <c r="X638" s="30"/>
      <c r="Y638" s="30"/>
      <c r="Z638" s="30"/>
      <c r="AA638" s="30"/>
      <c r="AB638"/>
      <c r="AC638" s="30">
        <v>-6.81</v>
      </c>
      <c r="AD638" s="30">
        <v>-12.86</v>
      </c>
      <c r="AE638" s="30">
        <v>-88.24</v>
      </c>
      <c r="AF638" s="30">
        <v>14.64</v>
      </c>
      <c r="AH638">
        <v>1.2174400000000001</v>
      </c>
      <c r="AI638">
        <v>0.39599000000000001</v>
      </c>
      <c r="AJ638">
        <v>1.081073333</v>
      </c>
      <c r="AK638">
        <v>0.20052</v>
      </c>
      <c r="AL638">
        <v>4.8999283330000001</v>
      </c>
      <c r="AM638">
        <v>1.1606666999999999E-2</v>
      </c>
      <c r="AN638">
        <v>7.4599999999999996E-3</v>
      </c>
      <c r="AO638">
        <v>1.2999999999999999E-3</v>
      </c>
      <c r="AP638">
        <v>1E-4</v>
      </c>
      <c r="AQ638">
        <v>3.7500000000000001E-4</v>
      </c>
      <c r="AR638">
        <v>3.4000000000000002E-4</v>
      </c>
      <c r="AS638">
        <v>7.7637499999999998E-2</v>
      </c>
      <c r="AU638">
        <f t="shared" si="126"/>
        <v>52.955730003202731</v>
      </c>
      <c r="AV638">
        <f t="shared" si="127"/>
        <v>10.128061833890476</v>
      </c>
      <c r="AW638">
        <f t="shared" si="128"/>
        <v>26.974233569539397</v>
      </c>
      <c r="AX638">
        <f t="shared" si="129"/>
        <v>8.2501542892408981</v>
      </c>
      <c r="AY638">
        <f t="shared" si="130"/>
        <v>174.46470004094638</v>
      </c>
      <c r="AZ638">
        <f t="shared" si="131"/>
        <v>132.46595526135584</v>
      </c>
      <c r="BA638">
        <f t="shared" si="132"/>
        <v>276.48574022941642</v>
      </c>
      <c r="BB638">
        <f t="shared" si="133"/>
        <v>9.4664559773387609</v>
      </c>
      <c r="BC638">
        <f t="shared" si="134"/>
        <v>1.7906706061420001</v>
      </c>
      <c r="BD638">
        <f t="shared" si="135"/>
        <v>6.1887946412319339</v>
      </c>
      <c r="BE638">
        <f t="shared" si="136"/>
        <v>54.02679729145656</v>
      </c>
    </row>
    <row r="639" spans="1:57" ht="15" customHeight="1" x14ac:dyDescent="0.25">
      <c r="A639" s="30" t="s">
        <v>1704</v>
      </c>
      <c r="D639" s="30" t="s">
        <v>1705</v>
      </c>
      <c r="E639" s="30" t="s">
        <v>1636</v>
      </c>
      <c r="F639" s="31">
        <v>45920</v>
      </c>
      <c r="G639" s="32">
        <v>0.51534722222222218</v>
      </c>
      <c r="H639" s="30" t="s">
        <v>181</v>
      </c>
      <c r="K639" s="30" t="s">
        <v>1706</v>
      </c>
      <c r="L639" s="30"/>
      <c r="M639" s="30" t="s">
        <v>122</v>
      </c>
      <c r="N639" s="30">
        <v>27.998838291514101</v>
      </c>
      <c r="O639" s="30">
        <v>85.565839076376804</v>
      </c>
      <c r="P639" s="30"/>
      <c r="Q639" s="30">
        <v>11.2</v>
      </c>
      <c r="R639" s="30">
        <v>6.16</v>
      </c>
      <c r="S639" s="30">
        <v>73</v>
      </c>
      <c r="T639" s="30"/>
      <c r="U639" s="30"/>
      <c r="V639" s="30"/>
      <c r="W639" s="30"/>
      <c r="X639" s="30"/>
      <c r="Y639" s="30"/>
      <c r="Z639" s="30"/>
      <c r="AA639" s="30"/>
      <c r="AB639"/>
      <c r="AC639" s="30">
        <v>-6.86</v>
      </c>
      <c r="AD639" s="30">
        <v>-12.93</v>
      </c>
      <c r="AE639" s="30">
        <v>-87.75</v>
      </c>
      <c r="AF639" s="30">
        <v>15.69</v>
      </c>
      <c r="AH639">
        <v>1.43974</v>
      </c>
      <c r="AI639">
        <v>0.70689000000000002</v>
      </c>
      <c r="AJ639">
        <v>1.502976667</v>
      </c>
      <c r="AK639">
        <v>0.31988</v>
      </c>
      <c r="AL639">
        <v>5.4888383330000003</v>
      </c>
      <c r="AM639">
        <v>1.7770000000000001E-2</v>
      </c>
      <c r="AN639">
        <v>6.96E-3</v>
      </c>
      <c r="AO639">
        <v>1.4E-3</v>
      </c>
      <c r="AP639">
        <v>3.0300000000000001E-3</v>
      </c>
      <c r="AQ639">
        <v>4.55E-4</v>
      </c>
      <c r="AR639">
        <v>2.4000000000000001E-4</v>
      </c>
      <c r="AS639">
        <v>0.15897</v>
      </c>
      <c r="AU639">
        <f t="shared" si="126"/>
        <v>62.625248648648885</v>
      </c>
      <c r="AV639">
        <f t="shared" si="127"/>
        <v>18.079814211871103</v>
      </c>
      <c r="AW639">
        <f t="shared" si="128"/>
        <v>37.50128916113578</v>
      </c>
      <c r="AX639">
        <f t="shared" si="129"/>
        <v>13.1610779674964</v>
      </c>
      <c r="AY639">
        <f t="shared" si="130"/>
        <v>195.43317131615962</v>
      </c>
      <c r="AZ639">
        <f t="shared" si="131"/>
        <v>202.80757817849806</v>
      </c>
      <c r="BA639">
        <f t="shared" si="132"/>
        <v>257.95452439634562</v>
      </c>
      <c r="BB639">
        <f t="shared" si="133"/>
        <v>10.194644898672511</v>
      </c>
      <c r="BC639">
        <f t="shared" si="134"/>
        <v>54.257319366102607</v>
      </c>
      <c r="BD639">
        <f t="shared" si="135"/>
        <v>4.3685609232225415</v>
      </c>
      <c r="BE639">
        <f t="shared" si="136"/>
        <v>65.552514046967303</v>
      </c>
    </row>
    <row r="640" spans="1:57" ht="15" customHeight="1" x14ac:dyDescent="0.25">
      <c r="A640" s="30" t="s">
        <v>1707</v>
      </c>
      <c r="D640" s="30" t="s">
        <v>1708</v>
      </c>
      <c r="E640" s="30" t="s">
        <v>1636</v>
      </c>
      <c r="F640" s="31">
        <v>45920</v>
      </c>
      <c r="G640" s="32">
        <v>0.53934027777777782</v>
      </c>
      <c r="H640" s="30" t="s">
        <v>181</v>
      </c>
      <c r="K640" s="30" t="s">
        <v>1709</v>
      </c>
      <c r="L640" s="30"/>
      <c r="M640" s="30" t="s">
        <v>122</v>
      </c>
      <c r="N640" s="30">
        <v>27.997174125063001</v>
      </c>
      <c r="O640" s="30">
        <v>85.5626108286244</v>
      </c>
      <c r="P640" s="30">
        <v>2950.3199922479598</v>
      </c>
      <c r="Q640" s="30">
        <v>12</v>
      </c>
      <c r="R640" s="30">
        <v>6.83</v>
      </c>
      <c r="S640" s="30">
        <v>44</v>
      </c>
      <c r="T640" s="30"/>
      <c r="U640" s="30"/>
      <c r="V640" s="30"/>
      <c r="W640" s="30"/>
      <c r="X640" s="30"/>
      <c r="Y640" s="30"/>
      <c r="Z640" s="30"/>
      <c r="AA640" s="30"/>
      <c r="AB640"/>
      <c r="AC640" s="30">
        <v>-7.26</v>
      </c>
      <c r="AD640" s="30">
        <v>-13.7</v>
      </c>
      <c r="AE640" s="30">
        <v>-94.13</v>
      </c>
      <c r="AF640" s="30">
        <v>15.47</v>
      </c>
      <c r="AH640">
        <v>0.91027000000000002</v>
      </c>
      <c r="AI640">
        <v>0.52066999999999997</v>
      </c>
      <c r="AJ640">
        <v>0.84064333300000005</v>
      </c>
      <c r="AK640">
        <v>0.18629999999999999</v>
      </c>
      <c r="AL640">
        <v>3.6977883330000001</v>
      </c>
      <c r="AM640">
        <v>1.039E-2</v>
      </c>
      <c r="AN640">
        <v>1.6559999999999998E-2</v>
      </c>
      <c r="AO640">
        <v>1.9400000000000001E-3</v>
      </c>
      <c r="AP640">
        <v>5.7299999999999999E-3</v>
      </c>
      <c r="AQ640">
        <v>3.6000000000000002E-4</v>
      </c>
      <c r="AR640">
        <v>3.1E-4</v>
      </c>
      <c r="AS640">
        <v>8.7730000000000002E-2</v>
      </c>
      <c r="AU640">
        <f t="shared" si="126"/>
        <v>39.594569219029559</v>
      </c>
      <c r="AV640">
        <f t="shared" si="127"/>
        <v>13.316947284153018</v>
      </c>
      <c r="AW640">
        <f t="shared" si="128"/>
        <v>20.975181720644745</v>
      </c>
      <c r="AX640">
        <f t="shared" si="129"/>
        <v>7.6650894877597198</v>
      </c>
      <c r="AY640">
        <f t="shared" si="130"/>
        <v>131.66183023268235</v>
      </c>
      <c r="AZ640">
        <f t="shared" si="131"/>
        <v>118.58023282355626</v>
      </c>
      <c r="BA640">
        <f t="shared" si="132"/>
        <v>613.7538683913051</v>
      </c>
      <c r="BB640">
        <f t="shared" si="133"/>
        <v>14.126865073874766</v>
      </c>
      <c r="BC640">
        <f t="shared" si="134"/>
        <v>102.60542573193661</v>
      </c>
      <c r="BD640">
        <f t="shared" si="135"/>
        <v>5.6427245258291165</v>
      </c>
      <c r="BE640">
        <f t="shared" si="136"/>
        <v>51.865725399798301</v>
      </c>
    </row>
    <row r="641" spans="1:57" ht="15" customHeight="1" x14ac:dyDescent="0.25">
      <c r="A641" s="30" t="s">
        <v>1710</v>
      </c>
      <c r="D641" s="30" t="s">
        <v>1711</v>
      </c>
      <c r="E641" s="30" t="s">
        <v>1636</v>
      </c>
      <c r="F641" s="31">
        <v>45920</v>
      </c>
      <c r="G641" s="32">
        <v>0.5612731481481481</v>
      </c>
      <c r="H641" s="30" t="s">
        <v>181</v>
      </c>
      <c r="K641" s="30"/>
      <c r="L641" s="30"/>
      <c r="M641" s="30" t="s">
        <v>122</v>
      </c>
      <c r="N641" s="30">
        <v>27.996598699011901</v>
      </c>
      <c r="O641" s="30">
        <v>85.561048447843305</v>
      </c>
      <c r="P641" s="30">
        <v>2857.0398402251299</v>
      </c>
      <c r="Q641" s="30">
        <v>12.1</v>
      </c>
      <c r="R641" s="30">
        <v>6.81</v>
      </c>
      <c r="S641" s="30">
        <v>29</v>
      </c>
      <c r="T641" s="30"/>
      <c r="U641" s="30"/>
      <c r="V641" s="30"/>
      <c r="W641" s="30"/>
      <c r="X641" s="30"/>
      <c r="Y641" s="30"/>
      <c r="Z641" s="30"/>
      <c r="AA641" s="30"/>
      <c r="AB641"/>
      <c r="AC641" s="30">
        <v>-7.18</v>
      </c>
      <c r="AD641" s="30">
        <v>-13.55</v>
      </c>
      <c r="AE641" s="30">
        <v>-93.15</v>
      </c>
      <c r="AF641" s="30">
        <v>15.25</v>
      </c>
      <c r="AH641">
        <v>1.30996</v>
      </c>
      <c r="AI641">
        <v>0.55110000000000003</v>
      </c>
      <c r="AJ641">
        <v>1.0074266670000001</v>
      </c>
      <c r="AK641">
        <v>0.21340000000000001</v>
      </c>
      <c r="AL641">
        <v>3.7454133330000001</v>
      </c>
      <c r="AM641">
        <v>1.1916667000000001E-2</v>
      </c>
      <c r="AN641">
        <v>6.5500000000000003E-3</v>
      </c>
      <c r="AO641">
        <v>2.5000000000000001E-3</v>
      </c>
      <c r="AP641">
        <v>2.0899999999999998E-3</v>
      </c>
      <c r="AQ641">
        <v>3.4499999999999998E-4</v>
      </c>
      <c r="AR641">
        <v>4.2000000000000002E-4</v>
      </c>
      <c r="AS641">
        <v>0.10009750000000001</v>
      </c>
      <c r="AU641">
        <f t="shared" si="126"/>
        <v>56.980128856449149</v>
      </c>
      <c r="AV641">
        <f t="shared" si="127"/>
        <v>14.095241992618606</v>
      </c>
      <c r="AW641">
        <f t="shared" si="128"/>
        <v>25.136650207096164</v>
      </c>
      <c r="AX641">
        <f t="shared" si="129"/>
        <v>8.7800864019749021</v>
      </c>
      <c r="AY641">
        <f t="shared" si="130"/>
        <v>133.35754510334513</v>
      </c>
      <c r="AZ641">
        <f t="shared" si="131"/>
        <v>136.00396028304041</v>
      </c>
      <c r="BA641">
        <f t="shared" si="132"/>
        <v>242.75892741322758</v>
      </c>
      <c r="BB641">
        <f t="shared" si="133"/>
        <v>18.204723033343772</v>
      </c>
      <c r="BC641">
        <f t="shared" si="134"/>
        <v>37.425015668367806</v>
      </c>
      <c r="BD641">
        <f t="shared" si="135"/>
        <v>7.6449816156394474</v>
      </c>
      <c r="BE641">
        <f t="shared" si="136"/>
        <v>49.704653508140041</v>
      </c>
    </row>
    <row r="642" spans="1:57" ht="15" customHeight="1" x14ac:dyDescent="0.25">
      <c r="A642" s="30" t="s">
        <v>1712</v>
      </c>
      <c r="D642" s="30" t="s">
        <v>1713</v>
      </c>
      <c r="E642" s="30" t="s">
        <v>1636</v>
      </c>
      <c r="F642" s="31">
        <v>45920</v>
      </c>
      <c r="G642" s="32">
        <v>0.58961805555555558</v>
      </c>
      <c r="H642" s="30" t="s">
        <v>181</v>
      </c>
      <c r="K642" s="30" t="s">
        <v>1714</v>
      </c>
      <c r="L642" s="30"/>
      <c r="M642" s="30" t="s">
        <v>122</v>
      </c>
      <c r="N642" s="30">
        <v>27.996934736821601</v>
      </c>
      <c r="O642" s="30">
        <v>85.558867434360906</v>
      </c>
      <c r="P642" s="30"/>
      <c r="Q642" s="30">
        <v>12.9</v>
      </c>
      <c r="R642" s="30">
        <v>5.85</v>
      </c>
      <c r="S642" s="30">
        <v>32</v>
      </c>
      <c r="T642" s="30"/>
      <c r="U642" s="30"/>
      <c r="V642" s="30"/>
      <c r="W642" s="30"/>
      <c r="X642" s="30"/>
      <c r="Y642" s="30"/>
      <c r="Z642" s="30"/>
      <c r="AA642" s="30"/>
      <c r="AB642"/>
      <c r="AC642" s="30">
        <v>-6.64</v>
      </c>
      <c r="AD642" s="30">
        <v>-12.58</v>
      </c>
      <c r="AE642" s="30">
        <v>-85.76</v>
      </c>
      <c r="AF642" s="30">
        <v>14.88</v>
      </c>
      <c r="AH642">
        <v>0.95996000000000004</v>
      </c>
      <c r="AI642">
        <v>0.42909000000000003</v>
      </c>
      <c r="AJ642">
        <v>0.81075666700000004</v>
      </c>
      <c r="AK642">
        <v>0.16311</v>
      </c>
      <c r="AL642">
        <v>4.4567050000000004</v>
      </c>
      <c r="AM642">
        <v>1.0746667E-2</v>
      </c>
      <c r="AN642">
        <v>7.1500000000000001E-3</v>
      </c>
      <c r="AO642">
        <v>3.8800000000000002E-3</v>
      </c>
      <c r="AP642">
        <v>3.0000000000000001E-5</v>
      </c>
      <c r="AQ642">
        <v>3.8699999999999997E-4</v>
      </c>
      <c r="AR642">
        <v>1.6249999999999999E-3</v>
      </c>
      <c r="AS642">
        <v>8.4610000000000005E-2</v>
      </c>
      <c r="AU642">
        <f t="shared" si="126"/>
        <v>41.755965447064739</v>
      </c>
      <c r="AV642">
        <f t="shared" si="127"/>
        <v>10.974645956473811</v>
      </c>
      <c r="AW642">
        <f t="shared" si="128"/>
        <v>20.229469210040421</v>
      </c>
      <c r="AX642">
        <f t="shared" si="129"/>
        <v>6.710964822053076</v>
      </c>
      <c r="AY642">
        <f t="shared" si="130"/>
        <v>158.68348436025707</v>
      </c>
      <c r="AZ642">
        <f t="shared" si="131"/>
        <v>122.65084455603743</v>
      </c>
      <c r="BA642">
        <f t="shared" si="132"/>
        <v>264.99638641291256</v>
      </c>
      <c r="BB642">
        <f t="shared" si="133"/>
        <v>28.253730147749533</v>
      </c>
      <c r="BC642">
        <f t="shared" si="134"/>
        <v>0.53720118184260002</v>
      </c>
      <c r="BD642">
        <f t="shared" si="135"/>
        <v>29.578797917652626</v>
      </c>
      <c r="BE642">
        <f t="shared" si="136"/>
        <v>55.755654804783177</v>
      </c>
    </row>
    <row r="643" spans="1:57" ht="15" customHeight="1" x14ac:dyDescent="0.25">
      <c r="A643" s="30" t="s">
        <v>1715</v>
      </c>
      <c r="D643" s="30"/>
      <c r="E643" s="30" t="s">
        <v>1636</v>
      </c>
      <c r="F643" s="31">
        <v>45920</v>
      </c>
      <c r="G643" s="32">
        <v>0.53358796296296296</v>
      </c>
      <c r="H643" s="30" t="s">
        <v>884</v>
      </c>
      <c r="K643" s="30" t="s">
        <v>1716</v>
      </c>
      <c r="L643" s="30"/>
      <c r="M643" s="30"/>
      <c r="N643" s="30">
        <v>28.002436365780099</v>
      </c>
      <c r="O643" s="30">
        <v>85.566568748892706</v>
      </c>
      <c r="P643" s="30"/>
      <c r="Q643" s="30"/>
      <c r="R643" s="30"/>
      <c r="S643" s="30"/>
      <c r="T643" s="30"/>
      <c r="U643" s="30"/>
      <c r="V643" s="30"/>
      <c r="W643" s="30"/>
      <c r="X643" s="30"/>
      <c r="Y643" s="30"/>
      <c r="Z643" s="30"/>
      <c r="AA643" s="30"/>
      <c r="AB643"/>
      <c r="AC643" s="30">
        <v>-6.72</v>
      </c>
      <c r="AD643" s="30">
        <v>-12.71</v>
      </c>
      <c r="AE643" s="30">
        <v>-86.14</v>
      </c>
      <c r="AF643" s="30">
        <v>15.54</v>
      </c>
      <c r="AH643">
        <v>4.5837399999999997</v>
      </c>
      <c r="AI643">
        <v>2.07734</v>
      </c>
      <c r="AJ643">
        <v>3.1643566669999998</v>
      </c>
      <c r="AK643">
        <v>0.41142000000000001</v>
      </c>
      <c r="AL643">
        <v>6.1128183329999999</v>
      </c>
      <c r="AM643">
        <v>2.3486666999999999E-2</v>
      </c>
      <c r="AN643">
        <v>6.9220000000000004E-2</v>
      </c>
      <c r="AO643">
        <v>2.7200000000000002E-3</v>
      </c>
      <c r="AP643">
        <v>7.0330000000000004E-2</v>
      </c>
      <c r="AQ643">
        <v>1.4369999999999999E-3</v>
      </c>
      <c r="AR643">
        <v>1.0655E-2</v>
      </c>
      <c r="AS643">
        <v>0.43887500000000002</v>
      </c>
      <c r="AU643">
        <f t="shared" si="126"/>
        <v>199.38173367466197</v>
      </c>
      <c r="AV643">
        <f t="shared" si="127"/>
        <v>53.131210308376581</v>
      </c>
      <c r="AW643">
        <f t="shared" si="128"/>
        <v>78.954954513698283</v>
      </c>
      <c r="AX643">
        <f t="shared" si="129"/>
        <v>16.927381197284511</v>
      </c>
      <c r="AY643">
        <f t="shared" si="130"/>
        <v>217.6503296362892</v>
      </c>
      <c r="AZ643">
        <f t="shared" si="131"/>
        <v>268.0514380278475</v>
      </c>
      <c r="BA643">
        <f t="shared" si="132"/>
        <v>2565.4615199303225</v>
      </c>
      <c r="BB643">
        <f t="shared" si="133"/>
        <v>19.806738660278022</v>
      </c>
      <c r="BC643">
        <f t="shared" si="134"/>
        <v>1259.3786372996688</v>
      </c>
      <c r="BD643">
        <f t="shared" si="135"/>
        <v>193.94590265390076</v>
      </c>
      <c r="BE643">
        <f t="shared" si="136"/>
        <v>207.03068722086155</v>
      </c>
    </row>
    <row r="644" spans="1:57" ht="15" customHeight="1" x14ac:dyDescent="0.25">
      <c r="A644" s="30" t="s">
        <v>1717</v>
      </c>
      <c r="D644" s="30"/>
      <c r="E644" s="30" t="s">
        <v>1636</v>
      </c>
      <c r="F644" s="31">
        <v>45920</v>
      </c>
      <c r="G644" s="32">
        <v>0.63372685185185185</v>
      </c>
      <c r="H644" s="30" t="s">
        <v>850</v>
      </c>
      <c r="K644" s="30" t="s">
        <v>1718</v>
      </c>
      <c r="L644" s="30"/>
      <c r="M644" s="30" t="s">
        <v>930</v>
      </c>
      <c r="N644" s="30">
        <v>27.997481696985801</v>
      </c>
      <c r="O644" s="30">
        <v>85.552194794448596</v>
      </c>
      <c r="P644" s="30">
        <v>2560.8155898097898</v>
      </c>
      <c r="Q644" s="30"/>
      <c r="R644" s="30"/>
      <c r="S644" s="30"/>
      <c r="T644" s="30"/>
      <c r="U644" s="30"/>
      <c r="V644" s="30"/>
      <c r="W644" s="30"/>
      <c r="X644" s="30"/>
      <c r="Y644" s="30"/>
      <c r="Z644" s="30"/>
      <c r="AA644" s="30"/>
      <c r="AB644"/>
      <c r="AC644" s="30">
        <v>-9.44</v>
      </c>
      <c r="AD644" s="30">
        <v>-17.809999999999999</v>
      </c>
      <c r="AE644" s="30">
        <v>-130.43</v>
      </c>
      <c r="AF644" s="30">
        <v>12.05</v>
      </c>
      <c r="AH644">
        <v>7.4864199999999999</v>
      </c>
      <c r="AI644">
        <v>0.39101000000000002</v>
      </c>
      <c r="AJ644">
        <v>0.4985</v>
      </c>
      <c r="AK644">
        <v>8.2129999999999995E-2</v>
      </c>
      <c r="AL644">
        <v>8.0235000000000001E-2</v>
      </c>
      <c r="AM644">
        <v>9.8333300000000008E-4</v>
      </c>
      <c r="AN644">
        <v>1.155E-2</v>
      </c>
      <c r="AO644">
        <v>1.8699999999999999E-3</v>
      </c>
      <c r="AP644">
        <v>4.3800000000000002E-3</v>
      </c>
      <c r="AQ644">
        <v>3.5199999999999999E-4</v>
      </c>
      <c r="AR644">
        <v>3.555E-3</v>
      </c>
      <c r="AS644">
        <v>1.060235</v>
      </c>
      <c r="AU644">
        <f t="shared" si="126"/>
        <v>325.64137551795324</v>
      </c>
      <c r="AV644">
        <f t="shared" si="127"/>
        <v>10.000690567109057</v>
      </c>
      <c r="AW644">
        <f t="shared" si="128"/>
        <v>12.438245421428213</v>
      </c>
      <c r="AX644">
        <f t="shared" si="129"/>
        <v>3.3791400946307344</v>
      </c>
      <c r="AY644">
        <f t="shared" si="130"/>
        <v>2.8568122340709619</v>
      </c>
      <c r="AZ644">
        <f t="shared" si="131"/>
        <v>11.222700296735905</v>
      </c>
      <c r="BA644">
        <f t="shared" si="132"/>
        <v>428.07108574393567</v>
      </c>
      <c r="BB644">
        <f t="shared" si="133"/>
        <v>13.617132828941141</v>
      </c>
      <c r="BC644">
        <f t="shared" si="134"/>
        <v>78.431372549019613</v>
      </c>
      <c r="BD644">
        <f t="shared" si="135"/>
        <v>64.709308675233899</v>
      </c>
      <c r="BE644">
        <f t="shared" si="136"/>
        <v>50.713153724247228</v>
      </c>
    </row>
    <row r="645" spans="1:57" ht="15" customHeight="1" x14ac:dyDescent="0.25">
      <c r="A645" s="30" t="s">
        <v>1719</v>
      </c>
      <c r="D645" s="30" t="s">
        <v>1720</v>
      </c>
      <c r="E645" s="30" t="s">
        <v>1636</v>
      </c>
      <c r="F645" s="31">
        <v>45920</v>
      </c>
      <c r="G645" s="32">
        <v>0.70619212962962963</v>
      </c>
      <c r="H645" s="30" t="s">
        <v>1684</v>
      </c>
      <c r="K645" s="30" t="s">
        <v>1721</v>
      </c>
      <c r="L645" s="30"/>
      <c r="M645" s="30" t="s">
        <v>122</v>
      </c>
      <c r="N645" s="30">
        <v>27.996307028842502</v>
      </c>
      <c r="O645" s="30">
        <v>85.542464418140298</v>
      </c>
      <c r="P645" s="30"/>
      <c r="Q645" s="30">
        <v>157</v>
      </c>
      <c r="R645" s="30">
        <v>6.8</v>
      </c>
      <c r="S645" s="30">
        <v>60</v>
      </c>
      <c r="T645" s="30"/>
      <c r="U645" s="30"/>
      <c r="V645" s="30"/>
      <c r="W645" s="30"/>
      <c r="X645" s="30"/>
      <c r="Y645" s="30"/>
      <c r="Z645" s="30"/>
      <c r="AA645" s="30"/>
      <c r="AB645"/>
      <c r="AC645" s="30">
        <v>-6.07</v>
      </c>
      <c r="AD645" s="30">
        <v>-11.49</v>
      </c>
      <c r="AE645" s="30">
        <v>-78.02</v>
      </c>
      <c r="AF645" s="30">
        <v>13.9</v>
      </c>
      <c r="AH645">
        <v>2.4216799999999998</v>
      </c>
      <c r="AI645">
        <v>1.1753499999999999</v>
      </c>
      <c r="AJ645">
        <v>2.9154633329999999</v>
      </c>
      <c r="AK645">
        <v>0.55259999999999998</v>
      </c>
      <c r="AL645">
        <v>7.8076499999999998</v>
      </c>
      <c r="AM645">
        <v>2.7806667E-2</v>
      </c>
      <c r="AN645">
        <v>9.4699999999999993E-3</v>
      </c>
      <c r="AO645">
        <v>2.8300000000000001E-3</v>
      </c>
      <c r="AP645">
        <v>3.0100000000000001E-3</v>
      </c>
      <c r="AQ645">
        <v>1.8100000000000001E-4</v>
      </c>
      <c r="AR645">
        <v>3.6000000000000002E-4</v>
      </c>
      <c r="AS645">
        <v>0.1345875</v>
      </c>
      <c r="AU645">
        <f t="shared" si="126"/>
        <v>105.33729155782295</v>
      </c>
      <c r="AV645">
        <f t="shared" si="127"/>
        <v>30.061409319586783</v>
      </c>
      <c r="AW645">
        <f t="shared" si="128"/>
        <v>72.744731099356258</v>
      </c>
      <c r="AX645">
        <f t="shared" si="129"/>
        <v>22.736062538572313</v>
      </c>
      <c r="AY645">
        <f t="shared" si="130"/>
        <v>277.99576293817091</v>
      </c>
      <c r="AZ645">
        <f t="shared" si="131"/>
        <v>317.35524994293542</v>
      </c>
      <c r="BA645">
        <f t="shared" si="132"/>
        <v>350.9812278783611</v>
      </c>
      <c r="BB645">
        <f t="shared" si="133"/>
        <v>20.607746473745149</v>
      </c>
      <c r="BC645">
        <f t="shared" si="134"/>
        <v>53.899185244874204</v>
      </c>
      <c r="BD645">
        <f t="shared" si="135"/>
        <v>6.5528413848338127</v>
      </c>
      <c r="BE645">
        <f t="shared" si="136"/>
        <v>26.076934159343036</v>
      </c>
    </row>
    <row r="646" spans="1:57" ht="15" customHeight="1" x14ac:dyDescent="0.25">
      <c r="A646" s="30" t="s">
        <v>1722</v>
      </c>
      <c r="D646" s="30" t="s">
        <v>1723</v>
      </c>
      <c r="E646" s="30" t="s">
        <v>1636</v>
      </c>
      <c r="F646" s="31">
        <v>45920</v>
      </c>
      <c r="G646" s="32">
        <v>0.71373842592592596</v>
      </c>
      <c r="H646" s="30" t="s">
        <v>1684</v>
      </c>
      <c r="K646" s="30" t="s">
        <v>1724</v>
      </c>
      <c r="L646" s="30"/>
      <c r="M646" s="30" t="s">
        <v>122</v>
      </c>
      <c r="N646" s="30">
        <v>27.994746718013499</v>
      </c>
      <c r="O646" s="30">
        <v>85.542887439324005</v>
      </c>
      <c r="P646" s="30"/>
      <c r="Q646" s="30">
        <v>15.7</v>
      </c>
      <c r="R646" s="30">
        <v>6.95</v>
      </c>
      <c r="S646" s="30">
        <v>54</v>
      </c>
      <c r="T646" s="30"/>
      <c r="U646" s="30"/>
      <c r="V646" s="30"/>
      <c r="W646" s="30"/>
      <c r="X646" s="30"/>
      <c r="Y646" s="30"/>
      <c r="Z646" s="30"/>
      <c r="AA646" s="30"/>
      <c r="AB646"/>
      <c r="AC646" s="30">
        <v>-6.2</v>
      </c>
      <c r="AD646" s="30">
        <v>-11.73</v>
      </c>
      <c r="AE646" s="30">
        <v>-79.540000000000006</v>
      </c>
      <c r="AF646" s="30">
        <v>14.3</v>
      </c>
      <c r="AH646">
        <v>2.12968</v>
      </c>
      <c r="AI646">
        <v>0.81632000000000005</v>
      </c>
      <c r="AJ646">
        <v>2.3869566670000002</v>
      </c>
      <c r="AK646">
        <v>0.41298000000000001</v>
      </c>
      <c r="AL646">
        <v>7.0145783330000002</v>
      </c>
      <c r="AM646">
        <v>2.2093333E-2</v>
      </c>
      <c r="AN646">
        <v>7.79E-3</v>
      </c>
      <c r="AO646">
        <v>2.0899999999999998E-3</v>
      </c>
      <c r="AP646">
        <v>8.8999999999999995E-4</v>
      </c>
      <c r="AQ646">
        <v>3.1599999999999998E-4</v>
      </c>
      <c r="AR646">
        <v>2.1499999999999999E-4</v>
      </c>
      <c r="AS646">
        <v>8.8499999999999995E-2</v>
      </c>
      <c r="AU646">
        <f t="shared" si="126"/>
        <v>92.635989513422246</v>
      </c>
      <c r="AV646">
        <f t="shared" si="127"/>
        <v>20.878657128315041</v>
      </c>
      <c r="AW646">
        <f t="shared" si="128"/>
        <v>59.557779005938428</v>
      </c>
      <c r="AX646">
        <f t="shared" si="129"/>
        <v>16.991565521497634</v>
      </c>
      <c r="AY646">
        <f t="shared" si="130"/>
        <v>249.75800085453349</v>
      </c>
      <c r="AZ646">
        <f t="shared" si="131"/>
        <v>252.14942935402874</v>
      </c>
      <c r="BA646">
        <f t="shared" si="132"/>
        <v>288.71634267924316</v>
      </c>
      <c r="BB646">
        <f t="shared" si="133"/>
        <v>15.219148455875393</v>
      </c>
      <c r="BC646">
        <f t="shared" si="134"/>
        <v>15.936968394663802</v>
      </c>
      <c r="BD646">
        <f t="shared" si="135"/>
        <v>3.9135024937201934</v>
      </c>
      <c r="BE646">
        <f t="shared" si="136"/>
        <v>45.5265811842674</v>
      </c>
    </row>
    <row r="647" spans="1:57" ht="15" customHeight="1" x14ac:dyDescent="0.25">
      <c r="A647" s="30" t="s">
        <v>1725</v>
      </c>
      <c r="D647" s="30" t="s">
        <v>1726</v>
      </c>
      <c r="E647" s="30" t="s">
        <v>1636</v>
      </c>
      <c r="F647" s="31">
        <v>45920</v>
      </c>
      <c r="G647" s="32">
        <v>0.72546296296296298</v>
      </c>
      <c r="H647" s="30" t="s">
        <v>181</v>
      </c>
      <c r="K647" s="30" t="s">
        <v>1727</v>
      </c>
      <c r="L647" s="30"/>
      <c r="M647" s="30" t="s">
        <v>122</v>
      </c>
      <c r="N647" s="30">
        <v>27.9933908617346</v>
      </c>
      <c r="O647" s="30">
        <v>85.543876130000001</v>
      </c>
      <c r="P647" s="30"/>
      <c r="Q647" s="30"/>
      <c r="R647" s="30"/>
      <c r="S647" s="30"/>
      <c r="T647" s="30"/>
      <c r="U647" s="30"/>
      <c r="V647" s="30"/>
      <c r="W647" s="30"/>
      <c r="X647" s="30"/>
      <c r="Y647" s="30"/>
      <c r="Z647" s="30"/>
      <c r="AA647" s="30"/>
      <c r="AB647"/>
      <c r="AC647" s="30">
        <v>-6.17</v>
      </c>
      <c r="AD647" s="30">
        <v>-11.66</v>
      </c>
      <c r="AE647" s="30">
        <v>-78.650000000000006</v>
      </c>
      <c r="AF647" s="30">
        <v>14.63</v>
      </c>
      <c r="AH647">
        <v>2.2019299999999999</v>
      </c>
      <c r="AI647">
        <v>1.04301</v>
      </c>
      <c r="AJ647">
        <v>2.6485433330000001</v>
      </c>
      <c r="AK647">
        <v>0.43962000000000001</v>
      </c>
      <c r="AL647">
        <v>7.3262999999999998</v>
      </c>
      <c r="AM647">
        <v>2.5833333E-2</v>
      </c>
      <c r="AN647">
        <v>5.9899999999999997E-3</v>
      </c>
      <c r="AO647">
        <v>3.3899999999999998E-3</v>
      </c>
      <c r="AP647">
        <v>4.2000000000000002E-4</v>
      </c>
      <c r="AQ647">
        <v>3.6299999999999999E-4</v>
      </c>
      <c r="AR647">
        <v>4.0000000000000002E-4</v>
      </c>
      <c r="AS647">
        <v>9.2852500000000004E-2</v>
      </c>
      <c r="AU647">
        <f t="shared" si="126"/>
        <v>95.778691817216597</v>
      </c>
      <c r="AV647">
        <f t="shared" si="127"/>
        <v>26.676607422829125</v>
      </c>
      <c r="AW647">
        <f t="shared" si="128"/>
        <v>66.084718124656916</v>
      </c>
      <c r="AX647">
        <f t="shared" si="129"/>
        <v>18.087636288829458</v>
      </c>
      <c r="AY647">
        <f t="shared" si="130"/>
        <v>260.85702586744048</v>
      </c>
      <c r="AZ647">
        <f t="shared" si="131"/>
        <v>294.83374800273907</v>
      </c>
      <c r="BA647">
        <f t="shared" si="132"/>
        <v>222.00396568018829</v>
      </c>
      <c r="BB647">
        <f t="shared" si="133"/>
        <v>24.685604433214152</v>
      </c>
      <c r="BC647">
        <f t="shared" si="134"/>
        <v>7.5208165457964009</v>
      </c>
      <c r="BD647">
        <f t="shared" si="135"/>
        <v>7.2809348720375695</v>
      </c>
      <c r="BE647">
        <f t="shared" si="136"/>
        <v>52.297939778129951</v>
      </c>
    </row>
    <row r="648" spans="1:57" ht="15" customHeight="1" x14ac:dyDescent="0.25">
      <c r="A648" s="30" t="s">
        <v>1728</v>
      </c>
      <c r="D648" s="30" t="s">
        <v>1726</v>
      </c>
      <c r="E648" s="30" t="s">
        <v>1636</v>
      </c>
      <c r="F648" s="31">
        <v>45920</v>
      </c>
      <c r="G648" s="32">
        <v>0.73666666666666669</v>
      </c>
      <c r="H648" s="30" t="s">
        <v>181</v>
      </c>
      <c r="K648" s="30" t="s">
        <v>1729</v>
      </c>
      <c r="L648" s="30"/>
      <c r="M648" s="30" t="s">
        <v>122</v>
      </c>
      <c r="N648" s="30">
        <v>27.9935468516355</v>
      </c>
      <c r="O648" s="30">
        <v>85.543710119990905</v>
      </c>
      <c r="P648" s="30"/>
      <c r="Q648" s="30">
        <v>16.100000000000001</v>
      </c>
      <c r="R648" s="30">
        <v>5.7</v>
      </c>
      <c r="S648" s="30">
        <v>35</v>
      </c>
      <c r="T648" s="30"/>
      <c r="U648" s="30"/>
      <c r="V648" s="30"/>
      <c r="W648" s="30"/>
      <c r="X648" s="30"/>
      <c r="Y648" s="30"/>
      <c r="Z648" s="30"/>
      <c r="AA648" s="30"/>
      <c r="AB648"/>
      <c r="AC648" s="30">
        <v>-6.49</v>
      </c>
      <c r="AD648" s="30">
        <v>-12.26</v>
      </c>
      <c r="AE648" s="30">
        <v>-83.52</v>
      </c>
      <c r="AF648" s="30">
        <v>14.56</v>
      </c>
      <c r="AH648">
        <v>2.49173</v>
      </c>
      <c r="AI648">
        <v>0.84211000000000003</v>
      </c>
      <c r="AJ648">
        <v>1.87591</v>
      </c>
      <c r="AK648">
        <v>0.55550999999999995</v>
      </c>
      <c r="AL648">
        <v>7.9737283330000004</v>
      </c>
      <c r="AM648">
        <v>1.8093333E-2</v>
      </c>
      <c r="AN648">
        <v>9.3699999999999999E-3</v>
      </c>
      <c r="AO648">
        <v>3.81E-3</v>
      </c>
      <c r="AP648">
        <v>4.6999999999999999E-4</v>
      </c>
      <c r="AQ648">
        <v>3.3100000000000002E-4</v>
      </c>
      <c r="AR648">
        <v>1.7849999999999999E-3</v>
      </c>
      <c r="AS648">
        <v>0.12332750000000001</v>
      </c>
      <c r="AU648">
        <f t="shared" si="126"/>
        <v>108.3842991201869</v>
      </c>
      <c r="AV648">
        <f t="shared" si="127"/>
        <v>21.538276600261391</v>
      </c>
      <c r="AW648">
        <f t="shared" si="128"/>
        <v>46.806477369130192</v>
      </c>
      <c r="AX648">
        <f t="shared" si="129"/>
        <v>22.855790989508332</v>
      </c>
      <c r="AY648">
        <f t="shared" si="130"/>
        <v>283.9090752523544</v>
      </c>
      <c r="AZ648">
        <f t="shared" si="131"/>
        <v>206.4977516548733</v>
      </c>
      <c r="BA648">
        <f t="shared" si="132"/>
        <v>347.27498471174692</v>
      </c>
      <c r="BB648">
        <f t="shared" si="133"/>
        <v>27.743997902815906</v>
      </c>
      <c r="BC648">
        <f t="shared" si="134"/>
        <v>8.4161518488674005</v>
      </c>
      <c r="BD648">
        <f t="shared" si="135"/>
        <v>32.491171866467653</v>
      </c>
      <c r="BE648">
        <f t="shared" si="136"/>
        <v>47.68765307592566</v>
      </c>
    </row>
    <row r="649" spans="1:57" ht="15" customHeight="1" x14ac:dyDescent="0.25">
      <c r="A649" s="30" t="s">
        <v>1730</v>
      </c>
      <c r="D649" s="30"/>
      <c r="E649" s="30" t="s">
        <v>1636</v>
      </c>
      <c r="F649" s="31">
        <v>45921</v>
      </c>
      <c r="G649" s="32">
        <v>0.29906250000000001</v>
      </c>
      <c r="H649" s="30" t="s">
        <v>850</v>
      </c>
      <c r="K649" s="30" t="s">
        <v>1731</v>
      </c>
      <c r="L649" s="30"/>
      <c r="M649" s="30" t="s">
        <v>930</v>
      </c>
      <c r="N649" s="30">
        <v>27.997275191026102</v>
      </c>
      <c r="O649" s="30">
        <v>85.552240072783505</v>
      </c>
      <c r="P649" s="30">
        <v>2554.23536682128</v>
      </c>
      <c r="Q649" s="30"/>
      <c r="R649" s="30"/>
      <c r="S649" s="30"/>
      <c r="T649" s="30"/>
      <c r="U649" s="30"/>
      <c r="V649" s="30"/>
      <c r="W649" s="30"/>
      <c r="X649" s="30"/>
      <c r="Y649" s="30"/>
      <c r="Z649" s="30"/>
      <c r="AA649" s="30"/>
      <c r="AB649"/>
      <c r="AC649" s="30"/>
      <c r="AD649" s="30"/>
      <c r="AE649" s="30"/>
      <c r="AF649" s="30"/>
      <c r="AH649">
        <v>0.42809999999999998</v>
      </c>
      <c r="AI649">
        <v>7.4789999999999995E-2</v>
      </c>
      <c r="AJ649">
        <v>0.128796667</v>
      </c>
      <c r="AK649">
        <v>1.7219999999999999E-2</v>
      </c>
      <c r="AL649">
        <v>1.7624999999999998E-2</v>
      </c>
      <c r="AM649">
        <v>2.2000000000000001E-4</v>
      </c>
      <c r="AN649">
        <v>6.9300000000000004E-3</v>
      </c>
      <c r="AO649">
        <v>2.5999999999999998E-4</v>
      </c>
      <c r="AP649">
        <v>2.15E-3</v>
      </c>
      <c r="AQ649">
        <v>2.7999999999999998E-4</v>
      </c>
      <c r="AR649">
        <v>7.1000000000000002E-4</v>
      </c>
      <c r="AS649">
        <v>0.10383000000000001</v>
      </c>
      <c r="AU649">
        <f t="shared" si="126"/>
        <v>18.621326730164185</v>
      </c>
      <c r="AV649">
        <f t="shared" si="127"/>
        <v>1.9128708920848219</v>
      </c>
      <c r="AW649">
        <f t="shared" si="128"/>
        <v>3.2136500573880933</v>
      </c>
      <c r="AX649">
        <f t="shared" si="129"/>
        <v>0.70849619419872445</v>
      </c>
      <c r="AY649">
        <f t="shared" si="130"/>
        <v>0.62754802300119283</v>
      </c>
      <c r="AZ649">
        <f t="shared" si="131"/>
        <v>2.5108422734535494</v>
      </c>
      <c r="BA649">
        <f t="shared" si="132"/>
        <v>256.8426514463614</v>
      </c>
      <c r="BB649">
        <f t="shared" si="133"/>
        <v>1.8932911954677523</v>
      </c>
      <c r="BC649">
        <f t="shared" si="134"/>
        <v>38.499418032053008</v>
      </c>
      <c r="BD649">
        <f t="shared" si="135"/>
        <v>12.923659397866686</v>
      </c>
      <c r="BE649">
        <f t="shared" si="136"/>
        <v>40.340008644287565</v>
      </c>
    </row>
    <row r="650" spans="1:57" ht="15" customHeight="1" x14ac:dyDescent="0.25">
      <c r="A650" s="30" t="s">
        <v>1732</v>
      </c>
      <c r="D650" s="30"/>
      <c r="E650" s="30" t="s">
        <v>1636</v>
      </c>
      <c r="F650" s="31">
        <v>45921</v>
      </c>
      <c r="G650" s="32">
        <v>0.42981481481481482</v>
      </c>
      <c r="H650" s="30" t="s">
        <v>850</v>
      </c>
      <c r="K650" s="30" t="s">
        <v>1733</v>
      </c>
      <c r="L650" s="30"/>
      <c r="M650" s="30" t="s">
        <v>958</v>
      </c>
      <c r="N650" s="30">
        <v>27.944590903695701</v>
      </c>
      <c r="O650" s="30">
        <v>85.595145243180895</v>
      </c>
      <c r="P650" s="30"/>
      <c r="Q650" s="30"/>
      <c r="R650" s="30"/>
      <c r="S650" s="30"/>
      <c r="T650" s="30"/>
      <c r="U650" s="30"/>
      <c r="V650" s="30"/>
      <c r="W650" s="30"/>
      <c r="X650" s="30"/>
      <c r="Y650" s="30"/>
      <c r="Z650" s="30"/>
      <c r="AA650" s="30"/>
      <c r="AB650"/>
      <c r="AC650" s="30">
        <v>-8.35</v>
      </c>
      <c r="AD650" s="30">
        <v>-15.8</v>
      </c>
      <c r="AE650" s="30">
        <v>-113.03</v>
      </c>
      <c r="AF650" s="30">
        <v>13.37</v>
      </c>
      <c r="AH650">
        <v>5.4859999999999999E-2</v>
      </c>
      <c r="AI650">
        <v>5.1740000000000001E-2</v>
      </c>
      <c r="AJ650">
        <v>0.264273333</v>
      </c>
      <c r="AK650">
        <v>4.4339999999999997E-2</v>
      </c>
      <c r="AL650">
        <v>1.3776666999999999E-2</v>
      </c>
      <c r="AM650">
        <v>2.9E-4</v>
      </c>
      <c r="AN650">
        <v>6.43E-3</v>
      </c>
      <c r="AO650">
        <v>8.8999999999999995E-4</v>
      </c>
      <c r="AP650">
        <v>1.15E-3</v>
      </c>
      <c r="AQ650">
        <v>2.92E-4</v>
      </c>
      <c r="AR650">
        <v>9.1500000000000001E-4</v>
      </c>
      <c r="AS650">
        <v>0.19249250000000001</v>
      </c>
      <c r="AU650">
        <f t="shared" si="126"/>
        <v>2.3862788703966533</v>
      </c>
      <c r="AV650">
        <f t="shared" si="127"/>
        <v>1.3233311934278473</v>
      </c>
      <c r="AW650">
        <f t="shared" si="128"/>
        <v>6.5939750736064662</v>
      </c>
      <c r="AX650">
        <f t="shared" si="129"/>
        <v>1.8243159843653567</v>
      </c>
      <c r="AY650">
        <f t="shared" si="130"/>
        <v>0.49052596535578857</v>
      </c>
      <c r="AZ650">
        <f t="shared" si="131"/>
        <v>3.3097466331887695</v>
      </c>
      <c r="BA650">
        <f t="shared" si="132"/>
        <v>238.31143561329057</v>
      </c>
      <c r="BB650">
        <f t="shared" si="133"/>
        <v>6.4808813998703823</v>
      </c>
      <c r="BC650">
        <f t="shared" si="134"/>
        <v>20.592711970633001</v>
      </c>
      <c r="BD650">
        <f t="shared" si="135"/>
        <v>16.65513851978594</v>
      </c>
      <c r="BE650">
        <f t="shared" si="136"/>
        <v>42.068866157614181</v>
      </c>
    </row>
    <row r="651" spans="1:57" ht="15" customHeight="1" x14ac:dyDescent="0.25">
      <c r="A651" s="30" t="s">
        <v>1734</v>
      </c>
      <c r="D651" s="30"/>
      <c r="E651" s="30" t="s">
        <v>1636</v>
      </c>
      <c r="F651" s="31">
        <v>45921</v>
      </c>
      <c r="G651" s="32">
        <v>0.45827546296296295</v>
      </c>
      <c r="H651" s="30" t="s">
        <v>850</v>
      </c>
      <c r="K651" s="30" t="s">
        <v>1735</v>
      </c>
      <c r="L651" s="30"/>
      <c r="M651" s="30" t="s">
        <v>951</v>
      </c>
      <c r="N651" s="30">
        <v>27.9291264789785</v>
      </c>
      <c r="O651" s="30">
        <v>85.5822577312546</v>
      </c>
      <c r="P651" s="30">
        <v>2106.50251915644</v>
      </c>
      <c r="Q651" s="30"/>
      <c r="R651" s="30"/>
      <c r="S651" s="30"/>
      <c r="T651" s="30"/>
      <c r="U651" s="30"/>
      <c r="V651" s="30"/>
      <c r="W651" s="30"/>
      <c r="X651" s="30"/>
      <c r="Y651" s="30"/>
      <c r="Z651" s="30"/>
      <c r="AA651" s="30"/>
      <c r="AB651"/>
      <c r="AC651" s="30">
        <v>-8.0399999999999991</v>
      </c>
      <c r="AD651" s="30">
        <v>-15.17</v>
      </c>
      <c r="AE651" s="30">
        <v>-108.29</v>
      </c>
      <c r="AF651" s="30">
        <v>13.07</v>
      </c>
      <c r="AH651">
        <v>0.17354</v>
      </c>
      <c r="AI651">
        <v>0.15864</v>
      </c>
      <c r="AJ651">
        <v>0.56117666700000002</v>
      </c>
      <c r="AK651">
        <v>3.422E-2</v>
      </c>
      <c r="AL651">
        <v>3.9523333000000001E-2</v>
      </c>
      <c r="AM651">
        <v>6.8999999999999997E-4</v>
      </c>
      <c r="AN651">
        <v>8.9999999999999993E-3</v>
      </c>
      <c r="AO651">
        <v>2.0200000000000001E-3</v>
      </c>
      <c r="AP651">
        <v>1.1599999999999999E-2</v>
      </c>
      <c r="AQ651">
        <v>2.1499999999999999E-4</v>
      </c>
      <c r="AR651">
        <v>2.4350000000000001E-3</v>
      </c>
      <c r="AS651">
        <v>0.4176975</v>
      </c>
      <c r="AU651">
        <f t="shared" si="126"/>
        <v>7.5485751944702013</v>
      </c>
      <c r="AV651">
        <f t="shared" si="127"/>
        <v>4.0574654140972886</v>
      </c>
      <c r="AW651">
        <f t="shared" si="128"/>
        <v>14.002112555516742</v>
      </c>
      <c r="AX651">
        <f t="shared" si="129"/>
        <v>1.4079407529314956</v>
      </c>
      <c r="AY651">
        <f t="shared" si="130"/>
        <v>1.407250467322996</v>
      </c>
      <c r="AZ651">
        <f t="shared" si="131"/>
        <v>7.8749144031043139</v>
      </c>
      <c r="BA651">
        <f t="shared" si="132"/>
        <v>333.56188499527451</v>
      </c>
      <c r="BB651">
        <f t="shared" si="133"/>
        <v>14.709416210941766</v>
      </c>
      <c r="BC651">
        <f t="shared" si="134"/>
        <v>207.71779031247203</v>
      </c>
      <c r="BD651">
        <f t="shared" si="135"/>
        <v>44.322691033528706</v>
      </c>
      <c r="BE651">
        <f t="shared" si="136"/>
        <v>30.975363780435096</v>
      </c>
    </row>
    <row r="652" spans="1:57" ht="15" customHeight="1" x14ac:dyDescent="0.25">
      <c r="A652" s="30" t="s">
        <v>1736</v>
      </c>
      <c r="D652" s="30"/>
      <c r="E652" s="30" t="s">
        <v>1636</v>
      </c>
      <c r="F652" s="31">
        <v>45921</v>
      </c>
      <c r="G652" s="32">
        <v>0.48997685185185186</v>
      </c>
      <c r="H652" s="30" t="s">
        <v>1737</v>
      </c>
      <c r="K652" s="30" t="s">
        <v>1738</v>
      </c>
      <c r="L652" s="30"/>
      <c r="M652" s="30" t="s">
        <v>979</v>
      </c>
      <c r="N652" s="30">
        <v>27.929377005418701</v>
      </c>
      <c r="O652" s="30">
        <v>85.560635606123796</v>
      </c>
      <c r="P652" s="30">
        <v>1365.0680990619501</v>
      </c>
      <c r="Q652" s="30"/>
      <c r="R652" s="30"/>
      <c r="S652" s="30"/>
      <c r="T652" s="30"/>
      <c r="U652" s="30"/>
      <c r="V652" s="30"/>
      <c r="W652" s="30"/>
      <c r="X652" s="30"/>
      <c r="Y652" s="30"/>
      <c r="Z652" s="30"/>
      <c r="AA652" s="30"/>
      <c r="AB652"/>
      <c r="AC652" s="30">
        <v>-8.61</v>
      </c>
      <c r="AD652" s="30">
        <v>-16.260000000000002</v>
      </c>
      <c r="AE652" s="30">
        <v>-118.03</v>
      </c>
      <c r="AF652" s="30">
        <v>12.05</v>
      </c>
      <c r="AH652">
        <v>0.66632999999999998</v>
      </c>
      <c r="AI652">
        <v>0.58165</v>
      </c>
      <c r="AJ652">
        <v>0.48153666699999997</v>
      </c>
      <c r="AK652">
        <v>5.0909999999999997E-2</v>
      </c>
      <c r="AL652">
        <v>0.103236667</v>
      </c>
      <c r="AM652">
        <v>5.9000000000000003E-4</v>
      </c>
      <c r="AN652">
        <v>7.9799999999999992E-3</v>
      </c>
      <c r="AO652">
        <v>2.4399999999999999E-3</v>
      </c>
      <c r="AP652">
        <v>1.6100000000000001E-3</v>
      </c>
      <c r="AQ652">
        <v>3.0699999999999998E-4</v>
      </c>
      <c r="AR652">
        <v>1.755E-3</v>
      </c>
      <c r="AS652">
        <v>0.52967249999999999</v>
      </c>
      <c r="AU652">
        <f t="shared" si="126"/>
        <v>28.983762298786036</v>
      </c>
      <c r="AV652">
        <f t="shared" si="127"/>
        <v>14.876605888235549</v>
      </c>
      <c r="AW652">
        <f t="shared" si="128"/>
        <v>12.014987449473525</v>
      </c>
      <c r="AX652">
        <f t="shared" si="129"/>
        <v>2.0946307344167865</v>
      </c>
      <c r="AY652">
        <f t="shared" si="130"/>
        <v>3.6757995050826944</v>
      </c>
      <c r="AZ652">
        <f t="shared" si="131"/>
        <v>6.733622460625428</v>
      </c>
      <c r="BA652">
        <f t="shared" si="132"/>
        <v>295.75820469581004</v>
      </c>
      <c r="BB652">
        <f t="shared" si="133"/>
        <v>17.767809680543522</v>
      </c>
      <c r="BC652">
        <f t="shared" si="134"/>
        <v>28.829796758886204</v>
      </c>
      <c r="BD652">
        <f t="shared" si="135"/>
        <v>31.945101751064836</v>
      </c>
      <c r="BE652">
        <f t="shared" si="136"/>
        <v>44.229938049272441</v>
      </c>
    </row>
    <row r="653" spans="1:57" ht="15" customHeight="1" x14ac:dyDescent="0.25">
      <c r="A653" s="30" t="s">
        <v>1739</v>
      </c>
      <c r="D653" s="30" t="s">
        <v>1740</v>
      </c>
      <c r="E653" s="30" t="s">
        <v>1636</v>
      </c>
      <c r="F653" s="31">
        <v>45921</v>
      </c>
      <c r="G653" s="32">
        <v>0.50770833333333332</v>
      </c>
      <c r="H653" s="30" t="s">
        <v>181</v>
      </c>
      <c r="I653">
        <v>2</v>
      </c>
      <c r="K653" s="30" t="s">
        <v>1741</v>
      </c>
      <c r="L653" s="30"/>
      <c r="M653" s="30" t="s">
        <v>91</v>
      </c>
      <c r="N653" s="30">
        <v>27.931888602869499</v>
      </c>
      <c r="O653" s="30">
        <v>85.560473610000003</v>
      </c>
      <c r="P653" s="30">
        <v>1320.43104553222</v>
      </c>
      <c r="Q653" s="30">
        <v>22.9</v>
      </c>
      <c r="R653" s="30">
        <v>6.47</v>
      </c>
      <c r="S653" s="30">
        <v>30</v>
      </c>
      <c r="T653" s="30"/>
      <c r="U653" s="30"/>
      <c r="V653" s="30"/>
      <c r="W653" s="30"/>
      <c r="X653" s="30"/>
      <c r="Y653" s="30"/>
      <c r="Z653" s="30"/>
      <c r="AA653" s="30"/>
      <c r="AB653"/>
      <c r="AC653" s="30">
        <v>-5.74</v>
      </c>
      <c r="AD653" s="30">
        <v>-10.87</v>
      </c>
      <c r="AE653" s="30">
        <v>-73.36</v>
      </c>
      <c r="AF653" s="30"/>
      <c r="AH653">
        <v>3.03308</v>
      </c>
      <c r="AI653">
        <v>0.92022999999999999</v>
      </c>
      <c r="AJ653">
        <v>2.5719733329999999</v>
      </c>
      <c r="AK653">
        <v>0.34516999999999998</v>
      </c>
      <c r="AL653">
        <v>7.2054966670000002</v>
      </c>
      <c r="AM653">
        <v>3.0720000000000001E-2</v>
      </c>
      <c r="AN653">
        <v>1.065E-2</v>
      </c>
      <c r="AO653">
        <v>3.0400000000000002E-3</v>
      </c>
      <c r="AP653">
        <v>1.58E-3</v>
      </c>
      <c r="AQ653">
        <v>4.6000000000000001E-4</v>
      </c>
      <c r="AR653">
        <v>5.2499999999999997E-4</v>
      </c>
      <c r="AS653">
        <v>0.13324</v>
      </c>
      <c r="AU653">
        <f t="shared" si="126"/>
        <v>131.93173015353048</v>
      </c>
      <c r="AV653">
        <f t="shared" si="127"/>
        <v>23.536317435796441</v>
      </c>
      <c r="AW653">
        <f t="shared" si="128"/>
        <v>64.174193647387582</v>
      </c>
      <c r="AX653">
        <f t="shared" si="129"/>
        <v>14.201604608105326</v>
      </c>
      <c r="AY653">
        <f t="shared" si="130"/>
        <v>256.55575535418632</v>
      </c>
      <c r="AZ653">
        <f t="shared" si="131"/>
        <v>350.6048847295138</v>
      </c>
      <c r="BA653">
        <f t="shared" si="132"/>
        <v>394.71489724440818</v>
      </c>
      <c r="BB653">
        <f t="shared" si="133"/>
        <v>22.136943208546025</v>
      </c>
      <c r="BC653">
        <f t="shared" si="134"/>
        <v>28.292595577043603</v>
      </c>
      <c r="BD653">
        <f t="shared" si="135"/>
        <v>9.5562270195493095</v>
      </c>
      <c r="BE653">
        <f t="shared" si="136"/>
        <v>66.272871344186711</v>
      </c>
    </row>
    <row r="654" spans="1:57" ht="15" customHeight="1" x14ac:dyDescent="0.25">
      <c r="A654" s="30" t="s">
        <v>1742</v>
      </c>
      <c r="D654" s="30"/>
      <c r="E654" s="30" t="s">
        <v>1636</v>
      </c>
      <c r="F654" s="31">
        <v>45921</v>
      </c>
      <c r="G654" s="32">
        <v>0.51570601851851849</v>
      </c>
      <c r="H654" s="30" t="s">
        <v>293</v>
      </c>
      <c r="K654" s="30" t="s">
        <v>1743</v>
      </c>
      <c r="L654" s="30"/>
      <c r="M654" s="30" t="s">
        <v>91</v>
      </c>
      <c r="N654" s="30">
        <v>27.932951626706</v>
      </c>
      <c r="O654" s="30">
        <v>85.561193327547798</v>
      </c>
      <c r="P654" s="30"/>
      <c r="Q654" s="30">
        <v>20.9</v>
      </c>
      <c r="R654" s="30">
        <v>6.94</v>
      </c>
      <c r="S654" s="30">
        <v>12</v>
      </c>
      <c r="T654" s="30"/>
      <c r="U654" s="30"/>
      <c r="V654" s="30"/>
      <c r="W654" s="30"/>
      <c r="X654" s="30"/>
      <c r="Y654" s="30"/>
      <c r="Z654" s="30"/>
      <c r="AA654" s="30"/>
      <c r="AB654"/>
      <c r="AC654" s="30">
        <v>-6.15</v>
      </c>
      <c r="AD654" s="30">
        <v>-11.66</v>
      </c>
      <c r="AE654" s="30">
        <v>-78.23</v>
      </c>
      <c r="AF654" s="30"/>
      <c r="AH654">
        <v>2.0043700000000002</v>
      </c>
      <c r="AI654">
        <v>0.59858</v>
      </c>
      <c r="AJ654">
        <v>2.2544333330000002</v>
      </c>
      <c r="AK654">
        <v>0.29985000000000001</v>
      </c>
      <c r="AL654">
        <v>5.712853333</v>
      </c>
      <c r="AM654">
        <v>2.0043333E-2</v>
      </c>
      <c r="AN654">
        <v>1.528E-2</v>
      </c>
      <c r="AO654">
        <v>2.4599999999999999E-3</v>
      </c>
      <c r="AP654">
        <v>4.1999999999999997E-3</v>
      </c>
      <c r="AQ654">
        <v>4.8099999999999998E-4</v>
      </c>
      <c r="AR654">
        <v>7.0500000000000001E-4</v>
      </c>
      <c r="AS654">
        <v>0.13973749999999999</v>
      </c>
      <c r="AU654">
        <f t="shared" si="126"/>
        <v>87.185304036765231</v>
      </c>
      <c r="AV654">
        <f t="shared" si="127"/>
        <v>15.309617042173189</v>
      </c>
      <c r="AW654">
        <f t="shared" si="128"/>
        <v>56.251143594989763</v>
      </c>
      <c r="AX654">
        <f t="shared" si="129"/>
        <v>12.336967702118907</v>
      </c>
      <c r="AY654">
        <f t="shared" si="130"/>
        <v>203.40935119545674</v>
      </c>
      <c r="AZ654">
        <f t="shared" si="131"/>
        <v>228.75294453321158</v>
      </c>
      <c r="BA654">
        <f t="shared" si="132"/>
        <v>566.31395585864391</v>
      </c>
      <c r="BB654">
        <f t="shared" si="133"/>
        <v>17.913447464810272</v>
      </c>
      <c r="BC654">
        <f t="shared" si="134"/>
        <v>75.208165457964014</v>
      </c>
      <c r="BD654">
        <f t="shared" si="135"/>
        <v>12.832647711966215</v>
      </c>
      <c r="BE654">
        <f t="shared" si="136"/>
        <v>69.29837199250828</v>
      </c>
    </row>
    <row r="655" spans="1:57" ht="15" customHeight="1" x14ac:dyDescent="0.25">
      <c r="A655" s="30" t="s">
        <v>1744</v>
      </c>
      <c r="D655" s="30"/>
      <c r="E655" s="30" t="s">
        <v>1636</v>
      </c>
      <c r="F655" s="31">
        <v>45921</v>
      </c>
      <c r="G655" s="32">
        <v>0.65590277777777772</v>
      </c>
      <c r="H655" s="30" t="s">
        <v>1745</v>
      </c>
      <c r="K655" s="30" t="s">
        <v>1746</v>
      </c>
      <c r="L655" s="30"/>
      <c r="M655" s="30"/>
      <c r="N655" s="30">
        <v>27.9305222526908</v>
      </c>
      <c r="O655" s="30">
        <v>85.563558409703504</v>
      </c>
      <c r="P655" s="30">
        <v>1477.73805236816</v>
      </c>
      <c r="Q655" s="30">
        <v>21.9</v>
      </c>
      <c r="R655" s="30">
        <v>7.15</v>
      </c>
      <c r="S655" s="30">
        <v>23</v>
      </c>
      <c r="T655" s="30"/>
      <c r="U655" s="30"/>
      <c r="V655" s="30"/>
      <c r="W655" s="30"/>
      <c r="X655" s="30"/>
      <c r="Y655" s="30"/>
      <c r="Z655" s="30"/>
      <c r="AA655" s="30"/>
      <c r="AB655"/>
      <c r="AC655" s="30">
        <v>-6.17</v>
      </c>
      <c r="AD655" s="30">
        <v>-11.68</v>
      </c>
      <c r="AE655" s="30">
        <v>-79.290000000000006</v>
      </c>
      <c r="AF655" s="30">
        <v>14.15</v>
      </c>
      <c r="AH655">
        <v>2.1155300000000001</v>
      </c>
      <c r="AI655">
        <v>0.63153999999999999</v>
      </c>
      <c r="AJ655">
        <v>2.1930900000000002</v>
      </c>
      <c r="AK655">
        <v>0.29782999999999998</v>
      </c>
      <c r="AL655">
        <v>5.848363333</v>
      </c>
      <c r="AM655">
        <v>2.1296666999999998E-2</v>
      </c>
      <c r="AN655">
        <v>2.9790000000000001E-2</v>
      </c>
      <c r="AO655">
        <v>3.1099999999999999E-3</v>
      </c>
      <c r="AP655">
        <v>1.8890000000000001E-2</v>
      </c>
      <c r="AQ655">
        <v>3.7300000000000001E-4</v>
      </c>
      <c r="AR655">
        <v>2.2200000000000002E-3</v>
      </c>
      <c r="AS655">
        <v>0.13754250000000001</v>
      </c>
      <c r="AU655">
        <f t="shared" si="126"/>
        <v>92.020498335585728</v>
      </c>
      <c r="AV655">
        <f t="shared" si="127"/>
        <v>16.15262044641327</v>
      </c>
      <c r="AW655">
        <f t="shared" si="128"/>
        <v>54.720544937372125</v>
      </c>
      <c r="AX655">
        <f t="shared" si="129"/>
        <v>12.253857231022423</v>
      </c>
      <c r="AY655">
        <f t="shared" si="130"/>
        <v>208.2342608463442</v>
      </c>
      <c r="AZ655">
        <f t="shared" si="131"/>
        <v>243.05714448755987</v>
      </c>
      <c r="BA655">
        <f t="shared" si="132"/>
        <v>1104.0898393343587</v>
      </c>
      <c r="BB655">
        <f t="shared" si="133"/>
        <v>22.646675453479652</v>
      </c>
      <c r="BC655">
        <f t="shared" si="134"/>
        <v>338.25767750022385</v>
      </c>
      <c r="BD655">
        <f t="shared" si="135"/>
        <v>40.409188539808511</v>
      </c>
      <c r="BE655">
        <f t="shared" si="136"/>
        <v>53.738654372568796</v>
      </c>
    </row>
    <row r="656" spans="1:57" ht="15" customHeight="1" x14ac:dyDescent="0.25">
      <c r="A656" s="30" t="s">
        <v>1747</v>
      </c>
      <c r="D656" s="30"/>
      <c r="E656" s="30" t="s">
        <v>1636</v>
      </c>
      <c r="F656" s="31">
        <v>45922</v>
      </c>
      <c r="G656" s="32">
        <v>0.34310185185185182</v>
      </c>
      <c r="H656" s="30" t="s">
        <v>850</v>
      </c>
      <c r="K656" s="30" t="s">
        <v>1748</v>
      </c>
      <c r="L656" s="30"/>
      <c r="M656" s="30" t="s">
        <v>958</v>
      </c>
      <c r="N656" s="30">
        <v>27.933547118644999</v>
      </c>
      <c r="O656" s="30">
        <v>85.598922589326804</v>
      </c>
      <c r="P656" s="30"/>
      <c r="Q656" s="30"/>
      <c r="R656" s="30"/>
      <c r="S656" s="30"/>
      <c r="T656" s="30"/>
      <c r="U656" s="30"/>
      <c r="V656" s="30"/>
      <c r="W656" s="30"/>
      <c r="X656" s="30"/>
      <c r="Y656" s="30"/>
      <c r="Z656" s="30"/>
      <c r="AA656" s="30"/>
      <c r="AB656"/>
      <c r="AC656" s="30">
        <v>-7.58</v>
      </c>
      <c r="AD656" s="30">
        <v>-14.33</v>
      </c>
      <c r="AE656" s="30">
        <v>-99.16</v>
      </c>
      <c r="AF656" s="30"/>
      <c r="AH656">
        <v>7.7289999999999998E-2</v>
      </c>
      <c r="AI656">
        <v>0.10117</v>
      </c>
      <c r="AJ656">
        <v>0.44912000000000002</v>
      </c>
      <c r="AK656">
        <v>5.2040000000000003E-2</v>
      </c>
      <c r="AL656">
        <v>1.865E-2</v>
      </c>
      <c r="AM656">
        <v>6.5333299999999997E-4</v>
      </c>
      <c r="AN656">
        <v>7.5799999999999999E-3</v>
      </c>
      <c r="AO656">
        <v>1E-3</v>
      </c>
      <c r="AP656">
        <v>3.47E-3</v>
      </c>
      <c r="AQ656">
        <v>1.7000000000000001E-4</v>
      </c>
      <c r="AR656">
        <v>1.235E-3</v>
      </c>
      <c r="AS656">
        <v>0.28373749999999998</v>
      </c>
      <c r="AU656">
        <f t="shared" si="126"/>
        <v>3.3619302568894884</v>
      </c>
      <c r="AV656">
        <f t="shared" si="127"/>
        <v>2.5875805341920235</v>
      </c>
      <c r="AW656">
        <f t="shared" si="128"/>
        <v>11.206148011377813</v>
      </c>
      <c r="AX656">
        <f t="shared" si="129"/>
        <v>2.1411232256737298</v>
      </c>
      <c r="AY656">
        <f t="shared" si="130"/>
        <v>0.66404372362963093</v>
      </c>
      <c r="AZ656">
        <f t="shared" si="131"/>
        <v>7.4564368865555801</v>
      </c>
      <c r="BA656">
        <f t="shared" si="132"/>
        <v>280.93323202935346</v>
      </c>
      <c r="BB656">
        <f t="shared" si="133"/>
        <v>7.2818892133375082</v>
      </c>
      <c r="BC656">
        <f t="shared" si="134"/>
        <v>62.13627003312741</v>
      </c>
      <c r="BD656">
        <f t="shared" si="135"/>
        <v>22.479886417415994</v>
      </c>
      <c r="BE656">
        <f t="shared" si="136"/>
        <v>24.492148105460309</v>
      </c>
    </row>
    <row r="657" spans="1:57" ht="15" customHeight="1" x14ac:dyDescent="0.25">
      <c r="A657" s="30" t="s">
        <v>1749</v>
      </c>
      <c r="D657" s="30"/>
      <c r="E657" s="30" t="s">
        <v>1636</v>
      </c>
      <c r="F657" s="31">
        <v>45922</v>
      </c>
      <c r="G657" s="32">
        <v>0.47553240740740743</v>
      </c>
      <c r="H657" s="30" t="s">
        <v>850</v>
      </c>
      <c r="K657" s="30" t="s">
        <v>1750</v>
      </c>
      <c r="L657" s="30"/>
      <c r="M657" s="30" t="s">
        <v>881</v>
      </c>
      <c r="N657" s="30">
        <v>27.891784088641099</v>
      </c>
      <c r="O657" s="30">
        <v>85.574248473184696</v>
      </c>
      <c r="P657" s="30"/>
      <c r="Q657" s="30"/>
      <c r="R657" s="30"/>
      <c r="S657" s="30"/>
      <c r="T657" s="30"/>
      <c r="U657" s="30"/>
      <c r="V657" s="30"/>
      <c r="W657" s="30"/>
      <c r="X657" s="30"/>
      <c r="Y657" s="30"/>
      <c r="Z657" s="30"/>
      <c r="AA657" s="30"/>
      <c r="AB657"/>
      <c r="AC657" s="30"/>
      <c r="AD657" s="30"/>
      <c r="AE657" s="30"/>
      <c r="AF657" s="30"/>
      <c r="AU657">
        <f t="shared" si="126"/>
        <v>0</v>
      </c>
      <c r="AV657">
        <f t="shared" si="127"/>
        <v>0</v>
      </c>
      <c r="AW657">
        <f t="shared" si="128"/>
        <v>0</v>
      </c>
      <c r="AX657">
        <f t="shared" si="129"/>
        <v>0</v>
      </c>
      <c r="AY657">
        <f t="shared" si="130"/>
        <v>0</v>
      </c>
      <c r="AZ657">
        <f t="shared" si="131"/>
        <v>0</v>
      </c>
      <c r="BA657">
        <f t="shared" si="132"/>
        <v>0</v>
      </c>
      <c r="BB657">
        <f t="shared" si="133"/>
        <v>0</v>
      </c>
      <c r="BC657">
        <f t="shared" si="134"/>
        <v>0</v>
      </c>
      <c r="BD657">
        <f t="shared" si="135"/>
        <v>0</v>
      </c>
      <c r="BE657">
        <f t="shared" si="136"/>
        <v>0</v>
      </c>
    </row>
    <row r="658" spans="1:57" ht="15" customHeight="1" x14ac:dyDescent="0.25">
      <c r="A658" s="30" t="s">
        <v>1751</v>
      </c>
      <c r="D658" s="30" t="s">
        <v>1752</v>
      </c>
      <c r="E658" s="30" t="s">
        <v>1636</v>
      </c>
      <c r="F658" s="31">
        <v>45922</v>
      </c>
      <c r="G658" s="32">
        <v>0.51424768518518515</v>
      </c>
      <c r="H658" s="30" t="s">
        <v>1745</v>
      </c>
      <c r="K658" s="30" t="s">
        <v>1753</v>
      </c>
      <c r="L658" s="30"/>
      <c r="M658" s="30" t="s">
        <v>111</v>
      </c>
      <c r="N658" s="30">
        <v>27.866459122401601</v>
      </c>
      <c r="O658" s="30">
        <v>85.562677608121106</v>
      </c>
      <c r="P658" s="30"/>
      <c r="Q658" s="30">
        <v>22.9</v>
      </c>
      <c r="R658" s="30">
        <v>5.79</v>
      </c>
      <c r="S658" s="30">
        <v>40</v>
      </c>
      <c r="T658" s="30"/>
      <c r="U658" s="30"/>
      <c r="V658" s="30"/>
      <c r="W658" s="30"/>
      <c r="X658" s="30"/>
      <c r="Y658" s="30"/>
      <c r="Z658" s="30"/>
      <c r="AA658" s="30"/>
      <c r="AB658"/>
      <c r="AC658" s="30">
        <v>-5.22</v>
      </c>
      <c r="AD658" s="30">
        <v>-9.86</v>
      </c>
      <c r="AE658" s="30">
        <v>-66.62</v>
      </c>
      <c r="AF658" s="30">
        <v>12.26</v>
      </c>
      <c r="AH658">
        <v>4.3534800000000002</v>
      </c>
      <c r="AI658">
        <v>1.0427500000000001</v>
      </c>
      <c r="AJ658">
        <v>2.3921299999999999</v>
      </c>
      <c r="AK658">
        <v>0.85662000000000005</v>
      </c>
      <c r="AL658">
        <v>5.660786667</v>
      </c>
      <c r="AM658">
        <v>4.3573332999999999E-2</v>
      </c>
      <c r="AN658">
        <v>4.96E-3</v>
      </c>
      <c r="AO658">
        <v>6.0650000000000003E-2</v>
      </c>
      <c r="AP658">
        <v>1.7000000000000001E-4</v>
      </c>
      <c r="AQ658">
        <v>6.0899999999999995E-4</v>
      </c>
      <c r="AR658">
        <v>5.6049999999999997E-3</v>
      </c>
      <c r="AS658">
        <v>4.5894999999999998E-2</v>
      </c>
      <c r="AU658">
        <f t="shared" si="126"/>
        <v>189.3659740556767</v>
      </c>
      <c r="AV658">
        <f t="shared" si="127"/>
        <v>26.669957517334513</v>
      </c>
      <c r="AW658">
        <f t="shared" si="128"/>
        <v>59.686860621787503</v>
      </c>
      <c r="AX658">
        <f t="shared" si="129"/>
        <v>35.244599876568607</v>
      </c>
      <c r="AY658">
        <f t="shared" si="130"/>
        <v>201.55548831247441</v>
      </c>
      <c r="AZ658">
        <f t="shared" si="131"/>
        <v>497.29893859849346</v>
      </c>
      <c r="BA658">
        <f t="shared" si="132"/>
        <v>183.82966106406241</v>
      </c>
      <c r="BB658">
        <f t="shared" si="133"/>
        <v>441.64658078891989</v>
      </c>
      <c r="BC658">
        <f t="shared" si="134"/>
        <v>3.0441400304414006</v>
      </c>
      <c r="BD658">
        <f t="shared" si="135"/>
        <v>102.02409989442644</v>
      </c>
      <c r="BE658">
        <f t="shared" si="136"/>
        <v>87.73951880132546</v>
      </c>
    </row>
    <row r="659" spans="1:57" ht="15" customHeight="1" x14ac:dyDescent="0.25">
      <c r="A659" s="30" t="s">
        <v>1754</v>
      </c>
      <c r="D659" s="30" t="s">
        <v>1755</v>
      </c>
      <c r="E659" s="30" t="s">
        <v>1636</v>
      </c>
      <c r="F659" s="31">
        <v>45922</v>
      </c>
      <c r="G659" s="32">
        <v>0.50662037037037033</v>
      </c>
      <c r="H659" s="30" t="s">
        <v>181</v>
      </c>
      <c r="K659" s="30" t="s">
        <v>1756</v>
      </c>
      <c r="L659" s="30"/>
      <c r="M659" s="30" t="s">
        <v>111</v>
      </c>
      <c r="N659" s="30">
        <v>27.865157655215999</v>
      </c>
      <c r="O659" s="30">
        <v>85.566204929746206</v>
      </c>
      <c r="P659" s="30"/>
      <c r="Q659" s="30">
        <v>21.9</v>
      </c>
      <c r="R659" s="30">
        <v>6.6</v>
      </c>
      <c r="S659" s="30">
        <v>112</v>
      </c>
      <c r="T659" s="30"/>
      <c r="U659" s="30"/>
      <c r="V659" s="30"/>
      <c r="W659" s="30"/>
      <c r="X659" s="30"/>
      <c r="Y659" s="30"/>
      <c r="Z659" s="30"/>
      <c r="AA659" s="30"/>
      <c r="AB659"/>
      <c r="AC659" s="30">
        <v>-5.66</v>
      </c>
      <c r="AD659" s="30">
        <v>-10.74</v>
      </c>
      <c r="AE659" s="30">
        <v>-73.48</v>
      </c>
      <c r="AF659" s="30"/>
      <c r="AH659">
        <v>8.2916299999999996</v>
      </c>
      <c r="AI659">
        <v>11.83835</v>
      </c>
      <c r="AJ659">
        <v>8.4657866669999997</v>
      </c>
      <c r="AK659">
        <v>3.1955499999999999</v>
      </c>
      <c r="AL659">
        <v>5.2395666670000001</v>
      </c>
      <c r="AM659">
        <v>6.4093333000000002E-2</v>
      </c>
      <c r="AN659">
        <v>1.7680000000000001E-2</v>
      </c>
      <c r="AO659">
        <v>9.4170000000000004E-2</v>
      </c>
      <c r="AP659">
        <v>1.34E-2</v>
      </c>
      <c r="AQ659">
        <v>5.0699999999999996E-4</v>
      </c>
      <c r="AR659">
        <v>2.5925E-2</v>
      </c>
      <c r="AS659">
        <v>1.6184324999999999</v>
      </c>
      <c r="AU659">
        <f t="shared" si="126"/>
        <v>360.66608585758297</v>
      </c>
      <c r="AV659">
        <f t="shared" si="127"/>
        <v>302.78426427747496</v>
      </c>
      <c r="AW659">
        <f t="shared" si="128"/>
        <v>211.23276278756424</v>
      </c>
      <c r="AX659">
        <f t="shared" si="129"/>
        <v>131.47706233285331</v>
      </c>
      <c r="AY659">
        <f t="shared" si="130"/>
        <v>186.55771366007372</v>
      </c>
      <c r="AZ659">
        <f t="shared" si="131"/>
        <v>731.49204519516081</v>
      </c>
      <c r="BA659">
        <f t="shared" si="132"/>
        <v>655.26379185738381</v>
      </c>
      <c r="BB659">
        <f t="shared" si="133"/>
        <v>685.73550721999311</v>
      </c>
      <c r="BC659">
        <f t="shared" si="134"/>
        <v>239.94986122302802</v>
      </c>
      <c r="BD659">
        <f t="shared" si="135"/>
        <v>471.89559139393498</v>
      </c>
      <c r="BE659">
        <f t="shared" si="136"/>
        <v>73.04422993804927</v>
      </c>
    </row>
    <row r="660" spans="1:57" ht="15" customHeight="1" x14ac:dyDescent="0.25">
      <c r="A660" s="30" t="s">
        <v>1757</v>
      </c>
      <c r="D660" s="30"/>
      <c r="E660" s="30" t="s">
        <v>1636</v>
      </c>
      <c r="F660" s="31">
        <v>45922</v>
      </c>
      <c r="G660" s="32">
        <v>0.53913194444444446</v>
      </c>
      <c r="H660" s="30" t="s">
        <v>181</v>
      </c>
      <c r="K660" s="30" t="s">
        <v>1758</v>
      </c>
      <c r="L660" s="30"/>
      <c r="M660" s="30" t="s">
        <v>111</v>
      </c>
      <c r="N660" s="30">
        <v>27.8630921047275</v>
      </c>
      <c r="O660" s="30">
        <v>85.556008697897298</v>
      </c>
      <c r="P660" s="30"/>
      <c r="Q660" s="30">
        <v>21.9</v>
      </c>
      <c r="R660" s="30">
        <v>5.27</v>
      </c>
      <c r="S660" s="30">
        <v>50</v>
      </c>
      <c r="T660" s="30"/>
      <c r="U660" s="30"/>
      <c r="V660" s="30"/>
      <c r="W660" s="30"/>
      <c r="X660" s="30"/>
      <c r="Y660" s="30"/>
      <c r="Z660" s="30"/>
      <c r="AA660" s="30"/>
      <c r="AB660"/>
      <c r="AC660" s="30">
        <v>-5.25</v>
      </c>
      <c r="AD660" s="30">
        <v>-9.9600000000000009</v>
      </c>
      <c r="AE660" s="30">
        <v>-67.37</v>
      </c>
      <c r="AF660" s="30"/>
      <c r="AH660">
        <v>4.9069599999999998</v>
      </c>
      <c r="AI660">
        <v>1.2552399999999999</v>
      </c>
      <c r="AJ660">
        <v>5.3516199999999996</v>
      </c>
      <c r="AK660">
        <v>1.35185</v>
      </c>
      <c r="AL660">
        <v>9.8650933330000008</v>
      </c>
      <c r="AM660">
        <v>3.6900000000000002E-2</v>
      </c>
      <c r="AN660">
        <v>5.8199999999999997E-3</v>
      </c>
      <c r="AO660">
        <v>2.29E-2</v>
      </c>
      <c r="AP660">
        <v>2.0000000000000001E-4</v>
      </c>
      <c r="AQ660">
        <v>1.4710000000000001E-3</v>
      </c>
      <c r="AR660">
        <v>2.6099999999999999E-3</v>
      </c>
      <c r="AS660">
        <v>7.0269999999999999E-2</v>
      </c>
      <c r="AU660">
        <f t="shared" si="126"/>
        <v>213.4410310951798</v>
      </c>
      <c r="AV660">
        <f t="shared" si="127"/>
        <v>32.104720665604383</v>
      </c>
      <c r="AW660">
        <f t="shared" si="128"/>
        <v>133.53011627326711</v>
      </c>
      <c r="AX660">
        <f t="shared" si="129"/>
        <v>55.620242748405673</v>
      </c>
      <c r="AY660">
        <f t="shared" si="130"/>
        <v>351.25218824660413</v>
      </c>
      <c r="AZ660">
        <f t="shared" si="131"/>
        <v>421.13672677470896</v>
      </c>
      <c r="BA660">
        <f t="shared" si="132"/>
        <v>215.70335229694419</v>
      </c>
      <c r="BB660">
        <f t="shared" si="133"/>
        <v>166.75526298542894</v>
      </c>
      <c r="BC660">
        <f t="shared" si="134"/>
        <v>3.5813412122840003</v>
      </c>
      <c r="BD660">
        <f t="shared" si="135"/>
        <v>47.508100040045143</v>
      </c>
      <c r="BE660">
        <f t="shared" si="136"/>
        <v>211.9291168419536</v>
      </c>
    </row>
    <row r="661" spans="1:57" ht="15" customHeight="1" x14ac:dyDescent="0.25">
      <c r="A661" s="30" t="s">
        <v>1759</v>
      </c>
      <c r="D661" s="30" t="s">
        <v>1760</v>
      </c>
      <c r="E661" s="30" t="s">
        <v>1636</v>
      </c>
      <c r="F661" s="31">
        <v>45922</v>
      </c>
      <c r="G661" s="32">
        <v>0.53604166666666664</v>
      </c>
      <c r="H661" s="30" t="s">
        <v>181</v>
      </c>
      <c r="K661" s="30" t="s">
        <v>1761</v>
      </c>
      <c r="L661" s="30"/>
      <c r="M661" s="30" t="s">
        <v>111</v>
      </c>
      <c r="N661" s="30">
        <v>27.867080783930799</v>
      </c>
      <c r="O661" s="30">
        <v>85.557243037210696</v>
      </c>
      <c r="P661" s="30">
        <v>1257.01256680395</v>
      </c>
      <c r="Q661" s="30">
        <v>23.7</v>
      </c>
      <c r="R661" s="30">
        <v>7.13</v>
      </c>
      <c r="S661" s="30">
        <v>68</v>
      </c>
      <c r="T661" s="30"/>
      <c r="U661" s="30"/>
      <c r="V661" s="30"/>
      <c r="W661" s="30"/>
      <c r="X661" s="30"/>
      <c r="Y661" s="30"/>
      <c r="Z661" s="30"/>
      <c r="AA661" s="30"/>
      <c r="AB661"/>
      <c r="AC661" s="30">
        <v>-5.49</v>
      </c>
      <c r="AD661" s="30">
        <v>-10.41</v>
      </c>
      <c r="AE661" s="30">
        <v>-71.22</v>
      </c>
      <c r="AF661" s="30"/>
      <c r="AH661">
        <v>7.0491000000000001</v>
      </c>
      <c r="AI661">
        <v>2.3794499999999998</v>
      </c>
      <c r="AJ661">
        <v>7.872216667</v>
      </c>
      <c r="AK661">
        <v>3.0503900000000002</v>
      </c>
      <c r="AL661">
        <v>7.9074283330000004</v>
      </c>
      <c r="AM661">
        <v>5.7143332999999998E-2</v>
      </c>
      <c r="AN661">
        <v>1.2279999999999999E-2</v>
      </c>
      <c r="AO661">
        <v>3.6850000000000001E-2</v>
      </c>
      <c r="AP661">
        <v>1.9820000000000001E-2</v>
      </c>
      <c r="AQ661">
        <v>4.26E-4</v>
      </c>
      <c r="AR661">
        <v>1.6684999999999998E-2</v>
      </c>
      <c r="AS661">
        <v>0.26429750000000002</v>
      </c>
      <c r="AU661">
        <f t="shared" si="126"/>
        <v>306.61900082597612</v>
      </c>
      <c r="AV661">
        <f t="shared" si="127"/>
        <v>60.858144727520113</v>
      </c>
      <c r="AW661">
        <f t="shared" si="128"/>
        <v>196.42239300863315</v>
      </c>
      <c r="AX661">
        <f t="shared" si="129"/>
        <v>125.50462867722692</v>
      </c>
      <c r="AY661">
        <f t="shared" si="130"/>
        <v>281.54842651902231</v>
      </c>
      <c r="AZ661">
        <f t="shared" si="131"/>
        <v>652.17225519287831</v>
      </c>
      <c r="BA661">
        <f t="shared" si="132"/>
        <v>455.12666086021903</v>
      </c>
      <c r="BB661">
        <f t="shared" si="133"/>
        <v>268.33761751148717</v>
      </c>
      <c r="BC661">
        <f t="shared" si="134"/>
        <v>354.91091413734443</v>
      </c>
      <c r="BD661">
        <f t="shared" si="135"/>
        <v>303.70599584986712</v>
      </c>
      <c r="BE661">
        <f t="shared" si="136"/>
        <v>61.374441723094655</v>
      </c>
    </row>
    <row r="662" spans="1:57" ht="15" customHeight="1" x14ac:dyDescent="0.25">
      <c r="A662" s="30" t="s">
        <v>1762</v>
      </c>
      <c r="D662" s="30" t="s">
        <v>1763</v>
      </c>
      <c r="E662" s="30" t="s">
        <v>1636</v>
      </c>
      <c r="F662" s="31">
        <v>45922</v>
      </c>
      <c r="G662" s="32">
        <v>0.61026620370370366</v>
      </c>
      <c r="H662" s="30" t="s">
        <v>181</v>
      </c>
      <c r="K662" s="30" t="s">
        <v>1764</v>
      </c>
      <c r="L662" s="30"/>
      <c r="M662" s="30" t="s">
        <v>111</v>
      </c>
      <c r="N662" s="30">
        <v>27.867719240887499</v>
      </c>
      <c r="O662" s="30">
        <v>85.550398006264203</v>
      </c>
      <c r="P662" s="30"/>
      <c r="Q662" s="30">
        <v>23.5</v>
      </c>
      <c r="R662" s="30">
        <v>7.79</v>
      </c>
      <c r="S662" s="30">
        <v>123</v>
      </c>
      <c r="T662" s="30"/>
      <c r="U662" s="30"/>
      <c r="V662" s="30"/>
      <c r="W662" s="30"/>
      <c r="X662" s="30"/>
      <c r="Y662" s="30"/>
      <c r="Z662" s="30"/>
      <c r="AA662" s="30"/>
      <c r="AB662"/>
      <c r="AC662" s="30">
        <v>-4.62</v>
      </c>
      <c r="AD662" s="30">
        <v>-8.7899999999999991</v>
      </c>
      <c r="AE662" s="30">
        <v>-58.36</v>
      </c>
      <c r="AF662" s="30"/>
      <c r="AH662">
        <v>8.6197099999999995</v>
      </c>
      <c r="AI662">
        <v>1.8750500000000001</v>
      </c>
      <c r="AJ662">
        <v>29.227586670000001</v>
      </c>
      <c r="AK662">
        <v>3.8612899999999999</v>
      </c>
      <c r="AL662">
        <v>19.89133</v>
      </c>
      <c r="AM662">
        <v>4.8500000000000001E-2</v>
      </c>
      <c r="AN662">
        <v>1.269E-2</v>
      </c>
      <c r="AO662">
        <v>1.635E-2</v>
      </c>
      <c r="AP662">
        <v>2.2000000000000001E-3</v>
      </c>
      <c r="AQ662">
        <v>5.9639999999999997E-3</v>
      </c>
      <c r="AR662">
        <v>1.1000000000000001E-3</v>
      </c>
      <c r="AS662">
        <v>0.56849249999999996</v>
      </c>
      <c r="AU662">
        <f t="shared" si="126"/>
        <v>374.93678166144252</v>
      </c>
      <c r="AV662">
        <f t="shared" si="127"/>
        <v>47.95732806797227</v>
      </c>
      <c r="AW662">
        <f t="shared" si="128"/>
        <v>729.26759493986719</v>
      </c>
      <c r="AX662">
        <f t="shared" si="129"/>
        <v>158.8681341287801</v>
      </c>
      <c r="AY662">
        <f t="shared" si="130"/>
        <v>708.241975396557</v>
      </c>
      <c r="AZ662">
        <f t="shared" si="131"/>
        <v>553.52659210225977</v>
      </c>
      <c r="BA662">
        <f t="shared" si="132"/>
        <v>470.32225784333707</v>
      </c>
      <c r="BB662">
        <f t="shared" si="133"/>
        <v>119.05888863806827</v>
      </c>
      <c r="BC662">
        <f t="shared" si="134"/>
        <v>39.394753335124008</v>
      </c>
      <c r="BD662">
        <f t="shared" si="135"/>
        <v>20.022570898103314</v>
      </c>
      <c r="BE662">
        <f t="shared" si="136"/>
        <v>859.24218412332516</v>
      </c>
    </row>
    <row r="663" spans="1:57" ht="15" customHeight="1" x14ac:dyDescent="0.25">
      <c r="A663" s="30" t="s">
        <v>1765</v>
      </c>
      <c r="D663" s="30" t="s">
        <v>1766</v>
      </c>
      <c r="E663" s="30" t="s">
        <v>1636</v>
      </c>
      <c r="F663" s="31">
        <v>45922</v>
      </c>
      <c r="G663" s="32">
        <v>0.59491898148148148</v>
      </c>
      <c r="H663" s="30" t="s">
        <v>1684</v>
      </c>
      <c r="K663" s="30" t="s">
        <v>1767</v>
      </c>
      <c r="L663" s="30"/>
      <c r="M663" s="30" t="s">
        <v>111</v>
      </c>
      <c r="N663" s="30">
        <v>27.8688479750714</v>
      </c>
      <c r="O663" s="30">
        <v>85.5529731815855</v>
      </c>
      <c r="P663" s="30">
        <v>1120.76693399343</v>
      </c>
      <c r="Q663" s="30">
        <v>24.6</v>
      </c>
      <c r="R663" s="30">
        <v>6.91</v>
      </c>
      <c r="S663" s="30">
        <v>74</v>
      </c>
      <c r="T663" s="30"/>
      <c r="U663" s="30"/>
      <c r="V663" s="30"/>
      <c r="W663" s="30"/>
      <c r="X663" s="30"/>
      <c r="Y663" s="30"/>
      <c r="Z663" s="30"/>
      <c r="AA663" s="30"/>
      <c r="AB663"/>
      <c r="AC663" s="30">
        <v>-5.34</v>
      </c>
      <c r="AD663" s="30">
        <v>-10.11</v>
      </c>
      <c r="AE663" s="30">
        <v>-68.930000000000007</v>
      </c>
      <c r="AF663" s="30"/>
      <c r="AH663">
        <v>8.55532</v>
      </c>
      <c r="AI663">
        <v>3.0367500000000001</v>
      </c>
      <c r="AJ663">
        <v>9.9696866669999995</v>
      </c>
      <c r="AK663">
        <v>3.3042699999999998</v>
      </c>
      <c r="AL663">
        <v>9.9389083330000005</v>
      </c>
      <c r="AM663">
        <v>5.3686667E-2</v>
      </c>
      <c r="AN663">
        <v>8.6300000000000005E-3</v>
      </c>
      <c r="AO663">
        <v>3.5659999999999997E-2</v>
      </c>
      <c r="AP663">
        <v>9.6299999999999997E-3</v>
      </c>
      <c r="AQ663">
        <v>1.431E-3</v>
      </c>
      <c r="AR663">
        <v>6.4099999999999999E-3</v>
      </c>
      <c r="AS663">
        <v>1.0643225000000001</v>
      </c>
      <c r="AU663">
        <f t="shared" si="126"/>
        <v>372.1359705702132</v>
      </c>
      <c r="AV663">
        <f t="shared" si="127"/>
        <v>77.669617349091894</v>
      </c>
      <c r="AW663">
        <f t="shared" si="128"/>
        <v>248.75709034881979</v>
      </c>
      <c r="AX663">
        <f t="shared" si="129"/>
        <v>135.95021600493726</v>
      </c>
      <c r="AY663">
        <f t="shared" si="130"/>
        <v>353.88041277527554</v>
      </c>
      <c r="AZ663">
        <f t="shared" si="131"/>
        <v>612.72160465647107</v>
      </c>
      <c r="BA663">
        <f t="shared" si="132"/>
        <v>319.84878527880215</v>
      </c>
      <c r="BB663">
        <f t="shared" si="133"/>
        <v>259.67216934761552</v>
      </c>
      <c r="BC663">
        <f t="shared" si="134"/>
        <v>172.44157937147463</v>
      </c>
      <c r="BD663">
        <f t="shared" si="135"/>
        <v>116.67698132440205</v>
      </c>
      <c r="BE663">
        <f t="shared" si="136"/>
        <v>206.16625846419825</v>
      </c>
    </row>
    <row r="664" spans="1:57" ht="15" customHeight="1" x14ac:dyDescent="0.25">
      <c r="A664" s="30" t="s">
        <v>1768</v>
      </c>
      <c r="D664" s="30"/>
      <c r="E664" s="30" t="s">
        <v>1636</v>
      </c>
      <c r="F664" s="31">
        <v>45922</v>
      </c>
      <c r="G664" s="32">
        <v>0.59562499999999996</v>
      </c>
      <c r="H664" s="30" t="s">
        <v>1745</v>
      </c>
      <c r="K664" s="30" t="s">
        <v>1769</v>
      </c>
      <c r="L664" s="30"/>
      <c r="M664" s="30"/>
      <c r="N664" s="30">
        <v>27.868550601441299</v>
      </c>
      <c r="O664" s="30">
        <v>85.552435861980101</v>
      </c>
      <c r="P664" s="30">
        <v>1132.7184677179901</v>
      </c>
      <c r="Q664" s="30"/>
      <c r="R664" s="30"/>
      <c r="S664" s="30"/>
      <c r="T664" s="30"/>
      <c r="U664" s="30"/>
      <c r="V664" s="30"/>
      <c r="W664" s="30"/>
      <c r="X664" s="30"/>
      <c r="Y664" s="30"/>
      <c r="Z664" s="30"/>
      <c r="AA664" s="30"/>
      <c r="AB664"/>
      <c r="AC664" s="30">
        <v>-4.9800000000000004</v>
      </c>
      <c r="AD664" s="30">
        <v>-9.4</v>
      </c>
      <c r="AE664" s="30">
        <v>-65.319999999999993</v>
      </c>
      <c r="AF664" s="30"/>
      <c r="AH664">
        <v>5.9202500000000002</v>
      </c>
      <c r="AI664">
        <v>1.9694700000000001</v>
      </c>
      <c r="AJ664">
        <v>15.75154</v>
      </c>
      <c r="AK664">
        <v>2.3641999999999999</v>
      </c>
      <c r="AL664">
        <v>9.9422583329999998</v>
      </c>
      <c r="AM664">
        <v>6.9180000000000005E-2</v>
      </c>
      <c r="AN664">
        <v>5.1399999999999996E-3</v>
      </c>
      <c r="AO664">
        <v>1.027E-2</v>
      </c>
      <c r="AP664">
        <v>1.9000000000000001E-4</v>
      </c>
      <c r="AQ664">
        <v>1.601E-3</v>
      </c>
      <c r="AR664">
        <v>5.0500000000000002E-4</v>
      </c>
      <c r="AS664">
        <v>1.0420974999999999</v>
      </c>
      <c r="AU664">
        <f t="shared" si="126"/>
        <v>257.51672406973728</v>
      </c>
      <c r="AV664">
        <f t="shared" si="127"/>
        <v>50.372266824900315</v>
      </c>
      <c r="AW664">
        <f t="shared" si="128"/>
        <v>393.02210689156146</v>
      </c>
      <c r="AX664">
        <f t="shared" si="129"/>
        <v>97.272166220942182</v>
      </c>
      <c r="AY664">
        <f t="shared" si="130"/>
        <v>353.99969140659772</v>
      </c>
      <c r="AZ664">
        <f t="shared" si="131"/>
        <v>789.54576580689331</v>
      </c>
      <c r="BA664">
        <f t="shared" si="132"/>
        <v>190.50089876396791</v>
      </c>
      <c r="BB664">
        <f t="shared" si="133"/>
        <v>74.78500222097621</v>
      </c>
      <c r="BC664">
        <f t="shared" si="134"/>
        <v>3.4022741516698005</v>
      </c>
      <c r="BD664">
        <f t="shared" si="135"/>
        <v>9.1921802759474307</v>
      </c>
      <c r="BE664">
        <f t="shared" si="136"/>
        <v>230.65840656965855</v>
      </c>
    </row>
    <row r="665" spans="1:57" ht="15" customHeight="1" x14ac:dyDescent="0.25">
      <c r="A665" s="30" t="s">
        <v>1770</v>
      </c>
      <c r="D665" s="30" t="s">
        <v>1771</v>
      </c>
      <c r="E665" s="30" t="s">
        <v>1636</v>
      </c>
      <c r="F665" s="31">
        <v>45922</v>
      </c>
      <c r="G665" s="32">
        <v>0.63978009259259261</v>
      </c>
      <c r="H665" s="30" t="s">
        <v>1684</v>
      </c>
      <c r="K665" s="30" t="s">
        <v>1772</v>
      </c>
      <c r="L665" s="30"/>
      <c r="M665" s="30" t="s">
        <v>111</v>
      </c>
      <c r="N665" s="30">
        <v>27.866565488832101</v>
      </c>
      <c r="O665" s="30">
        <v>85.546327783196304</v>
      </c>
      <c r="P665" s="30"/>
      <c r="Q665" s="30">
        <v>23.3</v>
      </c>
      <c r="R665" s="30">
        <v>6.6</v>
      </c>
      <c r="S665" s="30">
        <v>67</v>
      </c>
      <c r="T665" s="30"/>
      <c r="U665" s="30"/>
      <c r="V665" s="30"/>
      <c r="W665" s="30"/>
      <c r="X665" s="30"/>
      <c r="Y665" s="30"/>
      <c r="Z665" s="30"/>
      <c r="AA665" s="30"/>
      <c r="AB665"/>
      <c r="AC665" s="30">
        <v>-4.8</v>
      </c>
      <c r="AD665" s="30">
        <v>-9.1199999999999992</v>
      </c>
      <c r="AE665" s="30">
        <v>-62.14</v>
      </c>
      <c r="AF665" s="30"/>
      <c r="AH665">
        <v>9.7654800000000002</v>
      </c>
      <c r="AI665">
        <v>2.8243</v>
      </c>
      <c r="AJ665">
        <v>10.75006333</v>
      </c>
      <c r="AK665">
        <v>2.2450800000000002</v>
      </c>
      <c r="AL665">
        <v>16.300505000000001</v>
      </c>
      <c r="AM665">
        <v>7.5200000000000003E-2</v>
      </c>
      <c r="AN665">
        <v>8.8299999999999993E-3</v>
      </c>
      <c r="AO665">
        <v>1.864E-2</v>
      </c>
      <c r="AP665">
        <v>6.9999999999999994E-5</v>
      </c>
      <c r="AQ665">
        <v>6.306E-3</v>
      </c>
      <c r="AR665">
        <v>1.4E-3</v>
      </c>
      <c r="AS665">
        <v>0.437255</v>
      </c>
      <c r="AU665">
        <f t="shared" si="126"/>
        <v>424.77503797450072</v>
      </c>
      <c r="AV665">
        <f t="shared" si="127"/>
        <v>72.235877263205822</v>
      </c>
      <c r="AW665">
        <f t="shared" si="128"/>
        <v>268.22853760167669</v>
      </c>
      <c r="AX665">
        <f t="shared" si="129"/>
        <v>92.371117054104104</v>
      </c>
      <c r="AY665">
        <f t="shared" si="130"/>
        <v>580.38863470474098</v>
      </c>
      <c r="AZ665">
        <f t="shared" si="131"/>
        <v>858.25154074412228</v>
      </c>
      <c r="BA665">
        <f t="shared" si="132"/>
        <v>327.26127161203044</v>
      </c>
      <c r="BB665">
        <f t="shared" si="133"/>
        <v>135.73441493661116</v>
      </c>
      <c r="BC665">
        <f t="shared" si="134"/>
        <v>1.2534694242994002</v>
      </c>
      <c r="BD665">
        <f t="shared" si="135"/>
        <v>25.483272052131493</v>
      </c>
      <c r="BE665">
        <f t="shared" si="136"/>
        <v>908.51462325313355</v>
      </c>
    </row>
    <row r="666" spans="1:57" ht="15" customHeight="1" x14ac:dyDescent="0.25">
      <c r="A666" s="30" t="s">
        <v>1773</v>
      </c>
      <c r="D666" s="30" t="s">
        <v>1774</v>
      </c>
      <c r="E666" s="30" t="s">
        <v>1636</v>
      </c>
      <c r="F666" s="31">
        <v>45922</v>
      </c>
      <c r="G666" s="32">
        <v>0.71375</v>
      </c>
      <c r="H666" s="30" t="s">
        <v>1684</v>
      </c>
      <c r="K666" s="30"/>
      <c r="L666" s="30"/>
      <c r="N666" s="30"/>
      <c r="O666" s="33"/>
      <c r="P666" s="33"/>
      <c r="Q666" s="30"/>
      <c r="R666" s="30"/>
      <c r="S666" s="30"/>
      <c r="T666" s="30"/>
      <c r="U666" s="30"/>
      <c r="V666" s="30"/>
      <c r="W666" s="30"/>
      <c r="X666" s="30"/>
      <c r="Y666" s="30"/>
      <c r="Z666" s="30"/>
      <c r="AA666" s="30"/>
      <c r="AB666"/>
      <c r="AC666" s="30">
        <v>-5.25</v>
      </c>
      <c r="AD666" s="30">
        <v>-9.9499999999999993</v>
      </c>
      <c r="AE666" s="30">
        <v>-68.34</v>
      </c>
      <c r="AF666" s="30"/>
      <c r="AH666">
        <v>8.47011</v>
      </c>
      <c r="AI666">
        <v>2.6362299999999999</v>
      </c>
      <c r="AJ666">
        <v>9.7648399999999995</v>
      </c>
      <c r="AK666">
        <v>2.7437999999999998</v>
      </c>
      <c r="AL666">
        <v>13.76936667</v>
      </c>
      <c r="AM666">
        <v>3.6020000000000003E-2</v>
      </c>
      <c r="AN666">
        <v>1.213E-2</v>
      </c>
      <c r="AO666">
        <v>1.9040000000000001E-2</v>
      </c>
      <c r="AP666">
        <v>3.1900000000000001E-3</v>
      </c>
      <c r="AQ666">
        <v>1.7129999999999999E-3</v>
      </c>
      <c r="AR666">
        <v>7.3499999999999998E-4</v>
      </c>
      <c r="AS666">
        <v>4.5990399999999996</v>
      </c>
      <c r="AU666">
        <f t="shared" si="126"/>
        <v>368.42953924417429</v>
      </c>
      <c r="AV666">
        <f t="shared" si="127"/>
        <v>67.425693700237602</v>
      </c>
      <c r="AW666">
        <f t="shared" si="128"/>
        <v>243.64589051349867</v>
      </c>
      <c r="AX666">
        <f t="shared" si="129"/>
        <v>112.89035177946924</v>
      </c>
      <c r="AY666">
        <f t="shared" si="130"/>
        <v>490.2660330063556</v>
      </c>
      <c r="AZ666">
        <f t="shared" si="131"/>
        <v>411.09335768089477</v>
      </c>
      <c r="BA666">
        <f t="shared" si="132"/>
        <v>449.56729611029778</v>
      </c>
      <c r="BB666">
        <f t="shared" si="133"/>
        <v>138.64717062194617</v>
      </c>
      <c r="BC666">
        <f t="shared" si="134"/>
        <v>57.12239233592981</v>
      </c>
      <c r="BD666">
        <f t="shared" si="135"/>
        <v>13.378717827369034</v>
      </c>
      <c r="BE666">
        <f t="shared" si="136"/>
        <v>246.79441002737357</v>
      </c>
    </row>
    <row r="667" spans="1:57" ht="15" customHeight="1" x14ac:dyDescent="0.25">
      <c r="A667" s="30" t="s">
        <v>1775</v>
      </c>
      <c r="E667" s="30" t="s">
        <v>1636</v>
      </c>
      <c r="F667" s="31">
        <v>45922</v>
      </c>
      <c r="G667" s="32">
        <v>0.59562499999999996</v>
      </c>
      <c r="H667" s="30" t="s">
        <v>1745</v>
      </c>
      <c r="K667" s="30" t="s">
        <v>1776</v>
      </c>
      <c r="L667" s="30"/>
      <c r="N667" s="30"/>
      <c r="O667" s="33"/>
      <c r="P667" s="33"/>
      <c r="Q667" s="30"/>
      <c r="R667" s="30"/>
      <c r="S667" s="30"/>
      <c r="T667" s="30"/>
      <c r="U667" s="30"/>
      <c r="V667" s="30"/>
      <c r="W667" s="30"/>
      <c r="X667" s="30"/>
      <c r="Y667" s="30"/>
      <c r="Z667" s="30"/>
      <c r="AA667" s="30"/>
      <c r="AB667" s="30"/>
      <c r="AC667" s="34">
        <v>-5.21</v>
      </c>
      <c r="AD667" s="34">
        <v>-9.91</v>
      </c>
      <c r="AE667" s="34">
        <v>-68.790000000000006</v>
      </c>
      <c r="AF667" s="30"/>
      <c r="AH667">
        <v>6.61998</v>
      </c>
      <c r="AI667">
        <v>1.87985</v>
      </c>
      <c r="AJ667">
        <v>7.9654133329999999</v>
      </c>
      <c r="AK667">
        <v>2.5135100000000001</v>
      </c>
      <c r="AL667">
        <v>5.0786133329999998</v>
      </c>
      <c r="AM667">
        <v>4.8903333E-2</v>
      </c>
      <c r="AN667">
        <v>8.9999999999999993E-3</v>
      </c>
      <c r="AO667">
        <v>4.9880000000000001E-2</v>
      </c>
      <c r="AP667">
        <v>4.5100000000000001E-3</v>
      </c>
      <c r="AQ667">
        <v>6.4800000000000003E-4</v>
      </c>
      <c r="AR667">
        <v>1.7014999999999999E-2</v>
      </c>
      <c r="AS667">
        <v>0.78104750000000001</v>
      </c>
      <c r="AU667">
        <f t="shared" si="126"/>
        <v>287.953306533876</v>
      </c>
      <c r="AV667">
        <f t="shared" si="127"/>
        <v>48.080095554026641</v>
      </c>
      <c r="AW667">
        <f t="shared" si="128"/>
        <v>198.74777516343127</v>
      </c>
      <c r="AX667">
        <f t="shared" si="129"/>
        <v>103.41534663649456</v>
      </c>
      <c r="AY667">
        <f t="shared" si="130"/>
        <v>180.82687981342687</v>
      </c>
      <c r="AZ667">
        <f t="shared" si="131"/>
        <v>558.12979913261813</v>
      </c>
      <c r="BA667">
        <f t="shared" si="132"/>
        <v>333.56188499527451</v>
      </c>
      <c r="BB667">
        <f t="shared" si="133"/>
        <v>363.22063396127493</v>
      </c>
      <c r="BC667">
        <f t="shared" si="134"/>
        <v>80.759244337004205</v>
      </c>
      <c r="BD667">
        <f t="shared" si="135"/>
        <v>309.71276711929812</v>
      </c>
      <c r="BE667">
        <f t="shared" si="136"/>
        <v>93.358305719636945</v>
      </c>
    </row>
    <row r="668" spans="1:57" ht="15" customHeight="1" x14ac:dyDescent="0.25">
      <c r="A668" s="30" t="s">
        <v>1777</v>
      </c>
      <c r="E668" s="30" t="s">
        <v>1636</v>
      </c>
      <c r="F668" s="31">
        <v>45918</v>
      </c>
      <c r="G668" s="32">
        <v>0.55642361111111116</v>
      </c>
      <c r="H668" s="30" t="s">
        <v>293</v>
      </c>
      <c r="J668" s="30" t="s">
        <v>1778</v>
      </c>
      <c r="K668" s="30" t="s">
        <v>1779</v>
      </c>
      <c r="L668" s="30"/>
      <c r="N668" s="30">
        <v>27.932932392884901</v>
      </c>
      <c r="O668" s="30">
        <v>85.561096422406706</v>
      </c>
      <c r="P668" s="30">
        <v>1330.28410912398</v>
      </c>
      <c r="Q668" s="30">
        <v>19.899999999999999</v>
      </c>
      <c r="R668" s="30">
        <v>6.43</v>
      </c>
      <c r="S668" s="30">
        <v>13</v>
      </c>
      <c r="T668" s="30"/>
      <c r="U668" s="30"/>
      <c r="V668" s="30"/>
      <c r="W668" s="30"/>
      <c r="X668" s="30"/>
      <c r="Y668" s="30"/>
      <c r="Z668" s="30"/>
      <c r="AA668" s="30"/>
      <c r="AB668" s="30"/>
      <c r="AC668" s="30">
        <v>-5.95</v>
      </c>
      <c r="AD668" s="30">
        <v>-11.25</v>
      </c>
      <c r="AE668" s="30">
        <v>-76.37</v>
      </c>
      <c r="AF668" s="30">
        <v>13.63</v>
      </c>
      <c r="AH668">
        <v>2.0194200000000002</v>
      </c>
      <c r="AI668">
        <v>0.59741999999999995</v>
      </c>
      <c r="AJ668">
        <v>2.4300833329999998</v>
      </c>
      <c r="AK668">
        <v>0.30608000000000002</v>
      </c>
      <c r="AL668">
        <v>6.1106833329999999</v>
      </c>
      <c r="AM668">
        <v>2.1569999999999999E-2</v>
      </c>
      <c r="AN668">
        <v>1.7000000000000001E-2</v>
      </c>
      <c r="AO668">
        <v>2.8400000000000001E-3</v>
      </c>
      <c r="AP668">
        <v>1.546E-2</v>
      </c>
      <c r="AQ668">
        <v>4.6700000000000002E-4</v>
      </c>
      <c r="AR668">
        <v>1.415E-3</v>
      </c>
      <c r="AS668">
        <v>0.18609000000000001</v>
      </c>
      <c r="AU668">
        <f t="shared" si="126"/>
        <v>87.839943063368764</v>
      </c>
      <c r="AV668">
        <f t="shared" si="127"/>
        <v>15.279948233043379</v>
      </c>
      <c r="AW668">
        <f t="shared" si="128"/>
        <v>60.633847322720683</v>
      </c>
      <c r="AX668">
        <f t="shared" si="129"/>
        <v>12.593293560995681</v>
      </c>
      <c r="AY668">
        <f t="shared" si="130"/>
        <v>217.57431176229727</v>
      </c>
      <c r="AZ668">
        <f t="shared" si="131"/>
        <v>246.17667199269573</v>
      </c>
      <c r="BA668">
        <f t="shared" si="132"/>
        <v>630.06133832440742</v>
      </c>
      <c r="BB668">
        <f t="shared" si="133"/>
        <v>20.680565365878525</v>
      </c>
      <c r="BC668">
        <f t="shared" si="134"/>
        <v>276.83767570955325</v>
      </c>
      <c r="BD668">
        <f t="shared" si="135"/>
        <v>25.7563071098329</v>
      </c>
      <c r="BE668">
        <f t="shared" si="136"/>
        <v>67.281371560293906</v>
      </c>
    </row>
    <row r="669" spans="1:57" ht="15" customHeight="1" x14ac:dyDescent="0.25">
      <c r="A669" s="30" t="s">
        <v>1780</v>
      </c>
      <c r="E669" s="30" t="s">
        <v>1636</v>
      </c>
      <c r="F669" s="31">
        <v>45918</v>
      </c>
      <c r="G669" s="32">
        <v>0.5824421296296296</v>
      </c>
      <c r="H669" s="30" t="s">
        <v>293</v>
      </c>
      <c r="J669" s="30" t="s">
        <v>1778</v>
      </c>
      <c r="K669" s="30"/>
      <c r="L669" s="30"/>
      <c r="N669" s="30">
        <v>27.9329328136862</v>
      </c>
      <c r="O669" s="30">
        <v>85.561091388671997</v>
      </c>
      <c r="P669" s="30">
        <v>1330.28410912398</v>
      </c>
      <c r="Q669" s="30">
        <v>22.1</v>
      </c>
      <c r="R669" s="30">
        <v>6.85</v>
      </c>
      <c r="S669" s="30">
        <v>16</v>
      </c>
      <c r="T669" s="30"/>
      <c r="U669" s="30"/>
      <c r="V669" s="30"/>
      <c r="W669" s="30"/>
      <c r="X669" s="30"/>
      <c r="Y669" s="30"/>
      <c r="Z669" s="30"/>
      <c r="AA669" s="30"/>
      <c r="AB669" s="30"/>
      <c r="AC669" s="30">
        <v>-6.02</v>
      </c>
      <c r="AD669" s="30">
        <v>-11.38</v>
      </c>
      <c r="AE669" s="30">
        <v>-77.19</v>
      </c>
      <c r="AF669" s="30">
        <v>13.85</v>
      </c>
      <c r="AH669">
        <v>2.0140400000000001</v>
      </c>
      <c r="AI669">
        <v>0.60392999999999997</v>
      </c>
      <c r="AJ669">
        <v>2.4100100000000002</v>
      </c>
      <c r="AK669">
        <v>0.30392999999999998</v>
      </c>
      <c r="AL669">
        <v>6.1161133330000004</v>
      </c>
      <c r="AM669">
        <v>2.1184999999999999E-2</v>
      </c>
      <c r="AN669">
        <v>1.7180000000000001E-2</v>
      </c>
      <c r="AO669">
        <v>2.8300000000000001E-3</v>
      </c>
      <c r="AP669">
        <v>1.41E-2</v>
      </c>
      <c r="AQ669">
        <v>4.66E-4</v>
      </c>
      <c r="AR669">
        <v>1.16E-3</v>
      </c>
      <c r="AS669">
        <v>0.20562</v>
      </c>
      <c r="AU669">
        <f t="shared" si="126"/>
        <v>87.605925922961646</v>
      </c>
      <c r="AV669">
        <f t="shared" si="127"/>
        <v>15.446451636004632</v>
      </c>
      <c r="AW669">
        <f t="shared" si="128"/>
        <v>60.132990668197017</v>
      </c>
      <c r="AX669">
        <f t="shared" si="129"/>
        <v>12.504834396214768</v>
      </c>
      <c r="AY669">
        <f t="shared" si="130"/>
        <v>217.76764996172403</v>
      </c>
      <c r="AZ669">
        <f t="shared" si="131"/>
        <v>241.782698014152</v>
      </c>
      <c r="BA669">
        <f t="shared" si="132"/>
        <v>636.73257602431295</v>
      </c>
      <c r="BB669">
        <f t="shared" si="133"/>
        <v>20.607746473745149</v>
      </c>
      <c r="BC669">
        <f t="shared" si="134"/>
        <v>252.48455546602204</v>
      </c>
      <c r="BD669">
        <f t="shared" si="135"/>
        <v>21.114711128908951</v>
      </c>
      <c r="BE669">
        <f t="shared" si="136"/>
        <v>67.137300100850027</v>
      </c>
    </row>
    <row r="670" spans="1:57" ht="15" customHeight="1" x14ac:dyDescent="0.25">
      <c r="A670" s="30" t="s">
        <v>1781</v>
      </c>
      <c r="E670" s="30" t="s">
        <v>1636</v>
      </c>
      <c r="F670" s="31">
        <v>45918</v>
      </c>
      <c r="G670" s="32">
        <v>0.62603009259259257</v>
      </c>
      <c r="H670" s="30" t="s">
        <v>293</v>
      </c>
      <c r="J670" s="30" t="s">
        <v>1778</v>
      </c>
      <c r="K670" s="30" t="s">
        <v>1782</v>
      </c>
      <c r="L670" s="30"/>
      <c r="N670" s="30">
        <v>27.9330315895835</v>
      </c>
      <c r="O670" s="30">
        <v>85.561214976914897</v>
      </c>
      <c r="P670" s="30">
        <v>1339.65887442231</v>
      </c>
      <c r="Q670" s="30">
        <v>20.100000000000001</v>
      </c>
      <c r="R670" s="30">
        <v>7.29</v>
      </c>
      <c r="S670" s="30">
        <v>13</v>
      </c>
      <c r="T670" s="30"/>
      <c r="U670" s="30"/>
      <c r="V670" s="30"/>
      <c r="W670" s="30"/>
      <c r="X670" s="30"/>
      <c r="Y670" s="30"/>
      <c r="Z670" s="30"/>
      <c r="AA670" s="30"/>
      <c r="AB670" s="30"/>
      <c r="AC670" s="30">
        <v>-6.23</v>
      </c>
      <c r="AD670" s="30">
        <v>-11.62</v>
      </c>
      <c r="AE670" s="30">
        <v>-82.2</v>
      </c>
      <c r="AF670" s="30">
        <v>10.76</v>
      </c>
      <c r="AH670">
        <v>2.0619299999999998</v>
      </c>
      <c r="AI670">
        <v>0.62424000000000002</v>
      </c>
      <c r="AJ670">
        <v>2.4065066669999999</v>
      </c>
      <c r="AK670">
        <v>0.30691000000000002</v>
      </c>
      <c r="AL670">
        <v>6.1282500000000004</v>
      </c>
      <c r="AM670">
        <v>2.138E-2</v>
      </c>
      <c r="AN670">
        <v>1.4999999999999999E-2</v>
      </c>
      <c r="AO670">
        <v>2.7850000000000001E-3</v>
      </c>
      <c r="AP670">
        <v>1.3899999999999999E-2</v>
      </c>
      <c r="AQ670">
        <v>4.55E-4</v>
      </c>
      <c r="AR670">
        <v>1.3450000000000001E-3</v>
      </c>
      <c r="AS670">
        <v>0.1646</v>
      </c>
      <c r="AU670">
        <f t="shared" si="126"/>
        <v>89.689026453462844</v>
      </c>
      <c r="AV670">
        <f t="shared" si="127"/>
        <v>15.965911561372232</v>
      </c>
      <c r="AW670">
        <f t="shared" si="128"/>
        <v>60.045577798293323</v>
      </c>
      <c r="AX670">
        <f t="shared" si="129"/>
        <v>12.62744291298087</v>
      </c>
      <c r="AY670">
        <f t="shared" si="130"/>
        <v>218.19978280607432</v>
      </c>
      <c r="AZ670">
        <f t="shared" si="131"/>
        <v>244.00821730198584</v>
      </c>
      <c r="BA670">
        <f t="shared" si="132"/>
        <v>555.9364749921242</v>
      </c>
      <c r="BB670">
        <f t="shared" si="133"/>
        <v>20.28006145914496</v>
      </c>
      <c r="BC670">
        <f t="shared" si="134"/>
        <v>248.90321425373804</v>
      </c>
      <c r="BD670">
        <f t="shared" si="135"/>
        <v>24.482143507226326</v>
      </c>
      <c r="BE670">
        <f t="shared" si="136"/>
        <v>65.552514046967303</v>
      </c>
    </row>
    <row r="671" spans="1:57" ht="15" customHeight="1" x14ac:dyDescent="0.25">
      <c r="A671" s="30" t="s">
        <v>1783</v>
      </c>
      <c r="E671" s="30" t="s">
        <v>1636</v>
      </c>
      <c r="F671" s="31">
        <v>45918</v>
      </c>
      <c r="G671" s="32">
        <v>0.66749999999999998</v>
      </c>
      <c r="H671" s="30" t="s">
        <v>293</v>
      </c>
      <c r="J671" s="30" t="s">
        <v>1778</v>
      </c>
      <c r="K671" s="30"/>
      <c r="L671" s="30"/>
      <c r="N671" s="30">
        <v>27.932959659982401</v>
      </c>
      <c r="O671" s="30">
        <v>85.561248008241407</v>
      </c>
      <c r="P671" s="30">
        <v>1330.28410912398</v>
      </c>
      <c r="Q671" s="30">
        <v>19.399999999999999</v>
      </c>
      <c r="R671" s="30">
        <v>7.26</v>
      </c>
      <c r="S671" s="30">
        <v>15</v>
      </c>
      <c r="T671" s="30"/>
      <c r="U671" s="30"/>
      <c r="V671" s="30"/>
      <c r="W671" s="30"/>
      <c r="X671" s="30"/>
      <c r="Y671" s="30"/>
      <c r="Z671" s="30"/>
      <c r="AA671" s="30"/>
      <c r="AB671" s="30"/>
      <c r="AC671" s="30">
        <v>-5.97</v>
      </c>
      <c r="AD671" s="30">
        <v>-11.29</v>
      </c>
      <c r="AE671" s="30">
        <v>-76.739999999999995</v>
      </c>
      <c r="AF671" s="30">
        <v>13.58</v>
      </c>
      <c r="AH671">
        <v>2.0577700000000001</v>
      </c>
      <c r="AI671">
        <v>0.61738999999999999</v>
      </c>
      <c r="AJ671">
        <v>2.403126667</v>
      </c>
      <c r="AK671">
        <v>0.30630000000000002</v>
      </c>
      <c r="AL671">
        <v>6.1197166669999996</v>
      </c>
      <c r="AM671">
        <v>2.1250000000000002E-2</v>
      </c>
      <c r="AN671">
        <v>1.6379999999999999E-2</v>
      </c>
      <c r="AO671">
        <v>2.7575E-3</v>
      </c>
      <c r="AP671">
        <v>1.44E-2</v>
      </c>
      <c r="AQ671">
        <v>4.57E-4</v>
      </c>
      <c r="AR671">
        <v>1.2650000000000001E-3</v>
      </c>
      <c r="AS671">
        <v>0.14846999999999999</v>
      </c>
      <c r="AU671">
        <f t="shared" si="126"/>
        <v>89.50807639693987</v>
      </c>
      <c r="AV671">
        <f t="shared" si="127"/>
        <v>15.790712128148794</v>
      </c>
      <c r="AW671">
        <f t="shared" si="128"/>
        <v>59.961242252607413</v>
      </c>
      <c r="AX671">
        <f t="shared" si="129"/>
        <v>12.602345196461634</v>
      </c>
      <c r="AY671">
        <f t="shared" si="130"/>
        <v>217.89594869238573</v>
      </c>
      <c r="AZ671">
        <f t="shared" si="131"/>
        <v>242.52453777676328</v>
      </c>
      <c r="BA671">
        <f t="shared" si="132"/>
        <v>607.08263069139957</v>
      </c>
      <c r="BB671">
        <f t="shared" si="133"/>
        <v>20.079809505778179</v>
      </c>
      <c r="BC671">
        <f t="shared" si="134"/>
        <v>257.85656728444803</v>
      </c>
      <c r="BD671">
        <f t="shared" si="135"/>
        <v>23.025956532818814</v>
      </c>
      <c r="BE671">
        <f t="shared" si="136"/>
        <v>65.840656965855061</v>
      </c>
    </row>
    <row r="672" spans="1:57" ht="15" customHeight="1" x14ac:dyDescent="0.25">
      <c r="A672" s="30" t="s">
        <v>1784</v>
      </c>
      <c r="E672" s="30" t="s">
        <v>1636</v>
      </c>
      <c r="F672" s="31">
        <v>45918</v>
      </c>
      <c r="G672" s="32">
        <v>0.70958333333333334</v>
      </c>
      <c r="H672" s="30" t="s">
        <v>293</v>
      </c>
      <c r="J672" s="30" t="s">
        <v>1778</v>
      </c>
      <c r="K672" s="30"/>
      <c r="L672" s="30"/>
      <c r="N672" s="30">
        <v>27.932953103388702</v>
      </c>
      <c r="O672" s="30">
        <v>85.561171563670698</v>
      </c>
      <c r="P672" s="30">
        <v>1330.28410912398</v>
      </c>
      <c r="Q672" s="30">
        <v>19.100000000000001</v>
      </c>
      <c r="R672" s="30">
        <v>7.35</v>
      </c>
      <c r="S672" s="30">
        <v>13</v>
      </c>
      <c r="T672" s="30"/>
      <c r="U672" s="30"/>
      <c r="V672" s="30"/>
      <c r="W672" s="30"/>
      <c r="X672" s="30"/>
      <c r="Y672" s="30"/>
      <c r="Z672" s="30"/>
      <c r="AA672" s="30"/>
      <c r="AB672" s="30"/>
      <c r="AC672" s="30">
        <v>-6</v>
      </c>
      <c r="AD672" s="30">
        <v>-11.37</v>
      </c>
      <c r="AE672" s="30">
        <v>-77.44</v>
      </c>
      <c r="AF672" s="30">
        <v>13.52</v>
      </c>
      <c r="AH672">
        <v>2.0322</v>
      </c>
      <c r="AI672">
        <v>0.62121999999999999</v>
      </c>
      <c r="AJ672">
        <v>2.4076633329999999</v>
      </c>
      <c r="AK672">
        <v>0.30878</v>
      </c>
      <c r="AL672">
        <v>6.1008833329999996</v>
      </c>
      <c r="AM672">
        <v>2.145E-2</v>
      </c>
      <c r="AN672">
        <v>2.2239999999999999E-2</v>
      </c>
      <c r="AO672">
        <v>2.928E-3</v>
      </c>
      <c r="AP672">
        <v>1.7670000000000002E-2</v>
      </c>
      <c r="AQ672">
        <v>4.5800000000000002E-4</v>
      </c>
      <c r="AR672">
        <v>1.6149999999999999E-3</v>
      </c>
      <c r="AS672">
        <v>0.17351</v>
      </c>
      <c r="AU672">
        <f t="shared" si="126"/>
        <v>88.395842515859997</v>
      </c>
      <c r="AV672">
        <f t="shared" si="127"/>
        <v>15.888670351396351</v>
      </c>
      <c r="AW672">
        <f t="shared" si="128"/>
        <v>60.07443817056739</v>
      </c>
      <c r="AX672">
        <f t="shared" si="129"/>
        <v>12.704381814441472</v>
      </c>
      <c r="AY672">
        <f t="shared" si="130"/>
        <v>217.2253772587278</v>
      </c>
      <c r="AZ672">
        <f t="shared" si="131"/>
        <v>244.80712166172106</v>
      </c>
      <c r="BA672">
        <f t="shared" si="132"/>
        <v>824.26848025498953</v>
      </c>
      <c r="BB672">
        <f t="shared" si="133"/>
        <v>21.321371616652225</v>
      </c>
      <c r="BC672">
        <f t="shared" si="134"/>
        <v>316.41149610529146</v>
      </c>
      <c r="BD672">
        <f t="shared" si="135"/>
        <v>29.396774545851684</v>
      </c>
      <c r="BE672">
        <f t="shared" si="136"/>
        <v>65.984728425298954</v>
      </c>
    </row>
    <row r="673" spans="1:57" ht="15" customHeight="1" x14ac:dyDescent="0.25">
      <c r="A673" s="30" t="s">
        <v>1785</v>
      </c>
      <c r="E673" s="30" t="s">
        <v>1636</v>
      </c>
      <c r="F673" s="31">
        <v>45918</v>
      </c>
      <c r="G673" s="32">
        <v>0.74973379629629633</v>
      </c>
      <c r="H673" s="30" t="s">
        <v>293</v>
      </c>
      <c r="J673" s="30" t="s">
        <v>1778</v>
      </c>
      <c r="K673" s="30"/>
      <c r="L673" s="30"/>
      <c r="N673" s="30">
        <v>27.9329839382298</v>
      </c>
      <c r="O673" s="30">
        <v>85.561193267498595</v>
      </c>
      <c r="P673" s="30">
        <v>1330.28410912398</v>
      </c>
      <c r="Q673" s="30">
        <v>19.2</v>
      </c>
      <c r="R673" s="30">
        <v>7.3</v>
      </c>
      <c r="S673" s="30">
        <v>13</v>
      </c>
      <c r="T673" s="30"/>
      <c r="U673" s="30"/>
      <c r="V673" s="30"/>
      <c r="W673" s="30"/>
      <c r="X673" s="30"/>
      <c r="Y673" s="30"/>
      <c r="Z673" s="30"/>
      <c r="AA673" s="30"/>
      <c r="AB673" s="30"/>
      <c r="AC673" s="30">
        <v>-6.01</v>
      </c>
      <c r="AD673" s="30">
        <v>-11.37</v>
      </c>
      <c r="AE673" s="30">
        <v>-77.56</v>
      </c>
      <c r="AF673" s="30">
        <v>13.4</v>
      </c>
      <c r="AH673">
        <v>2.0196399999999999</v>
      </c>
      <c r="AI673">
        <v>0.60821000000000003</v>
      </c>
      <c r="AJ673">
        <v>2.392416667</v>
      </c>
      <c r="AK673">
        <v>0.30689</v>
      </c>
      <c r="AL673">
        <v>6.0840100000000001</v>
      </c>
      <c r="AM673">
        <v>2.1274999999999999E-2</v>
      </c>
      <c r="AN673">
        <v>1.545E-2</v>
      </c>
      <c r="AO673">
        <v>2.7274999999999999E-3</v>
      </c>
      <c r="AP673">
        <v>1.3010000000000001E-2</v>
      </c>
      <c r="AQ673">
        <v>4.6299999999999998E-4</v>
      </c>
      <c r="AR673">
        <v>1.075E-3</v>
      </c>
      <c r="AS673">
        <v>0.22203000000000001</v>
      </c>
      <c r="AU673">
        <f t="shared" si="126"/>
        <v>87.849512537511799</v>
      </c>
      <c r="AV673">
        <f t="shared" si="127"/>
        <v>15.555919311069792</v>
      </c>
      <c r="AW673">
        <f t="shared" si="128"/>
        <v>59.694013348969506</v>
      </c>
      <c r="AX673">
        <f t="shared" si="129"/>
        <v>12.626620037029417</v>
      </c>
      <c r="AY673">
        <f t="shared" si="130"/>
        <v>216.62459276138935</v>
      </c>
      <c r="AZ673">
        <f t="shared" si="131"/>
        <v>242.80986076238301</v>
      </c>
      <c r="BA673">
        <f t="shared" si="132"/>
        <v>572.61456924188792</v>
      </c>
      <c r="BB673">
        <f t="shared" si="133"/>
        <v>19.861352829378053</v>
      </c>
      <c r="BC673">
        <f t="shared" si="134"/>
        <v>232.96624585907423</v>
      </c>
      <c r="BD673">
        <f t="shared" si="135"/>
        <v>19.567512468600967</v>
      </c>
      <c r="BE673">
        <f t="shared" si="136"/>
        <v>66.705085722518376</v>
      </c>
    </row>
    <row r="674" spans="1:57" ht="15" customHeight="1" x14ac:dyDescent="0.25">
      <c r="A674" s="30" t="s">
        <v>1786</v>
      </c>
      <c r="E674" s="30" t="s">
        <v>1636</v>
      </c>
      <c r="F674" s="31">
        <v>45918</v>
      </c>
      <c r="G674" s="32">
        <v>0.79093749999999996</v>
      </c>
      <c r="H674" s="30" t="s">
        <v>293</v>
      </c>
      <c r="J674" s="30" t="s">
        <v>1778</v>
      </c>
      <c r="K674" s="30"/>
      <c r="L674" s="30"/>
      <c r="N674" s="30">
        <v>27.9329291943843</v>
      </c>
      <c r="O674" s="30">
        <v>85.561088480073295</v>
      </c>
      <c r="P674" s="30">
        <v>1330.28410912398</v>
      </c>
      <c r="Q674" s="30">
        <v>18.7</v>
      </c>
      <c r="R674" s="30">
        <v>7.11</v>
      </c>
      <c r="S674" s="30">
        <v>15</v>
      </c>
      <c r="T674" s="30"/>
      <c r="U674" s="30"/>
      <c r="V674" s="30"/>
      <c r="W674" s="30"/>
      <c r="X674" s="30"/>
      <c r="Y674" s="30"/>
      <c r="Z674" s="30"/>
      <c r="AA674" s="30"/>
      <c r="AB674" s="30"/>
      <c r="AC674" s="30">
        <v>-5.99</v>
      </c>
      <c r="AD674" s="30">
        <v>-11.33</v>
      </c>
      <c r="AE674" s="30">
        <v>-77.27</v>
      </c>
      <c r="AF674" s="30">
        <v>13.37</v>
      </c>
      <c r="AH674">
        <v>2.0371899999999998</v>
      </c>
      <c r="AI674">
        <v>0.61007</v>
      </c>
      <c r="AJ674">
        <v>2.390663333</v>
      </c>
      <c r="AK674">
        <v>0.30686000000000002</v>
      </c>
      <c r="AL674">
        <v>6.1336000000000004</v>
      </c>
      <c r="AM674">
        <v>2.1194999999999999E-2</v>
      </c>
      <c r="AN674">
        <v>6.3200000000000001E-3</v>
      </c>
      <c r="AO674">
        <v>2.0325E-3</v>
      </c>
      <c r="AP674">
        <v>1.4499999999999999E-3</v>
      </c>
      <c r="AQ674">
        <v>4.3399999999999998E-4</v>
      </c>
      <c r="AR674">
        <v>3.2000000000000003E-4</v>
      </c>
      <c r="AS674">
        <v>0.20127999999999999</v>
      </c>
      <c r="AU674">
        <f t="shared" si="126"/>
        <v>88.612895588468064</v>
      </c>
      <c r="AV674">
        <f t="shared" si="127"/>
        <v>15.603491711915863</v>
      </c>
      <c r="AW674">
        <f t="shared" si="128"/>
        <v>59.650265307650081</v>
      </c>
      <c r="AX674">
        <f t="shared" si="129"/>
        <v>12.625385723102243</v>
      </c>
      <c r="AY674">
        <f t="shared" si="130"/>
        <v>218.39027256057398</v>
      </c>
      <c r="AZ674">
        <f t="shared" si="131"/>
        <v>241.89682720839988</v>
      </c>
      <c r="BA674">
        <f t="shared" si="132"/>
        <v>234.23456813001499</v>
      </c>
      <c r="BB674">
        <f t="shared" si="133"/>
        <v>14.800439826108486</v>
      </c>
      <c r="BC674">
        <f t="shared" si="134"/>
        <v>25.964723789059004</v>
      </c>
      <c r="BD674">
        <f t="shared" si="135"/>
        <v>5.8247478976300551</v>
      </c>
      <c r="BE674">
        <f t="shared" si="136"/>
        <v>62.527013398645728</v>
      </c>
    </row>
    <row r="675" spans="1:57" ht="15" customHeight="1" x14ac:dyDescent="0.25">
      <c r="A675" s="30" t="s">
        <v>1787</v>
      </c>
      <c r="E675" s="30" t="s">
        <v>1636</v>
      </c>
      <c r="F675" s="31">
        <v>45918</v>
      </c>
      <c r="G675" s="32">
        <v>0.83296296296296302</v>
      </c>
      <c r="H675" s="30" t="s">
        <v>293</v>
      </c>
      <c r="J675" s="30" t="s">
        <v>1778</v>
      </c>
      <c r="K675" s="30"/>
      <c r="L675" s="30"/>
      <c r="N675" s="30">
        <v>27.932936660062101</v>
      </c>
      <c r="O675" s="30">
        <v>85.561076645724896</v>
      </c>
      <c r="P675" s="30">
        <v>1330.28410912398</v>
      </c>
      <c r="Q675" s="30">
        <v>18.600000000000001</v>
      </c>
      <c r="R675" s="30">
        <v>7.3</v>
      </c>
      <c r="S675" s="30">
        <v>13</v>
      </c>
      <c r="T675" s="30"/>
      <c r="U675" s="30"/>
      <c r="V675" s="30"/>
      <c r="W675" s="30"/>
      <c r="X675" s="30"/>
      <c r="Y675" s="30"/>
      <c r="Z675" s="30"/>
      <c r="AA675" s="30"/>
      <c r="AB675" s="30"/>
      <c r="AC675" s="30">
        <v>-5.98</v>
      </c>
      <c r="AD675" s="30">
        <v>-11.32</v>
      </c>
      <c r="AE675" s="30">
        <v>-77.290000000000006</v>
      </c>
      <c r="AF675" s="30">
        <v>13.27</v>
      </c>
      <c r="AH675">
        <v>2.0659000000000001</v>
      </c>
      <c r="AI675">
        <v>0.62665000000000004</v>
      </c>
      <c r="AJ675">
        <v>2.4532466670000002</v>
      </c>
      <c r="AK675">
        <v>0.31147999999999998</v>
      </c>
      <c r="AL675">
        <v>6.1869366670000003</v>
      </c>
      <c r="AM675">
        <v>2.1475000000000001E-2</v>
      </c>
      <c r="AN675">
        <v>1.21E-2</v>
      </c>
      <c r="AO675">
        <v>2.5274999999999998E-3</v>
      </c>
      <c r="AP675">
        <v>2.8900000000000002E-3</v>
      </c>
      <c r="AQ675">
        <v>4.6799999999999999E-4</v>
      </c>
      <c r="AR675">
        <v>4.6999999999999999E-4</v>
      </c>
      <c r="AS675">
        <v>0.18465000000000001</v>
      </c>
      <c r="AU675">
        <f t="shared" si="126"/>
        <v>89.861711964135011</v>
      </c>
      <c r="AV675">
        <f t="shared" si="127"/>
        <v>16.027551069995372</v>
      </c>
      <c r="AW675">
        <f t="shared" si="128"/>
        <v>61.211803657867165</v>
      </c>
      <c r="AX675">
        <f t="shared" si="129"/>
        <v>12.815470067887265</v>
      </c>
      <c r="AY675">
        <f t="shared" si="130"/>
        <v>220.28935454237953</v>
      </c>
      <c r="AZ675">
        <f t="shared" si="131"/>
        <v>245.09244464734078</v>
      </c>
      <c r="BA675">
        <f t="shared" si="132"/>
        <v>448.45542316031356</v>
      </c>
      <c r="BB675">
        <f t="shared" si="133"/>
        <v>18.404974986710553</v>
      </c>
      <c r="BC675">
        <f t="shared" si="134"/>
        <v>51.750380517503807</v>
      </c>
      <c r="BD675">
        <f t="shared" si="135"/>
        <v>8.5550984746441436</v>
      </c>
      <c r="BE675">
        <f t="shared" si="136"/>
        <v>67.425443019737799</v>
      </c>
    </row>
    <row r="676" spans="1:57" ht="15" customHeight="1" x14ac:dyDescent="0.25">
      <c r="A676" s="30" t="s">
        <v>1788</v>
      </c>
      <c r="E676" s="30" t="s">
        <v>1636</v>
      </c>
      <c r="F676" s="31">
        <v>45918</v>
      </c>
      <c r="G676" s="32">
        <v>0.87424768518518514</v>
      </c>
      <c r="H676" s="30" t="s">
        <v>293</v>
      </c>
      <c r="J676" s="30" t="s">
        <v>1778</v>
      </c>
      <c r="K676" s="30"/>
      <c r="L676" s="30"/>
      <c r="N676" s="30">
        <v>27.932934775700499</v>
      </c>
      <c r="O676" s="30">
        <v>85.561078788552194</v>
      </c>
      <c r="P676" s="30">
        <v>1330.28410912398</v>
      </c>
      <c r="Q676" s="30">
        <v>18.600000000000001</v>
      </c>
      <c r="R676" s="30">
        <v>7.29</v>
      </c>
      <c r="S676" s="30">
        <v>12</v>
      </c>
      <c r="T676" s="30"/>
      <c r="U676" s="30"/>
      <c r="V676" s="30"/>
      <c r="W676" s="30"/>
      <c r="X676" s="30"/>
      <c r="Y676" s="30"/>
      <c r="Z676" s="30"/>
      <c r="AA676" s="30"/>
      <c r="AB676" s="30"/>
      <c r="AC676" s="30">
        <v>-6.05</v>
      </c>
      <c r="AD676" s="30">
        <v>-11.42</v>
      </c>
      <c r="AE676" s="30">
        <v>-77.53</v>
      </c>
      <c r="AF676" s="30">
        <v>13.83</v>
      </c>
      <c r="AH676">
        <v>2.0499399999999999</v>
      </c>
      <c r="AI676">
        <v>0.60892999999999997</v>
      </c>
      <c r="AJ676">
        <v>2.3930699999999998</v>
      </c>
      <c r="AK676">
        <v>0.30681999999999998</v>
      </c>
      <c r="AL676">
        <v>6.1349099999999996</v>
      </c>
      <c r="AM676">
        <v>2.1239999999999998E-2</v>
      </c>
      <c r="AN676">
        <v>6.1900000000000002E-3</v>
      </c>
      <c r="AO676">
        <v>2.3475000000000002E-3</v>
      </c>
      <c r="AP676">
        <v>6.3000000000000003E-4</v>
      </c>
      <c r="AQ676">
        <v>4.6000000000000001E-4</v>
      </c>
      <c r="AR676">
        <v>3.0499999999999999E-4</v>
      </c>
      <c r="AS676">
        <v>0.21340999999999999</v>
      </c>
      <c r="AU676">
        <f t="shared" si="126"/>
        <v>89.167490112667082</v>
      </c>
      <c r="AV676">
        <f t="shared" si="127"/>
        <v>15.574334433977945</v>
      </c>
      <c r="AW676">
        <f t="shared" si="128"/>
        <v>59.710314885972345</v>
      </c>
      <c r="AX676">
        <f t="shared" si="129"/>
        <v>12.623739971199342</v>
      </c>
      <c r="AY676">
        <f t="shared" si="130"/>
        <v>218.43691584625518</v>
      </c>
      <c r="AZ676">
        <f t="shared" si="131"/>
        <v>242.4104085825154</v>
      </c>
      <c r="BA676">
        <f t="shared" si="132"/>
        <v>229.4164520134166</v>
      </c>
      <c r="BB676">
        <f t="shared" si="133"/>
        <v>17.094234928309803</v>
      </c>
      <c r="BC676">
        <f t="shared" si="134"/>
        <v>11.281224818694602</v>
      </c>
      <c r="BD676">
        <f t="shared" si="135"/>
        <v>5.5517128399286468</v>
      </c>
      <c r="BE676">
        <f t="shared" si="136"/>
        <v>66.272871344186711</v>
      </c>
    </row>
    <row r="677" spans="1:57" ht="15" customHeight="1" x14ac:dyDescent="0.25">
      <c r="A677" s="30" t="s">
        <v>1789</v>
      </c>
      <c r="E677" s="30" t="s">
        <v>1636</v>
      </c>
      <c r="F677" s="31">
        <v>45918</v>
      </c>
      <c r="G677" s="32">
        <v>0.9163310185185185</v>
      </c>
      <c r="H677" s="30" t="s">
        <v>293</v>
      </c>
      <c r="J677" s="30" t="s">
        <v>1778</v>
      </c>
      <c r="K677" s="30"/>
      <c r="L677" s="30"/>
      <c r="N677" s="30">
        <v>27.932965450000001</v>
      </c>
      <c r="O677" s="30">
        <v>85.561209316666606</v>
      </c>
      <c r="P677" s="30">
        <v>1330.28410912398</v>
      </c>
      <c r="Q677" s="30">
        <v>18.7</v>
      </c>
      <c r="R677" s="30">
        <v>7.29</v>
      </c>
      <c r="S677" s="30">
        <v>13</v>
      </c>
      <c r="T677" s="30"/>
      <c r="U677" s="30"/>
      <c r="V677" s="30"/>
      <c r="W677" s="30"/>
      <c r="X677" s="30"/>
      <c r="Y677" s="30"/>
      <c r="Z677" s="30"/>
      <c r="AA677" s="30"/>
      <c r="AB677" s="30"/>
      <c r="AC677" s="30">
        <v>-6.01</v>
      </c>
      <c r="AD677" s="30">
        <v>-11.36</v>
      </c>
      <c r="AE677" s="30">
        <v>-77.31</v>
      </c>
      <c r="AF677" s="30">
        <v>13.57</v>
      </c>
      <c r="AH677">
        <v>2.0385900000000001</v>
      </c>
      <c r="AI677">
        <v>0.60226000000000002</v>
      </c>
      <c r="AJ677">
        <v>2.401503333</v>
      </c>
      <c r="AK677">
        <v>0.30728</v>
      </c>
      <c r="AL677">
        <v>6.1290399999999998</v>
      </c>
      <c r="AM677">
        <v>2.1125000000000001E-2</v>
      </c>
      <c r="AN677">
        <v>7.7200000000000003E-3</v>
      </c>
      <c r="AO677">
        <v>2.7274999999999999E-3</v>
      </c>
      <c r="AP677">
        <v>1.72E-3</v>
      </c>
      <c r="AQ677">
        <v>4.5399999999999998E-4</v>
      </c>
      <c r="AR677">
        <v>2.5000000000000001E-4</v>
      </c>
      <c r="AS677">
        <v>0.21653</v>
      </c>
      <c r="AU677">
        <f t="shared" si="126"/>
        <v>88.67379224210562</v>
      </c>
      <c r="AV677">
        <f t="shared" si="127"/>
        <v>15.403738781481547</v>
      </c>
      <c r="AW677">
        <f t="shared" si="128"/>
        <v>59.920737886122062</v>
      </c>
      <c r="AX677">
        <f t="shared" si="129"/>
        <v>12.642666118082698</v>
      </c>
      <c r="AY677">
        <f t="shared" si="130"/>
        <v>218.22791119972939</v>
      </c>
      <c r="AZ677">
        <f t="shared" si="131"/>
        <v>241.09792284866467</v>
      </c>
      <c r="BA677">
        <f t="shared" si="132"/>
        <v>286.12197246261326</v>
      </c>
      <c r="BB677">
        <f t="shared" si="133"/>
        <v>19.861352829378053</v>
      </c>
      <c r="BC677">
        <f t="shared" si="134"/>
        <v>30.799534425642403</v>
      </c>
      <c r="BD677">
        <f t="shared" si="135"/>
        <v>4.5505842950234809</v>
      </c>
      <c r="BE677">
        <f t="shared" si="136"/>
        <v>65.40844258752341</v>
      </c>
    </row>
    <row r="678" spans="1:57" ht="15" customHeight="1" x14ac:dyDescent="0.25">
      <c r="A678" s="30" t="s">
        <v>1790</v>
      </c>
      <c r="E678" s="30" t="s">
        <v>1636</v>
      </c>
      <c r="F678" s="31">
        <v>45918</v>
      </c>
      <c r="G678" s="32">
        <v>0.95800925925925928</v>
      </c>
      <c r="H678" s="30" t="s">
        <v>293</v>
      </c>
      <c r="J678" s="30" t="s">
        <v>1778</v>
      </c>
      <c r="K678" s="30"/>
      <c r="L678" s="30"/>
      <c r="N678" s="30">
        <v>27.9329802801292</v>
      </c>
      <c r="O678" s="30">
        <v>85.561158237761902</v>
      </c>
      <c r="P678" s="30">
        <v>1330.28410912398</v>
      </c>
      <c r="Q678" s="30">
        <v>18.2</v>
      </c>
      <c r="R678" s="30">
        <v>6.34</v>
      </c>
      <c r="S678" s="30">
        <v>12</v>
      </c>
      <c r="T678" s="30"/>
      <c r="U678" s="30"/>
      <c r="V678" s="30"/>
      <c r="W678" s="30"/>
      <c r="X678" s="30"/>
      <c r="Y678" s="30"/>
      <c r="Z678" s="30"/>
      <c r="AA678" s="30"/>
      <c r="AB678" s="30"/>
      <c r="AC678" s="30">
        <v>-6.01</v>
      </c>
      <c r="AD678" s="30">
        <v>-11.37</v>
      </c>
      <c r="AE678" s="30">
        <v>-76.86</v>
      </c>
      <c r="AF678" s="30">
        <v>14.1</v>
      </c>
      <c r="AH678">
        <v>2.0805699999999998</v>
      </c>
      <c r="AI678">
        <v>0.62675999999999998</v>
      </c>
      <c r="AJ678">
        <v>2.4037799999999998</v>
      </c>
      <c r="AK678">
        <v>0.30786000000000002</v>
      </c>
      <c r="AL678">
        <v>6.1207700000000003</v>
      </c>
      <c r="AM678">
        <v>2.1229999999999999E-2</v>
      </c>
      <c r="AN678">
        <v>6.8700000000000002E-3</v>
      </c>
      <c r="AO678">
        <v>2.6825E-3</v>
      </c>
      <c r="AP678">
        <v>2E-3</v>
      </c>
      <c r="AQ678">
        <v>4.6000000000000001E-4</v>
      </c>
      <c r="AR678">
        <v>3.5E-4</v>
      </c>
      <c r="AS678">
        <v>0.19669</v>
      </c>
      <c r="AU678">
        <f t="shared" si="126"/>
        <v>90.499821899036903</v>
      </c>
      <c r="AV678">
        <f t="shared" si="127"/>
        <v>16.030364491550781</v>
      </c>
      <c r="AW678">
        <f t="shared" si="128"/>
        <v>59.977543789610252</v>
      </c>
      <c r="AX678">
        <f t="shared" si="129"/>
        <v>12.666529520674759</v>
      </c>
      <c r="AY678">
        <f t="shared" si="130"/>
        <v>217.93345320539069</v>
      </c>
      <c r="AZ678">
        <f t="shared" si="131"/>
        <v>242.29627938826749</v>
      </c>
      <c r="BA678">
        <f t="shared" si="132"/>
        <v>254.61890554639288</v>
      </c>
      <c r="BB678">
        <f t="shared" si="133"/>
        <v>19.533667814777868</v>
      </c>
      <c r="BC678">
        <f t="shared" si="134"/>
        <v>35.813412122840006</v>
      </c>
      <c r="BD678">
        <f t="shared" si="135"/>
        <v>6.3708180130328733</v>
      </c>
      <c r="BE678">
        <f t="shared" si="136"/>
        <v>66.272871344186711</v>
      </c>
    </row>
    <row r="679" spans="1:57" ht="15" customHeight="1" x14ac:dyDescent="0.25">
      <c r="A679" s="30" t="s">
        <v>1791</v>
      </c>
      <c r="E679" s="30" t="s">
        <v>1636</v>
      </c>
      <c r="F679" s="31">
        <v>45918</v>
      </c>
      <c r="G679" s="32">
        <v>0.99945601851851851</v>
      </c>
      <c r="H679" s="30" t="s">
        <v>293</v>
      </c>
      <c r="J679" s="30" t="s">
        <v>1778</v>
      </c>
      <c r="K679" s="30" t="s">
        <v>1792</v>
      </c>
      <c r="L679" s="30"/>
      <c r="N679" s="30">
        <v>27.933031497147201</v>
      </c>
      <c r="O679" s="30">
        <v>85.5612541241412</v>
      </c>
      <c r="P679" s="30">
        <v>1324.55165100097</v>
      </c>
      <c r="Q679" s="30">
        <v>18.100000000000001</v>
      </c>
      <c r="R679" s="30">
        <v>7.12</v>
      </c>
      <c r="S679" s="30">
        <v>19</v>
      </c>
      <c r="T679" s="30"/>
      <c r="U679" s="30"/>
      <c r="V679" s="30"/>
      <c r="W679" s="30"/>
      <c r="X679" s="30"/>
      <c r="Y679" s="30"/>
      <c r="Z679" s="30"/>
      <c r="AA679" s="30"/>
      <c r="AB679" s="30"/>
      <c r="AC679" s="30">
        <v>-5.98</v>
      </c>
      <c r="AD679" s="30">
        <v>-11.33</v>
      </c>
      <c r="AE679" s="30">
        <v>-77.08</v>
      </c>
      <c r="AF679" s="30">
        <v>13.56</v>
      </c>
      <c r="AH679">
        <v>2.0633699999999999</v>
      </c>
      <c r="AI679">
        <v>0.62707000000000002</v>
      </c>
      <c r="AJ679">
        <v>2.4143300000000001</v>
      </c>
      <c r="AK679">
        <v>0.30886999999999998</v>
      </c>
      <c r="AL679">
        <v>6.1350133329999998</v>
      </c>
      <c r="AM679">
        <v>2.1360000000000001E-2</v>
      </c>
      <c r="AN679">
        <v>5.77E-3</v>
      </c>
      <c r="AO679">
        <v>2.7025E-3</v>
      </c>
      <c r="AP679">
        <v>1.4599999999999999E-3</v>
      </c>
      <c r="AQ679">
        <v>4.57E-4</v>
      </c>
      <c r="AR679">
        <v>3.2000000000000003E-4</v>
      </c>
      <c r="AS679">
        <v>0.16907</v>
      </c>
      <c r="AU679">
        <f t="shared" ref="AU679:AU742" si="137">1000*AH679/22.989769</f>
        <v>89.751663011490024</v>
      </c>
      <c r="AV679">
        <f t="shared" ref="AV679:AV742" si="138">1000*AI679/39.0983</f>
        <v>16.038293225025129</v>
      </c>
      <c r="AW679">
        <f t="shared" ref="AW679:AW742" si="139">1000*AJ679/40.078</f>
        <v>60.240780478067762</v>
      </c>
      <c r="AX679">
        <f t="shared" ref="AX679:AX742" si="140">1000*AK679/24.305</f>
        <v>12.708084756223</v>
      </c>
      <c r="AY679">
        <f t="shared" ref="AY679:AY742" si="141">1000*AL679/28.0855</f>
        <v>218.44059507575082</v>
      </c>
      <c r="AZ679">
        <f t="shared" ref="AZ679:AZ742" si="142">1000000*AM679/87.62</f>
        <v>243.77995891349005</v>
      </c>
      <c r="BA679">
        <f t="shared" ref="BA679:BA742" si="143">1000000*AN679/26.9815</f>
        <v>213.85023071363713</v>
      </c>
      <c r="BB679">
        <f t="shared" ref="BB679:BB742" si="144">1000000*AO679/137.327</f>
        <v>19.679305599044618</v>
      </c>
      <c r="BC679">
        <f t="shared" ref="BC679:BC742" si="145">1000000*AP679/55.845</f>
        <v>26.143790849673202</v>
      </c>
      <c r="BD679">
        <f t="shared" ref="BD679:BD742" si="146">1000000*AR679/54.938</f>
        <v>5.8247478976300551</v>
      </c>
      <c r="BE679">
        <f t="shared" ref="BE679:BE742" si="147">1000000*AQ679/6.941</f>
        <v>65.840656965855061</v>
      </c>
    </row>
    <row r="680" spans="1:57" ht="15" customHeight="1" x14ac:dyDescent="0.25">
      <c r="A680" s="30" t="s">
        <v>1793</v>
      </c>
      <c r="E680" s="30" t="s">
        <v>1636</v>
      </c>
      <c r="F680" s="31">
        <v>45919</v>
      </c>
      <c r="G680" s="32">
        <v>4.1041666666666664E-2</v>
      </c>
      <c r="H680" s="30" t="s">
        <v>293</v>
      </c>
      <c r="J680" s="30" t="s">
        <v>1778</v>
      </c>
      <c r="K680" s="30" t="s">
        <v>1794</v>
      </c>
      <c r="L680" s="30"/>
      <c r="N680" s="30">
        <v>27.932989741936598</v>
      </c>
      <c r="O680" s="30">
        <v>85.561221550945007</v>
      </c>
      <c r="P680" s="30">
        <v>1330.28410912398</v>
      </c>
      <c r="Q680" s="30">
        <v>18.100000000000001</v>
      </c>
      <c r="R680" s="30">
        <v>7.13</v>
      </c>
      <c r="S680" s="30">
        <v>23</v>
      </c>
      <c r="T680" s="30"/>
      <c r="U680" s="30"/>
      <c r="V680" s="30"/>
      <c r="W680" s="30"/>
      <c r="X680" s="30"/>
      <c r="Y680" s="30"/>
      <c r="Z680" s="30"/>
      <c r="AA680" s="30"/>
      <c r="AB680" s="30"/>
      <c r="AC680" s="30">
        <v>-6.04</v>
      </c>
      <c r="AD680" s="30">
        <v>-11.42</v>
      </c>
      <c r="AE680" s="30">
        <v>-77.209999999999994</v>
      </c>
      <c r="AF680" s="30">
        <v>14.15</v>
      </c>
      <c r="AH680">
        <v>2.05687</v>
      </c>
      <c r="AI680">
        <v>0.60924</v>
      </c>
      <c r="AJ680">
        <v>2.4041666670000001</v>
      </c>
      <c r="AK680">
        <v>0.308</v>
      </c>
      <c r="AL680">
        <v>6.1383599999999996</v>
      </c>
      <c r="AM680">
        <v>2.1405E-2</v>
      </c>
      <c r="AN680">
        <v>7.2500000000000004E-3</v>
      </c>
      <c r="AO680">
        <v>2.7474999999999999E-3</v>
      </c>
      <c r="AP680">
        <v>2.3E-3</v>
      </c>
      <c r="AQ680">
        <v>4.4900000000000002E-4</v>
      </c>
      <c r="AR680">
        <v>3.0499999999999999E-4</v>
      </c>
      <c r="AS680">
        <v>0.18867999999999999</v>
      </c>
      <c r="AU680">
        <f t="shared" si="137"/>
        <v>89.468928548172883</v>
      </c>
      <c r="AV680">
        <f t="shared" si="138"/>
        <v>15.582263167452293</v>
      </c>
      <c r="AW680">
        <f t="shared" si="139"/>
        <v>59.98719165128</v>
      </c>
      <c r="AX680">
        <f t="shared" si="140"/>
        <v>12.672289652334911</v>
      </c>
      <c r="AY680">
        <f t="shared" si="141"/>
        <v>218.55975503373625</v>
      </c>
      <c r="AZ680">
        <f t="shared" si="142"/>
        <v>244.29354028760557</v>
      </c>
      <c r="BA680">
        <f t="shared" si="143"/>
        <v>268.70262957952673</v>
      </c>
      <c r="BB680">
        <f t="shared" si="144"/>
        <v>20.006990613644803</v>
      </c>
      <c r="BC680">
        <f t="shared" si="145"/>
        <v>41.185423941266002</v>
      </c>
      <c r="BD680">
        <f t="shared" si="146"/>
        <v>5.5517128399286468</v>
      </c>
      <c r="BE680">
        <f t="shared" si="147"/>
        <v>64.688085290303988</v>
      </c>
    </row>
    <row r="681" spans="1:57" ht="15" customHeight="1" x14ac:dyDescent="0.25">
      <c r="A681" s="30" t="s">
        <v>1795</v>
      </c>
      <c r="E681" s="30" t="s">
        <v>1636</v>
      </c>
      <c r="F681" s="31">
        <v>45919</v>
      </c>
      <c r="G681" s="32">
        <v>8.5810185185185184E-2</v>
      </c>
      <c r="H681" s="30" t="s">
        <v>293</v>
      </c>
      <c r="J681" s="30" t="s">
        <v>1778</v>
      </c>
      <c r="K681" s="30"/>
      <c r="L681" s="30"/>
      <c r="N681" s="30">
        <v>27.932929049421301</v>
      </c>
      <c r="O681" s="30">
        <v>85.561146490956304</v>
      </c>
      <c r="P681" s="30">
        <v>1330.28410912398</v>
      </c>
      <c r="Q681" s="30">
        <v>18.2</v>
      </c>
      <c r="R681" s="30">
        <v>7.25</v>
      </c>
      <c r="S681" s="30">
        <v>16</v>
      </c>
      <c r="T681" s="30"/>
      <c r="U681" s="30"/>
      <c r="V681" s="30"/>
      <c r="W681" s="30"/>
      <c r="X681" s="30"/>
      <c r="Y681" s="30"/>
      <c r="Z681" s="30"/>
      <c r="AA681" s="30"/>
      <c r="AB681" s="30"/>
      <c r="AC681" s="30">
        <v>-6.01</v>
      </c>
      <c r="AD681" s="30">
        <v>-11.36</v>
      </c>
      <c r="AE681" s="30">
        <v>-76.95</v>
      </c>
      <c r="AF681" s="30">
        <v>13.93</v>
      </c>
      <c r="AH681">
        <v>2.1030199999999999</v>
      </c>
      <c r="AI681">
        <v>0.63000999999999996</v>
      </c>
      <c r="AJ681">
        <v>2.4365800000000002</v>
      </c>
      <c r="AK681">
        <v>0.31152999999999997</v>
      </c>
      <c r="AL681">
        <v>6.1476199999999999</v>
      </c>
      <c r="AM681">
        <v>2.1675E-2</v>
      </c>
      <c r="AN681">
        <v>5.79E-3</v>
      </c>
      <c r="AO681">
        <v>2.6949999999999999E-3</v>
      </c>
      <c r="AP681">
        <v>2.66E-3</v>
      </c>
      <c r="AQ681">
        <v>4.6200000000000001E-4</v>
      </c>
      <c r="AR681">
        <v>3.6499999999999998E-4</v>
      </c>
      <c r="AS681">
        <v>0.21201</v>
      </c>
      <c r="AU681">
        <f t="shared" si="137"/>
        <v>91.476343237724578</v>
      </c>
      <c r="AV681">
        <f t="shared" si="138"/>
        <v>16.113488310233436</v>
      </c>
      <c r="AW681">
        <f t="shared" si="139"/>
        <v>60.795947901591902</v>
      </c>
      <c r="AX681">
        <f t="shared" si="140"/>
        <v>12.817527257765891</v>
      </c>
      <c r="AY681">
        <f t="shared" si="141"/>
        <v>218.88946253404782</v>
      </c>
      <c r="AZ681">
        <f t="shared" si="142"/>
        <v>247.37502853229856</v>
      </c>
      <c r="BA681">
        <f t="shared" si="143"/>
        <v>214.59147934695994</v>
      </c>
      <c r="BB681">
        <f t="shared" si="144"/>
        <v>19.624691429944583</v>
      </c>
      <c r="BC681">
        <f t="shared" si="145"/>
        <v>47.631838123377207</v>
      </c>
      <c r="BD681">
        <f t="shared" si="146"/>
        <v>6.6438530707342816</v>
      </c>
      <c r="BE681">
        <f t="shared" si="147"/>
        <v>66.561014263074483</v>
      </c>
    </row>
    <row r="682" spans="1:57" ht="15" customHeight="1" x14ac:dyDescent="0.25">
      <c r="A682" s="30" t="s">
        <v>1796</v>
      </c>
      <c r="E682" s="30" t="s">
        <v>1636</v>
      </c>
      <c r="F682" s="31">
        <v>45919</v>
      </c>
      <c r="G682" s="32">
        <v>0.12460648148148148</v>
      </c>
      <c r="H682" s="30" t="s">
        <v>293</v>
      </c>
      <c r="J682" s="30" t="s">
        <v>1778</v>
      </c>
      <c r="K682" s="30"/>
      <c r="L682" s="30"/>
      <c r="N682" s="30">
        <v>27.932917038004799</v>
      </c>
      <c r="O682" s="30">
        <v>85.561203584154597</v>
      </c>
      <c r="P682" s="30">
        <v>1330.28410912398</v>
      </c>
      <c r="Q682" s="30">
        <v>18.100000000000001</v>
      </c>
      <c r="R682" s="30">
        <v>7.35</v>
      </c>
      <c r="S682" s="30">
        <v>15</v>
      </c>
      <c r="T682" s="30"/>
      <c r="U682" s="30"/>
      <c r="V682" s="30"/>
      <c r="W682" s="30"/>
      <c r="X682" s="30"/>
      <c r="Y682" s="30"/>
      <c r="Z682" s="30"/>
      <c r="AA682" s="30"/>
      <c r="AB682" s="30"/>
      <c r="AC682" s="30">
        <v>-5.97</v>
      </c>
      <c r="AD682" s="30">
        <v>-11.26</v>
      </c>
      <c r="AE682" s="30">
        <v>-76.52</v>
      </c>
      <c r="AF682" s="30">
        <v>13.56</v>
      </c>
      <c r="AH682">
        <v>2.0643699999999998</v>
      </c>
      <c r="AI682">
        <v>0.60838999999999999</v>
      </c>
      <c r="AJ682">
        <v>2.419256667</v>
      </c>
      <c r="AK682">
        <v>0.30980999999999997</v>
      </c>
      <c r="AL682">
        <v>6.1730099999999997</v>
      </c>
      <c r="AM682">
        <v>2.1510000000000001E-2</v>
      </c>
      <c r="AN682">
        <v>5.0000000000000001E-3</v>
      </c>
      <c r="AO682">
        <v>2.6280000000000001E-3</v>
      </c>
      <c r="AP682">
        <v>2.0799999999999998E-3</v>
      </c>
      <c r="AQ682">
        <v>4.4700000000000002E-4</v>
      </c>
      <c r="AR682">
        <v>2.9500000000000001E-4</v>
      </c>
      <c r="AS682">
        <v>0.17935000000000001</v>
      </c>
      <c r="AU682">
        <f t="shared" si="137"/>
        <v>89.795160621231119</v>
      </c>
      <c r="AV682">
        <f t="shared" si="138"/>
        <v>15.56052309179683</v>
      </c>
      <c r="AW682">
        <f t="shared" si="139"/>
        <v>60.36370744548131</v>
      </c>
      <c r="AX682">
        <f t="shared" si="140"/>
        <v>12.746759925941165</v>
      </c>
      <c r="AY682">
        <f t="shared" si="141"/>
        <v>219.7934877427854</v>
      </c>
      <c r="AZ682">
        <f t="shared" si="142"/>
        <v>245.49189682720839</v>
      </c>
      <c r="BA682">
        <f t="shared" si="143"/>
        <v>185.31215833070809</v>
      </c>
      <c r="BB682">
        <f t="shared" si="144"/>
        <v>19.136804852650972</v>
      </c>
      <c r="BC682">
        <f t="shared" si="145"/>
        <v>37.245948607753604</v>
      </c>
      <c r="BD682">
        <f t="shared" si="146"/>
        <v>5.3696894681277074</v>
      </c>
      <c r="BE682">
        <f t="shared" si="147"/>
        <v>64.39994237141623</v>
      </c>
    </row>
    <row r="683" spans="1:57" ht="15" customHeight="1" x14ac:dyDescent="0.25">
      <c r="A683" s="30" t="s">
        <v>1797</v>
      </c>
      <c r="E683" s="30" t="s">
        <v>1636</v>
      </c>
      <c r="F683" s="31">
        <v>45919</v>
      </c>
      <c r="G683" s="32">
        <v>0.16636574074074073</v>
      </c>
      <c r="H683" s="30" t="s">
        <v>293</v>
      </c>
      <c r="J683" s="30" t="s">
        <v>1778</v>
      </c>
      <c r="K683" s="30"/>
      <c r="L683" s="30"/>
      <c r="N683" s="30">
        <v>27.932990006026099</v>
      </c>
      <c r="O683" s="30">
        <v>85.561220689999999</v>
      </c>
      <c r="P683" s="30">
        <v>1330.28410912398</v>
      </c>
      <c r="Q683" s="30">
        <v>18.2</v>
      </c>
      <c r="R683" s="30">
        <v>7.35</v>
      </c>
      <c r="S683" s="30">
        <v>13</v>
      </c>
      <c r="T683" s="30"/>
      <c r="U683" s="30"/>
      <c r="V683" s="30"/>
      <c r="W683" s="30"/>
      <c r="X683" s="30"/>
      <c r="Y683" s="30"/>
      <c r="Z683" s="30"/>
      <c r="AA683" s="30"/>
      <c r="AB683" s="30"/>
      <c r="AC683" s="30">
        <v>-5.99</v>
      </c>
      <c r="AD683" s="30">
        <v>-11.33</v>
      </c>
      <c r="AE683" s="30">
        <v>-77.02</v>
      </c>
      <c r="AF683" s="30">
        <v>13.62</v>
      </c>
      <c r="AH683">
        <v>2.0699399999999999</v>
      </c>
      <c r="AI683">
        <v>0.61228000000000005</v>
      </c>
      <c r="AJ683">
        <v>2.4269133329999999</v>
      </c>
      <c r="AK683">
        <v>0.30995</v>
      </c>
      <c r="AL683">
        <v>6.1736366670000002</v>
      </c>
      <c r="AM683">
        <v>2.1545000000000002E-2</v>
      </c>
      <c r="AN683">
        <v>7.0899999999999999E-3</v>
      </c>
      <c r="AO683">
        <v>2.6099999999999999E-3</v>
      </c>
      <c r="AP683">
        <v>1.8E-3</v>
      </c>
      <c r="AQ683">
        <v>4.6999999999999999E-4</v>
      </c>
      <c r="AR683">
        <v>2.7999999999999998E-4</v>
      </c>
      <c r="AS683">
        <v>0.19431999999999999</v>
      </c>
      <c r="AU683">
        <f t="shared" si="137"/>
        <v>90.037442307489044</v>
      </c>
      <c r="AV683">
        <f t="shared" si="138"/>
        <v>15.660015908620069</v>
      </c>
      <c r="AW683">
        <f t="shared" si="139"/>
        <v>60.554751559459049</v>
      </c>
      <c r="AX683">
        <f t="shared" si="140"/>
        <v>12.752520057601316</v>
      </c>
      <c r="AY683">
        <f t="shared" si="141"/>
        <v>219.81580057324956</v>
      </c>
      <c r="AZ683">
        <f t="shared" si="142"/>
        <v>245.891349007076</v>
      </c>
      <c r="BA683">
        <f t="shared" si="143"/>
        <v>262.77264051294406</v>
      </c>
      <c r="BB683">
        <f t="shared" si="144"/>
        <v>19.005730846810899</v>
      </c>
      <c r="BC683">
        <f t="shared" si="145"/>
        <v>32.232070910556004</v>
      </c>
      <c r="BD683">
        <f t="shared" si="146"/>
        <v>5.0966544104262983</v>
      </c>
      <c r="BE683">
        <f t="shared" si="147"/>
        <v>67.713585938625556</v>
      </c>
    </row>
    <row r="684" spans="1:57" ht="15" customHeight="1" x14ac:dyDescent="0.25">
      <c r="A684" s="30" t="s">
        <v>1798</v>
      </c>
      <c r="E684" s="30" t="s">
        <v>1636</v>
      </c>
      <c r="F684" s="31">
        <v>45919</v>
      </c>
      <c r="G684" s="32">
        <v>0.2083912037037037</v>
      </c>
      <c r="H684" s="30" t="s">
        <v>293</v>
      </c>
      <c r="J684" s="30" t="s">
        <v>1778</v>
      </c>
      <c r="K684" s="30"/>
      <c r="L684" s="30"/>
      <c r="N684" s="30">
        <v>27.9330037924897</v>
      </c>
      <c r="O684" s="30">
        <v>85.561221849999995</v>
      </c>
      <c r="P684" s="30">
        <v>1330.28410912398</v>
      </c>
      <c r="Q684" s="30">
        <v>18.100000000000001</v>
      </c>
      <c r="R684" s="30">
        <v>7.32</v>
      </c>
      <c r="S684" s="30">
        <v>12</v>
      </c>
      <c r="T684" s="30"/>
      <c r="U684" s="30"/>
      <c r="V684" s="30"/>
      <c r="W684" s="30"/>
      <c r="X684" s="30"/>
      <c r="Y684" s="30"/>
      <c r="Z684" s="30"/>
      <c r="AA684" s="30"/>
      <c r="AB684" s="30"/>
      <c r="AC684" s="30">
        <v>-6.01</v>
      </c>
      <c r="AD684" s="30">
        <v>-11.38</v>
      </c>
      <c r="AE684" s="30">
        <v>-77.290000000000006</v>
      </c>
      <c r="AF684" s="30">
        <v>13.75</v>
      </c>
      <c r="AH684">
        <v>2.1156700000000002</v>
      </c>
      <c r="AI684">
        <v>0.65803999999999996</v>
      </c>
      <c r="AJ684">
        <v>2.4395933329999999</v>
      </c>
      <c r="AK684">
        <v>0.31381999999999999</v>
      </c>
      <c r="AL684">
        <v>6.1935166669999999</v>
      </c>
      <c r="AM684">
        <v>2.1700000000000001E-2</v>
      </c>
      <c r="AN684">
        <v>5.79E-3</v>
      </c>
      <c r="AO684">
        <v>2.7720000000000002E-3</v>
      </c>
      <c r="AP684">
        <v>1.8799999999999999E-3</v>
      </c>
      <c r="AQ684">
        <v>4.5600000000000003E-4</v>
      </c>
      <c r="AR684">
        <v>3.9500000000000001E-4</v>
      </c>
      <c r="AS684">
        <v>0.18532000000000001</v>
      </c>
      <c r="AU684">
        <f t="shared" si="137"/>
        <v>92.026588000949474</v>
      </c>
      <c r="AV684">
        <f t="shared" si="138"/>
        <v>16.83039927567183</v>
      </c>
      <c r="AW684">
        <f t="shared" si="139"/>
        <v>60.871134612505607</v>
      </c>
      <c r="AX684">
        <f t="shared" si="140"/>
        <v>12.911746554206953</v>
      </c>
      <c r="AY684">
        <f t="shared" si="141"/>
        <v>220.5236391376333</v>
      </c>
      <c r="AZ684">
        <f t="shared" si="142"/>
        <v>247.66035151791826</v>
      </c>
      <c r="BA684">
        <f t="shared" si="143"/>
        <v>214.59147934695994</v>
      </c>
      <c r="BB684">
        <f t="shared" si="144"/>
        <v>20.185396899371572</v>
      </c>
      <c r="BC684">
        <f t="shared" si="145"/>
        <v>33.664607395469602</v>
      </c>
      <c r="BD684">
        <f t="shared" si="146"/>
        <v>7.1899231861370998</v>
      </c>
      <c r="BE684">
        <f t="shared" si="147"/>
        <v>65.696585506411182</v>
      </c>
    </row>
    <row r="685" spans="1:57" ht="15" customHeight="1" x14ac:dyDescent="0.25">
      <c r="A685" s="30" t="s">
        <v>1799</v>
      </c>
      <c r="E685" s="30" t="s">
        <v>1636</v>
      </c>
      <c r="F685" s="31">
        <v>45919</v>
      </c>
      <c r="G685" s="32">
        <v>0.25092592592592594</v>
      </c>
      <c r="H685" s="30" t="s">
        <v>293</v>
      </c>
      <c r="J685" s="30" t="s">
        <v>1778</v>
      </c>
      <c r="K685" s="30"/>
      <c r="L685" s="30"/>
      <c r="N685" s="30">
        <v>27.932843231825199</v>
      </c>
      <c r="O685" s="30">
        <v>85.560984674402704</v>
      </c>
      <c r="P685" s="30">
        <v>1330.28410912398</v>
      </c>
      <c r="Q685" s="30">
        <v>18.2</v>
      </c>
      <c r="R685" s="30">
        <v>7.36</v>
      </c>
      <c r="S685" s="30">
        <v>12</v>
      </c>
      <c r="T685" s="30"/>
      <c r="U685" s="30"/>
      <c r="V685" s="30"/>
      <c r="W685" s="30"/>
      <c r="X685" s="30"/>
      <c r="Y685" s="30"/>
      <c r="Z685" s="30"/>
      <c r="AA685" s="30"/>
      <c r="AB685" s="30"/>
      <c r="AC685" s="30">
        <v>-5.94</v>
      </c>
      <c r="AD685" s="30">
        <v>-11.24</v>
      </c>
      <c r="AE685" s="30">
        <v>-76.930000000000007</v>
      </c>
      <c r="AF685" s="30">
        <v>12.99</v>
      </c>
      <c r="AH685">
        <v>2.08141</v>
      </c>
      <c r="AI685">
        <v>0.62222</v>
      </c>
      <c r="AJ685">
        <v>2.4343033329999999</v>
      </c>
      <c r="AK685">
        <v>0.31486999999999998</v>
      </c>
      <c r="AL685">
        <v>6.2101866670000003</v>
      </c>
      <c r="AM685">
        <v>2.18E-2</v>
      </c>
      <c r="AN685">
        <v>8.9499999999999996E-3</v>
      </c>
      <c r="AO685">
        <v>2.6275000000000001E-3</v>
      </c>
      <c r="AP685">
        <v>3.8800000000000002E-3</v>
      </c>
      <c r="AQ685">
        <v>4.2099999999999999E-4</v>
      </c>
      <c r="AR685">
        <v>3.7500000000000001E-4</v>
      </c>
      <c r="AS685">
        <v>0.19545999999999999</v>
      </c>
      <c r="AU685">
        <f t="shared" si="137"/>
        <v>90.536359891219433</v>
      </c>
      <c r="AV685">
        <f t="shared" si="138"/>
        <v>15.914246910991015</v>
      </c>
      <c r="AW685">
        <f t="shared" si="139"/>
        <v>60.73914199810369</v>
      </c>
      <c r="AX685">
        <f t="shared" si="140"/>
        <v>12.954947541658095</v>
      </c>
      <c r="AY685">
        <f t="shared" si="141"/>
        <v>221.11718384931726</v>
      </c>
      <c r="AZ685">
        <f t="shared" si="142"/>
        <v>248.80164346039714</v>
      </c>
      <c r="BA685">
        <f t="shared" si="143"/>
        <v>331.70876341196742</v>
      </c>
      <c r="BB685">
        <f t="shared" si="144"/>
        <v>19.133163908044303</v>
      </c>
      <c r="BC685">
        <f t="shared" si="145"/>
        <v>69.478019518309608</v>
      </c>
      <c r="BD685">
        <f t="shared" si="146"/>
        <v>6.825876442535221</v>
      </c>
      <c r="BE685">
        <f t="shared" si="147"/>
        <v>60.654084425875233</v>
      </c>
    </row>
    <row r="686" spans="1:57" ht="15" customHeight="1" x14ac:dyDescent="0.25">
      <c r="A686" s="30" t="s">
        <v>1800</v>
      </c>
      <c r="E686" s="30" t="s">
        <v>1636</v>
      </c>
      <c r="F686" s="31">
        <v>45919</v>
      </c>
      <c r="G686" s="32">
        <v>0.29114583333333333</v>
      </c>
      <c r="H686" s="30" t="s">
        <v>293</v>
      </c>
      <c r="J686" s="30" t="s">
        <v>1778</v>
      </c>
      <c r="K686" s="30"/>
      <c r="L686" s="30"/>
      <c r="N686" s="30">
        <v>27.932936872956201</v>
      </c>
      <c r="O686" s="30">
        <v>85.561103961369497</v>
      </c>
      <c r="P686" s="30">
        <v>1330.28410912398</v>
      </c>
      <c r="Q686" s="30">
        <v>18.899999999999999</v>
      </c>
      <c r="R686" s="30">
        <v>7.53</v>
      </c>
      <c r="S686" s="30">
        <v>11</v>
      </c>
      <c r="T686" s="30"/>
      <c r="U686" s="30"/>
      <c r="V686" s="30"/>
      <c r="W686" s="30"/>
      <c r="X686" s="30"/>
      <c r="Y686" s="30"/>
      <c r="Z686" s="30"/>
      <c r="AA686" s="30"/>
      <c r="AB686" s="30"/>
      <c r="AC686" s="30">
        <v>-5.92</v>
      </c>
      <c r="AD686" s="30">
        <v>-11.23</v>
      </c>
      <c r="AE686" s="30">
        <v>-76.75</v>
      </c>
      <c r="AF686" s="30">
        <v>13.09</v>
      </c>
      <c r="AH686">
        <v>2.0863200000000002</v>
      </c>
      <c r="AI686">
        <v>0.61987999999999999</v>
      </c>
      <c r="AJ686">
        <v>2.4544600000000001</v>
      </c>
      <c r="AK686">
        <v>0.31075000000000003</v>
      </c>
      <c r="AL686">
        <v>6.1762933330000003</v>
      </c>
      <c r="AM686">
        <v>2.1434999999999999E-2</v>
      </c>
      <c r="AN686">
        <v>8.4100000000000008E-3</v>
      </c>
      <c r="AO686">
        <v>2.7049999999999999E-3</v>
      </c>
      <c r="AP686">
        <v>2.2799999999999999E-3</v>
      </c>
      <c r="AQ686">
        <v>4.57E-4</v>
      </c>
      <c r="AR686">
        <v>3.2499999999999999E-4</v>
      </c>
      <c r="AS686">
        <v>0.20011000000000001</v>
      </c>
      <c r="AU686">
        <f t="shared" si="137"/>
        <v>90.74993315504824</v>
      </c>
      <c r="AV686">
        <f t="shared" si="138"/>
        <v>15.854397761539504</v>
      </c>
      <c r="AW686">
        <f t="shared" si="139"/>
        <v>61.242077948001395</v>
      </c>
      <c r="AX686">
        <f t="shared" si="140"/>
        <v>12.785435095659329</v>
      </c>
      <c r="AY686">
        <f t="shared" si="141"/>
        <v>219.91039265813322</v>
      </c>
      <c r="AZ686">
        <f t="shared" si="142"/>
        <v>244.63592787034924</v>
      </c>
      <c r="BA686">
        <f t="shared" si="143"/>
        <v>311.695050312251</v>
      </c>
      <c r="BB686">
        <f t="shared" si="144"/>
        <v>19.69751032207796</v>
      </c>
      <c r="BC686">
        <f t="shared" si="145"/>
        <v>40.827289820037606</v>
      </c>
      <c r="BD686">
        <f t="shared" si="146"/>
        <v>5.9157595835305248</v>
      </c>
      <c r="BE686">
        <f t="shared" si="147"/>
        <v>65.840656965855061</v>
      </c>
    </row>
    <row r="687" spans="1:57" ht="15" customHeight="1" x14ac:dyDescent="0.25">
      <c r="A687" s="30" t="s">
        <v>1801</v>
      </c>
      <c r="E687" s="30" t="s">
        <v>1636</v>
      </c>
      <c r="F687" s="31">
        <v>45919</v>
      </c>
      <c r="G687" s="32">
        <v>0.33273148148148146</v>
      </c>
      <c r="H687" s="30" t="s">
        <v>293</v>
      </c>
      <c r="J687" s="30" t="s">
        <v>1778</v>
      </c>
      <c r="K687" s="30"/>
      <c r="L687" s="30"/>
      <c r="N687" s="30">
        <v>27.932952849848601</v>
      </c>
      <c r="O687" s="30">
        <v>85.561168660000007</v>
      </c>
      <c r="P687" s="30">
        <v>1330.28410912398</v>
      </c>
      <c r="Q687" s="30">
        <v>19</v>
      </c>
      <c r="R687" s="30">
        <v>7.53</v>
      </c>
      <c r="S687" s="30">
        <v>11</v>
      </c>
      <c r="T687" s="30"/>
      <c r="U687" s="30"/>
      <c r="V687" s="30"/>
      <c r="W687" s="30"/>
      <c r="X687" s="30"/>
      <c r="Y687" s="30"/>
      <c r="Z687" s="30"/>
      <c r="AA687" s="30"/>
      <c r="AB687" s="30"/>
      <c r="AC687" s="30">
        <v>-5.95</v>
      </c>
      <c r="AD687" s="30">
        <v>-11.26</v>
      </c>
      <c r="AE687" s="30">
        <v>-76.760000000000005</v>
      </c>
      <c r="AF687" s="30">
        <v>13.32</v>
      </c>
      <c r="AH687">
        <v>2.08419</v>
      </c>
      <c r="AI687">
        <v>0.60699000000000003</v>
      </c>
      <c r="AJ687">
        <v>2.437016667</v>
      </c>
      <c r="AK687">
        <v>0.31136999999999998</v>
      </c>
      <c r="AL687">
        <v>6.2510366670000002</v>
      </c>
      <c r="AM687">
        <v>2.146E-2</v>
      </c>
      <c r="AN687">
        <v>7.0699999999999999E-3</v>
      </c>
      <c r="AO687">
        <v>2.7499999999999998E-3</v>
      </c>
      <c r="AP687">
        <v>3.5999999999999999E-3</v>
      </c>
      <c r="AQ687">
        <v>4.6900000000000002E-4</v>
      </c>
      <c r="AR687">
        <v>4.8999999999999998E-4</v>
      </c>
      <c r="AS687">
        <v>0.18475</v>
      </c>
      <c r="AU687">
        <f t="shared" si="137"/>
        <v>90.657283246299698</v>
      </c>
      <c r="AV687">
        <f t="shared" si="138"/>
        <v>15.524715908364302</v>
      </c>
      <c r="AW687">
        <f t="shared" si="139"/>
        <v>60.806843330505508</v>
      </c>
      <c r="AX687">
        <f t="shared" si="140"/>
        <v>12.810944250154289</v>
      </c>
      <c r="AY687">
        <f t="shared" si="141"/>
        <v>222.5716710402165</v>
      </c>
      <c r="AZ687">
        <f t="shared" si="142"/>
        <v>244.92125085596894</v>
      </c>
      <c r="BA687">
        <f t="shared" si="143"/>
        <v>262.0313918796212</v>
      </c>
      <c r="BB687">
        <f t="shared" si="144"/>
        <v>20.025195336678149</v>
      </c>
      <c r="BC687">
        <f t="shared" si="145"/>
        <v>64.464141821112008</v>
      </c>
      <c r="BD687">
        <f t="shared" si="146"/>
        <v>8.9191452182460225</v>
      </c>
      <c r="BE687">
        <f t="shared" si="147"/>
        <v>67.569514479181677</v>
      </c>
    </row>
    <row r="688" spans="1:57" ht="15" customHeight="1" x14ac:dyDescent="0.25">
      <c r="A688" s="30" t="s">
        <v>1802</v>
      </c>
      <c r="E688" s="30" t="s">
        <v>1636</v>
      </c>
      <c r="F688" s="31">
        <v>45919</v>
      </c>
      <c r="G688" s="32">
        <v>0.37640046296296298</v>
      </c>
      <c r="H688" s="30" t="s">
        <v>293</v>
      </c>
      <c r="J688" s="30" t="s">
        <v>1778</v>
      </c>
      <c r="K688" s="30"/>
      <c r="L688" s="30"/>
      <c r="N688" s="30">
        <v>27.933000271538699</v>
      </c>
      <c r="O688" s="30">
        <v>85.5612201814927</v>
      </c>
      <c r="P688" s="30">
        <v>1330.28410912398</v>
      </c>
      <c r="Q688" s="30">
        <v>19.8</v>
      </c>
      <c r="R688" s="30">
        <v>7.45</v>
      </c>
      <c r="S688" s="30">
        <v>12</v>
      </c>
      <c r="T688" s="30"/>
      <c r="U688" s="30"/>
      <c r="V688" s="30"/>
      <c r="W688" s="30"/>
      <c r="X688" s="30"/>
      <c r="Y688" s="30"/>
      <c r="Z688" s="30"/>
      <c r="AA688" s="30"/>
      <c r="AB688" s="30"/>
      <c r="AC688" s="30">
        <v>-5.93</v>
      </c>
      <c r="AD688" s="30">
        <v>-11.24</v>
      </c>
      <c r="AE688" s="30">
        <v>-75.92</v>
      </c>
      <c r="AF688" s="30">
        <v>14</v>
      </c>
      <c r="AH688">
        <v>2.09396</v>
      </c>
      <c r="AI688">
        <v>0.61617</v>
      </c>
      <c r="AJ688">
        <v>2.452953333</v>
      </c>
      <c r="AK688">
        <v>0.31239</v>
      </c>
      <c r="AL688">
        <v>6.2333866670000004</v>
      </c>
      <c r="AM688">
        <v>2.1975000000000001E-2</v>
      </c>
      <c r="AN688">
        <v>9.1699999999999993E-3</v>
      </c>
      <c r="AO688">
        <v>2.5875E-3</v>
      </c>
      <c r="AP688">
        <v>2.4399999999999999E-3</v>
      </c>
      <c r="AQ688">
        <v>4.5600000000000003E-4</v>
      </c>
      <c r="AR688">
        <v>5.5999999999999995E-4</v>
      </c>
      <c r="AS688">
        <v>0.21981999999999999</v>
      </c>
      <c r="AU688">
        <f t="shared" si="137"/>
        <v>91.082254893470221</v>
      </c>
      <c r="AV688">
        <f t="shared" si="138"/>
        <v>15.759508725443304</v>
      </c>
      <c r="AW688">
        <f t="shared" si="139"/>
        <v>61.204484580068858</v>
      </c>
      <c r="AX688">
        <f t="shared" si="140"/>
        <v>12.852910923678255</v>
      </c>
      <c r="AY688">
        <f t="shared" si="141"/>
        <v>221.94323287817559</v>
      </c>
      <c r="AZ688">
        <f t="shared" si="142"/>
        <v>250.79890435973522</v>
      </c>
      <c r="BA688">
        <f t="shared" si="143"/>
        <v>339.86249837851858</v>
      </c>
      <c r="BB688">
        <f t="shared" si="144"/>
        <v>18.841888339510803</v>
      </c>
      <c r="BC688">
        <f t="shared" si="145"/>
        <v>43.692362789864802</v>
      </c>
      <c r="BD688">
        <f t="shared" si="146"/>
        <v>10.193308820852597</v>
      </c>
      <c r="BE688">
        <f t="shared" si="147"/>
        <v>65.696585506411182</v>
      </c>
    </row>
    <row r="689" spans="1:57" ht="15" customHeight="1" x14ac:dyDescent="0.25">
      <c r="A689" s="30" t="s">
        <v>1803</v>
      </c>
      <c r="E689" s="30" t="s">
        <v>1636</v>
      </c>
      <c r="F689" s="31">
        <v>45919</v>
      </c>
      <c r="G689" s="32">
        <v>0.41640046296296296</v>
      </c>
      <c r="H689" s="30" t="s">
        <v>293</v>
      </c>
      <c r="J689" s="30" t="s">
        <v>1778</v>
      </c>
      <c r="K689" s="30"/>
      <c r="L689" s="30"/>
      <c r="N689" s="30">
        <v>27.9329651838387</v>
      </c>
      <c r="O689" s="30">
        <v>85.561197431107303</v>
      </c>
      <c r="P689" s="30">
        <v>1330.28410912398</v>
      </c>
      <c r="Q689" s="30">
        <v>19.899999999999999</v>
      </c>
      <c r="R689" s="30">
        <v>7.57</v>
      </c>
      <c r="S689" s="30">
        <v>12</v>
      </c>
      <c r="T689" s="30"/>
      <c r="U689" s="30"/>
      <c r="V689" s="30"/>
      <c r="W689" s="30"/>
      <c r="X689" s="30"/>
      <c r="Y689" s="30"/>
      <c r="Z689" s="30"/>
      <c r="AA689" s="30"/>
      <c r="AB689" s="30"/>
      <c r="AC689" s="30">
        <v>-5.98</v>
      </c>
      <c r="AD689" s="30">
        <v>-11.3</v>
      </c>
      <c r="AE689" s="30">
        <v>-76.39</v>
      </c>
      <c r="AF689" s="30">
        <v>14.01</v>
      </c>
      <c r="AH689">
        <v>2.04494</v>
      </c>
      <c r="AI689">
        <v>0.60970000000000002</v>
      </c>
      <c r="AJ689">
        <v>2.4238</v>
      </c>
      <c r="AK689">
        <v>0.30652000000000001</v>
      </c>
      <c r="AL689">
        <v>6.1666400000000001</v>
      </c>
      <c r="AM689">
        <v>2.1284999999999998E-2</v>
      </c>
      <c r="AN689">
        <v>9.3900000000000008E-3</v>
      </c>
      <c r="AO689">
        <v>2.6250000000000002E-3</v>
      </c>
      <c r="AP689">
        <v>2.32E-3</v>
      </c>
      <c r="AQ689">
        <v>4.4999999999999999E-4</v>
      </c>
      <c r="AR689">
        <v>4.4499999999999997E-4</v>
      </c>
      <c r="AS689">
        <v>0.16214999999999999</v>
      </c>
      <c r="AU689">
        <f t="shared" si="137"/>
        <v>88.950002063961591</v>
      </c>
      <c r="AV689">
        <f t="shared" si="138"/>
        <v>15.594028384865839</v>
      </c>
      <c r="AW689">
        <f t="shared" si="139"/>
        <v>60.477069714057585</v>
      </c>
      <c r="AX689">
        <f t="shared" si="140"/>
        <v>12.611396831927589</v>
      </c>
      <c r="AY689">
        <f t="shared" si="141"/>
        <v>219.56668031546528</v>
      </c>
      <c r="AZ689">
        <f t="shared" si="142"/>
        <v>242.92398995663089</v>
      </c>
      <c r="BA689">
        <f t="shared" si="143"/>
        <v>348.01623334506974</v>
      </c>
      <c r="BB689">
        <f t="shared" si="144"/>
        <v>19.11495918501096</v>
      </c>
      <c r="BC689">
        <f t="shared" si="145"/>
        <v>41.543558062494405</v>
      </c>
      <c r="BD689">
        <f t="shared" si="146"/>
        <v>8.100040045141796</v>
      </c>
      <c r="BE689">
        <f t="shared" si="147"/>
        <v>64.832156749747881</v>
      </c>
    </row>
    <row r="690" spans="1:57" ht="15" customHeight="1" x14ac:dyDescent="0.25">
      <c r="A690" s="30" t="s">
        <v>1804</v>
      </c>
      <c r="E690" s="30" t="s">
        <v>1636</v>
      </c>
      <c r="F690" s="31">
        <v>45919</v>
      </c>
      <c r="G690" s="32">
        <v>0.45846064814814813</v>
      </c>
      <c r="H690" s="30" t="s">
        <v>293</v>
      </c>
      <c r="J690" s="30" t="s">
        <v>1778</v>
      </c>
      <c r="K690" s="30" t="s">
        <v>1805</v>
      </c>
      <c r="L690" s="30"/>
      <c r="N690" s="30">
        <v>27.932974399999999</v>
      </c>
      <c r="O690" s="30">
        <v>85.561204197158304</v>
      </c>
      <c r="P690" s="30">
        <v>1330.28410912398</v>
      </c>
      <c r="Q690" s="30">
        <v>20.399999999999999</v>
      </c>
      <c r="R690" s="30">
        <v>7.18</v>
      </c>
      <c r="S690" s="30">
        <v>65</v>
      </c>
      <c r="T690" s="30"/>
      <c r="U690" s="30"/>
      <c r="V690" s="30"/>
      <c r="W690" s="30"/>
      <c r="X690" s="30"/>
      <c r="Y690" s="30"/>
      <c r="Z690" s="30"/>
      <c r="AA690" s="30"/>
      <c r="AB690" s="30"/>
      <c r="AC690" s="30">
        <v>-5.97</v>
      </c>
      <c r="AD690" s="30">
        <v>-11.3</v>
      </c>
      <c r="AE690" s="30">
        <v>-76.31</v>
      </c>
      <c r="AF690" s="30">
        <v>14.09</v>
      </c>
      <c r="AH690">
        <v>2.1472199999999999</v>
      </c>
      <c r="AI690">
        <v>0.76610999999999996</v>
      </c>
      <c r="AJ690">
        <v>2.4413166670000002</v>
      </c>
      <c r="AK690">
        <v>0.30495</v>
      </c>
      <c r="AL690">
        <v>6.1279466669999998</v>
      </c>
      <c r="AM690">
        <v>2.138E-2</v>
      </c>
      <c r="AN690">
        <v>7.4700000000000001E-3</v>
      </c>
      <c r="AO690">
        <v>2.6180000000000001E-3</v>
      </c>
      <c r="AP690">
        <v>1.9499999999999999E-3</v>
      </c>
      <c r="AQ690">
        <v>3.9899999999999999E-4</v>
      </c>
      <c r="AR690">
        <v>4.4000000000000002E-4</v>
      </c>
      <c r="AS690">
        <v>0.18734999999999999</v>
      </c>
      <c r="AU690">
        <f t="shared" si="137"/>
        <v>93.398937588281115</v>
      </c>
      <c r="AV690">
        <f t="shared" si="138"/>
        <v>19.594458071067027</v>
      </c>
      <c r="AW690">
        <f t="shared" si="139"/>
        <v>60.91413411347871</v>
      </c>
      <c r="AX690">
        <f t="shared" si="140"/>
        <v>12.546801069738736</v>
      </c>
      <c r="AY690">
        <f t="shared" si="141"/>
        <v>218.18898246426093</v>
      </c>
      <c r="AZ690">
        <f t="shared" si="142"/>
        <v>244.00821730198584</v>
      </c>
      <c r="BA690">
        <f t="shared" si="143"/>
        <v>276.85636454607788</v>
      </c>
      <c r="BB690">
        <f t="shared" si="144"/>
        <v>19.063985960517599</v>
      </c>
      <c r="BC690">
        <f t="shared" si="145"/>
        <v>34.918076819769006</v>
      </c>
      <c r="BD690">
        <f t="shared" si="146"/>
        <v>8.0090283592413254</v>
      </c>
      <c r="BE690">
        <f t="shared" si="147"/>
        <v>57.484512318109786</v>
      </c>
    </row>
    <row r="691" spans="1:57" ht="15" customHeight="1" x14ac:dyDescent="0.25">
      <c r="A691" s="30" t="s">
        <v>1806</v>
      </c>
      <c r="E691" s="30" t="s">
        <v>1636</v>
      </c>
      <c r="F691" s="31">
        <v>45919</v>
      </c>
      <c r="G691" s="32">
        <v>0.50010416666666668</v>
      </c>
      <c r="H691" s="30" t="s">
        <v>293</v>
      </c>
      <c r="J691" s="30" t="s">
        <v>1778</v>
      </c>
      <c r="K691" s="30" t="s">
        <v>1807</v>
      </c>
      <c r="L691" s="30"/>
      <c r="N691" s="30">
        <v>27.933002895670999</v>
      </c>
      <c r="O691" s="30">
        <v>85.561205765020603</v>
      </c>
      <c r="P691" s="30">
        <v>1330.28410912398</v>
      </c>
      <c r="Q691" s="30">
        <v>20.3</v>
      </c>
      <c r="R691" s="30">
        <v>7.29</v>
      </c>
      <c r="S691" s="30">
        <v>13</v>
      </c>
      <c r="T691" s="30"/>
      <c r="U691" s="30"/>
      <c r="V691" s="30"/>
      <c r="W691" s="30"/>
      <c r="X691" s="30"/>
      <c r="Y691" s="30"/>
      <c r="Z691" s="30"/>
      <c r="AA691" s="30"/>
      <c r="AB691" s="30"/>
      <c r="AC691" s="30">
        <v>-5.95</v>
      </c>
      <c r="AD691" s="30">
        <v>-11.26</v>
      </c>
      <c r="AE691" s="30">
        <v>-76.099999999999994</v>
      </c>
      <c r="AF691" s="30">
        <v>13.98</v>
      </c>
      <c r="AH691">
        <v>2.1431200000000001</v>
      </c>
      <c r="AI691">
        <v>0.64834999999999998</v>
      </c>
      <c r="AJ691">
        <v>2.4622799999999998</v>
      </c>
      <c r="AK691">
        <v>0.30670999999999998</v>
      </c>
      <c r="AL691">
        <v>6.1652833329999996</v>
      </c>
      <c r="AM691">
        <v>2.1405E-2</v>
      </c>
      <c r="AN691">
        <v>7.6299999999999996E-3</v>
      </c>
      <c r="AO691">
        <v>2.7399999999999998E-3</v>
      </c>
      <c r="AP691">
        <v>3.0799999999999998E-3</v>
      </c>
      <c r="AQ691">
        <v>4.5100000000000001E-4</v>
      </c>
      <c r="AR691">
        <v>5.1500000000000005E-4</v>
      </c>
      <c r="AS691">
        <v>0.19589999999999999</v>
      </c>
      <c r="AU691">
        <f t="shared" si="137"/>
        <v>93.22059738834264</v>
      </c>
      <c r="AV691">
        <f t="shared" si="138"/>
        <v>16.58256241319955</v>
      </c>
      <c r="AW691">
        <f t="shared" si="139"/>
        <v>61.437197464943353</v>
      </c>
      <c r="AX691">
        <f t="shared" si="140"/>
        <v>12.619214153466364</v>
      </c>
      <c r="AY691">
        <f t="shared" si="141"/>
        <v>219.51837542504137</v>
      </c>
      <c r="AZ691">
        <f t="shared" si="142"/>
        <v>244.29354028760557</v>
      </c>
      <c r="BA691">
        <f t="shared" si="143"/>
        <v>282.78635361266055</v>
      </c>
      <c r="BB691">
        <f t="shared" si="144"/>
        <v>19.952376444544772</v>
      </c>
      <c r="BC691">
        <f t="shared" si="145"/>
        <v>55.152654669173607</v>
      </c>
      <c r="BD691">
        <f t="shared" si="146"/>
        <v>9.3742036477483701</v>
      </c>
      <c r="BE691">
        <f t="shared" si="147"/>
        <v>64.97622820919176</v>
      </c>
    </row>
    <row r="692" spans="1:57" ht="15" customHeight="1" x14ac:dyDescent="0.25">
      <c r="A692" s="30" t="s">
        <v>1808</v>
      </c>
      <c r="E692" s="30" t="s">
        <v>1636</v>
      </c>
      <c r="F692" s="31">
        <v>45919</v>
      </c>
      <c r="G692" s="32">
        <v>0.54912037037037043</v>
      </c>
      <c r="H692" s="30" t="s">
        <v>293</v>
      </c>
      <c r="J692" s="30" t="s">
        <v>1778</v>
      </c>
      <c r="K692" s="30" t="s">
        <v>1809</v>
      </c>
      <c r="L692" s="30"/>
      <c r="N692" s="30">
        <v>27.9330145274788</v>
      </c>
      <c r="O692" s="30">
        <v>85.561230771718698</v>
      </c>
      <c r="P692" s="30">
        <v>1330.28410912398</v>
      </c>
      <c r="Q692" s="30"/>
      <c r="R692" s="30"/>
      <c r="S692" s="30"/>
      <c r="T692" s="30"/>
      <c r="U692" s="30"/>
      <c r="V692" s="30"/>
      <c r="W692" s="30"/>
      <c r="X692" s="30"/>
      <c r="Y692" s="30"/>
      <c r="Z692" s="30"/>
      <c r="AA692" s="30"/>
      <c r="AB692" s="30"/>
      <c r="AC692" s="30">
        <v>-5.96</v>
      </c>
      <c r="AD692" s="30">
        <v>-11.3</v>
      </c>
      <c r="AE692" s="30">
        <v>-76.45</v>
      </c>
      <c r="AF692" s="30">
        <v>13.95</v>
      </c>
      <c r="AH692">
        <v>2.07355</v>
      </c>
      <c r="AI692">
        <v>0.61138000000000003</v>
      </c>
      <c r="AJ692">
        <v>2.43052</v>
      </c>
      <c r="AK692">
        <v>0.30803000000000003</v>
      </c>
      <c r="AL692">
        <v>6.2012799999999997</v>
      </c>
      <c r="AM692">
        <v>2.2605E-2</v>
      </c>
      <c r="AN692">
        <v>7.8399999999999997E-3</v>
      </c>
      <c r="AO692">
        <v>1.92E-3</v>
      </c>
      <c r="AP692">
        <v>2.8900000000000002E-3</v>
      </c>
      <c r="AQ692">
        <v>4.5199999999999998E-4</v>
      </c>
      <c r="AR692">
        <v>3.6999999999999999E-4</v>
      </c>
      <c r="AS692">
        <v>0.20202999999999999</v>
      </c>
      <c r="AU692">
        <f t="shared" si="137"/>
        <v>90.194468678654417</v>
      </c>
      <c r="AV692">
        <f t="shared" si="138"/>
        <v>15.63699700498487</v>
      </c>
      <c r="AW692">
        <f t="shared" si="139"/>
        <v>60.644742751634311</v>
      </c>
      <c r="AX692">
        <f t="shared" si="140"/>
        <v>12.673523966262087</v>
      </c>
      <c r="AY692">
        <f t="shared" si="141"/>
        <v>220.80005696889853</v>
      </c>
      <c r="AZ692">
        <f t="shared" si="142"/>
        <v>257.98904359735218</v>
      </c>
      <c r="BA692">
        <f t="shared" si="143"/>
        <v>290.56946426255024</v>
      </c>
      <c r="BB692">
        <f t="shared" si="144"/>
        <v>13.981227289608016</v>
      </c>
      <c r="BC692">
        <f t="shared" si="145"/>
        <v>51.750380517503807</v>
      </c>
      <c r="BD692">
        <f t="shared" si="146"/>
        <v>6.7348647566347513</v>
      </c>
      <c r="BE692">
        <f t="shared" si="147"/>
        <v>65.120299668635639</v>
      </c>
    </row>
    <row r="693" spans="1:57" ht="15" customHeight="1" x14ac:dyDescent="0.25">
      <c r="A693" s="30" t="s">
        <v>1810</v>
      </c>
      <c r="E693" s="30" t="s">
        <v>1636</v>
      </c>
      <c r="F693" s="31">
        <v>45918</v>
      </c>
      <c r="G693" s="32">
        <v>0.55361111111111116</v>
      </c>
      <c r="H693" s="30" t="s">
        <v>181</v>
      </c>
      <c r="J693" s="30" t="s">
        <v>1811</v>
      </c>
      <c r="K693" s="30"/>
      <c r="L693" s="30"/>
      <c r="N693" s="30">
        <v>27.931981564308</v>
      </c>
      <c r="O693" s="30">
        <v>85.560408842574503</v>
      </c>
      <c r="P693" s="30">
        <v>1334.4239064001699</v>
      </c>
      <c r="Q693" s="30">
        <v>21.1</v>
      </c>
      <c r="R693" s="30">
        <v>6.67</v>
      </c>
      <c r="S693" s="30">
        <v>15</v>
      </c>
      <c r="T693" s="30"/>
      <c r="U693" s="30"/>
      <c r="V693" s="30"/>
      <c r="W693" s="30"/>
      <c r="X693" s="30"/>
      <c r="Y693" s="30"/>
      <c r="Z693" s="30"/>
      <c r="AA693" s="30"/>
      <c r="AB693" s="30"/>
      <c r="AC693" s="30">
        <v>-5.7</v>
      </c>
      <c r="AD693" s="30">
        <v>-10.8</v>
      </c>
      <c r="AE693" s="30">
        <v>-73.38</v>
      </c>
      <c r="AF693" s="30">
        <v>13.02</v>
      </c>
      <c r="AH693">
        <v>3.0398900000000002</v>
      </c>
      <c r="AI693">
        <v>0.93935000000000002</v>
      </c>
      <c r="AJ693">
        <v>2.7580533329999999</v>
      </c>
      <c r="AK693">
        <v>0.35192000000000001</v>
      </c>
      <c r="AL693">
        <v>7.2634666670000003</v>
      </c>
      <c r="AM693">
        <v>3.322E-2</v>
      </c>
      <c r="AN693">
        <v>6.1199999999999996E-3</v>
      </c>
      <c r="AO693">
        <v>3.235E-3</v>
      </c>
      <c r="AP693">
        <v>3.5100000000000001E-3</v>
      </c>
      <c r="AQ693">
        <v>4.6099999999999998E-4</v>
      </c>
      <c r="AR693">
        <v>5.6499999999999996E-4</v>
      </c>
      <c r="AS693">
        <v>0.19273999999999999</v>
      </c>
      <c r="AU693">
        <f t="shared" si="137"/>
        <v>132.22794887586736</v>
      </c>
      <c r="AV693">
        <f t="shared" si="138"/>
        <v>24.025341255246392</v>
      </c>
      <c r="AW693">
        <f t="shared" si="139"/>
        <v>68.817139902190718</v>
      </c>
      <c r="AX693">
        <f t="shared" si="140"/>
        <v>14.479325241719812</v>
      </c>
      <c r="AY693">
        <f t="shared" si="141"/>
        <v>258.61980975948444</v>
      </c>
      <c r="AZ693">
        <f t="shared" si="142"/>
        <v>379.13718329148594</v>
      </c>
      <c r="BA693">
        <f t="shared" si="143"/>
        <v>226.82208179678668</v>
      </c>
      <c r="BB693">
        <f t="shared" si="144"/>
        <v>23.556911605146841</v>
      </c>
      <c r="BC693">
        <f t="shared" si="145"/>
        <v>62.852538275584209</v>
      </c>
      <c r="BD693">
        <f t="shared" si="146"/>
        <v>10.284320506753067</v>
      </c>
      <c r="BE693">
        <f t="shared" si="147"/>
        <v>66.416942803630604</v>
      </c>
    </row>
    <row r="694" spans="1:57" ht="15" customHeight="1" x14ac:dyDescent="0.25">
      <c r="A694" s="30" t="s">
        <v>1812</v>
      </c>
      <c r="E694" s="30" t="s">
        <v>1636</v>
      </c>
      <c r="F694" s="31">
        <v>45918</v>
      </c>
      <c r="G694" s="32">
        <v>0.56281250000000005</v>
      </c>
      <c r="H694" s="30" t="s">
        <v>181</v>
      </c>
      <c r="J694" s="30" t="s">
        <v>1811</v>
      </c>
      <c r="K694" s="30"/>
      <c r="L694" s="30"/>
      <c r="N694" s="30">
        <v>27.9318840931933</v>
      </c>
      <c r="O694" s="30">
        <v>85.5604595731579</v>
      </c>
      <c r="P694" s="30">
        <v>1334.4239064001699</v>
      </c>
      <c r="Q694" s="30">
        <v>21.4</v>
      </c>
      <c r="R694" s="30">
        <v>6.64</v>
      </c>
      <c r="S694" s="30">
        <v>14</v>
      </c>
      <c r="T694" s="30"/>
      <c r="U694" s="30"/>
      <c r="V694" s="30"/>
      <c r="W694" s="30"/>
      <c r="X694" s="30"/>
      <c r="Y694" s="30"/>
      <c r="Z694" s="30"/>
      <c r="AA694" s="30"/>
      <c r="AB694" s="30"/>
      <c r="AC694" s="30">
        <v>-5.77</v>
      </c>
      <c r="AD694" s="30">
        <v>-10.9</v>
      </c>
      <c r="AE694" s="30">
        <v>-73.95</v>
      </c>
      <c r="AF694" s="30">
        <v>13.25</v>
      </c>
      <c r="AH694">
        <v>2.8423500000000002</v>
      </c>
      <c r="AI694">
        <v>0.83072999999999997</v>
      </c>
      <c r="AJ694">
        <v>2.60711</v>
      </c>
      <c r="AK694">
        <v>0.32729000000000003</v>
      </c>
      <c r="AL694">
        <v>6.9724833329999996</v>
      </c>
      <c r="AM694">
        <v>2.9165E-2</v>
      </c>
      <c r="AN694">
        <v>9.0600000000000003E-3</v>
      </c>
      <c r="AO694">
        <v>2.8974999999999999E-3</v>
      </c>
      <c r="AP694">
        <v>7.1700000000000002E-3</v>
      </c>
      <c r="AQ694">
        <v>4.3899999999999999E-4</v>
      </c>
      <c r="AR694">
        <v>8.1999999999999998E-4</v>
      </c>
      <c r="AS694">
        <v>0.19619</v>
      </c>
      <c r="AU694">
        <f t="shared" si="137"/>
        <v>123.63543104761081</v>
      </c>
      <c r="AV694">
        <f t="shared" si="138"/>
        <v>21.247215352074132</v>
      </c>
      <c r="AW694">
        <f t="shared" si="139"/>
        <v>65.050900743550073</v>
      </c>
      <c r="AX694">
        <f t="shared" si="140"/>
        <v>13.465953507508743</v>
      </c>
      <c r="AY694">
        <f t="shared" si="141"/>
        <v>248.25918473945629</v>
      </c>
      <c r="AZ694">
        <f t="shared" si="142"/>
        <v>332.85779502396713</v>
      </c>
      <c r="BA694">
        <f t="shared" si="143"/>
        <v>335.785630895243</v>
      </c>
      <c r="BB694">
        <f t="shared" si="144"/>
        <v>21.099273995645429</v>
      </c>
      <c r="BC694">
        <f t="shared" si="145"/>
        <v>128.39108246038143</v>
      </c>
      <c r="BD694">
        <f t="shared" si="146"/>
        <v>14.925916487677018</v>
      </c>
      <c r="BE694">
        <f t="shared" si="147"/>
        <v>63.24737069586515</v>
      </c>
    </row>
    <row r="695" spans="1:57" ht="15" customHeight="1" x14ac:dyDescent="0.25">
      <c r="A695" s="30" t="s">
        <v>1813</v>
      </c>
      <c r="E695" s="30" t="s">
        <v>1636</v>
      </c>
      <c r="F695" s="31">
        <v>45918</v>
      </c>
      <c r="G695" s="32">
        <v>0.60354166666666664</v>
      </c>
      <c r="H695" s="30" t="s">
        <v>181</v>
      </c>
      <c r="J695" s="30" t="s">
        <v>1811</v>
      </c>
      <c r="K695" s="30"/>
      <c r="L695" s="30"/>
      <c r="N695" s="30">
        <v>27.9319235166666</v>
      </c>
      <c r="O695" s="30">
        <v>85.560354349999898</v>
      </c>
      <c r="P695" s="30">
        <v>1334.4239064001699</v>
      </c>
      <c r="Q695" s="30">
        <v>22.2</v>
      </c>
      <c r="R695" s="30">
        <v>7.12</v>
      </c>
      <c r="S695" s="30"/>
      <c r="T695" s="30"/>
      <c r="U695" s="30"/>
      <c r="V695" s="30"/>
      <c r="W695" s="30"/>
      <c r="X695" s="30"/>
      <c r="Y695" s="30"/>
      <c r="Z695" s="30"/>
      <c r="AA695" s="30"/>
      <c r="AB695" s="30"/>
      <c r="AC695" s="30">
        <v>-5.69</v>
      </c>
      <c r="AD695" s="30">
        <v>-10.78</v>
      </c>
      <c r="AE695" s="30">
        <v>-73.25</v>
      </c>
      <c r="AF695" s="30">
        <v>12.99</v>
      </c>
      <c r="AH695">
        <v>3.0849500000000001</v>
      </c>
      <c r="AI695">
        <v>0.94596999999999998</v>
      </c>
      <c r="AJ695">
        <v>2.7048733330000001</v>
      </c>
      <c r="AK695">
        <v>0.34911999999999999</v>
      </c>
      <c r="AL695">
        <v>7.3248800000000003</v>
      </c>
      <c r="AM695">
        <v>3.2544999999999998E-2</v>
      </c>
      <c r="AN695">
        <v>6.5500000000000003E-3</v>
      </c>
      <c r="AO695">
        <v>3.1350000000000002E-3</v>
      </c>
      <c r="AP695">
        <v>4.3299999999999996E-3</v>
      </c>
      <c r="AQ695">
        <v>4.3600000000000003E-4</v>
      </c>
      <c r="AR695">
        <v>6.4000000000000005E-4</v>
      </c>
      <c r="AS695">
        <v>0.16170000000000001</v>
      </c>
      <c r="AU695">
        <f t="shared" si="137"/>
        <v>134.18795117080126</v>
      </c>
      <c r="AV695">
        <f t="shared" si="138"/>
        <v>24.194658079763059</v>
      </c>
      <c r="AW695">
        <f t="shared" si="139"/>
        <v>67.490227381605862</v>
      </c>
      <c r="AX695">
        <f t="shared" si="140"/>
        <v>14.364122608516766</v>
      </c>
      <c r="AY695">
        <f t="shared" si="141"/>
        <v>260.80646596998452</v>
      </c>
      <c r="AZ695">
        <f t="shared" si="142"/>
        <v>371.4334626797534</v>
      </c>
      <c r="BA695">
        <f t="shared" si="143"/>
        <v>242.75892741322758</v>
      </c>
      <c r="BB695">
        <f t="shared" si="144"/>
        <v>22.828722683813087</v>
      </c>
      <c r="BC695">
        <f t="shared" si="145"/>
        <v>77.536037245948606</v>
      </c>
      <c r="BD695">
        <f t="shared" si="146"/>
        <v>11.64949579526011</v>
      </c>
      <c r="BE695">
        <f t="shared" si="147"/>
        <v>62.8151563175335</v>
      </c>
    </row>
    <row r="696" spans="1:57" ht="15" customHeight="1" x14ac:dyDescent="0.25">
      <c r="A696" s="30" t="s">
        <v>1814</v>
      </c>
      <c r="E696" s="30" t="s">
        <v>1636</v>
      </c>
      <c r="F696" s="31">
        <v>45918</v>
      </c>
      <c r="G696" s="32">
        <v>0.64723379629629629</v>
      </c>
      <c r="H696" s="30" t="s">
        <v>181</v>
      </c>
      <c r="J696" s="30" t="s">
        <v>1811</v>
      </c>
      <c r="K696" s="30"/>
      <c r="L696" s="30"/>
      <c r="N696" s="30">
        <v>27.9318595608162</v>
      </c>
      <c r="O696" s="30">
        <v>85.5604964757255</v>
      </c>
      <c r="P696" s="30">
        <v>1334.4239064001699</v>
      </c>
      <c r="Q696" s="30">
        <v>22</v>
      </c>
      <c r="R696" s="30">
        <v>6.56</v>
      </c>
      <c r="S696" s="30">
        <v>19</v>
      </c>
      <c r="T696" s="30"/>
      <c r="U696" s="30"/>
      <c r="V696" s="30"/>
      <c r="W696" s="30"/>
      <c r="X696" s="30"/>
      <c r="Y696" s="30"/>
      <c r="Z696" s="30"/>
      <c r="AA696" s="30"/>
      <c r="AB696" s="30"/>
      <c r="AC696" s="30">
        <v>-5.67</v>
      </c>
      <c r="AD696" s="30">
        <v>-10.72</v>
      </c>
      <c r="AE696" s="30">
        <v>-73.12</v>
      </c>
      <c r="AF696" s="30">
        <v>12.64</v>
      </c>
      <c r="AH696">
        <v>3.0947900000000002</v>
      </c>
      <c r="AI696">
        <v>0.94652999999999998</v>
      </c>
      <c r="AJ696">
        <v>2.728713333</v>
      </c>
      <c r="AK696">
        <v>0.34959000000000001</v>
      </c>
      <c r="AL696">
        <v>7.2942</v>
      </c>
      <c r="AM696">
        <v>3.209E-2</v>
      </c>
      <c r="AN696">
        <v>7.3099999999999997E-3</v>
      </c>
      <c r="AO696">
        <v>3.2039999999999998E-3</v>
      </c>
      <c r="AP696">
        <v>4.7600000000000003E-3</v>
      </c>
      <c r="AQ696">
        <v>3.97E-4</v>
      </c>
      <c r="AR696">
        <v>6.9499999999999998E-4</v>
      </c>
      <c r="AS696">
        <v>0.16696</v>
      </c>
      <c r="AU696">
        <f t="shared" si="137"/>
        <v>134.61596765065366</v>
      </c>
      <c r="AV696">
        <f t="shared" si="138"/>
        <v>24.208980953136066</v>
      </c>
      <c r="AW696">
        <f t="shared" si="139"/>
        <v>68.085067443485201</v>
      </c>
      <c r="AX696">
        <f t="shared" si="140"/>
        <v>14.38346019337585</v>
      </c>
      <c r="AY696">
        <f t="shared" si="141"/>
        <v>259.71408734044257</v>
      </c>
      <c r="AZ696">
        <f t="shared" si="142"/>
        <v>366.24058434147452</v>
      </c>
      <c r="BA696">
        <f t="shared" si="143"/>
        <v>270.92637547949522</v>
      </c>
      <c r="BB696">
        <f t="shared" si="144"/>
        <v>23.331173039533375</v>
      </c>
      <c r="BC696">
        <f t="shared" si="145"/>
        <v>85.235920852359214</v>
      </c>
      <c r="BD696">
        <f t="shared" si="146"/>
        <v>12.650624340165276</v>
      </c>
      <c r="BE696">
        <f t="shared" si="147"/>
        <v>57.196369399222014</v>
      </c>
    </row>
    <row r="697" spans="1:57" ht="15" customHeight="1" x14ac:dyDescent="0.25">
      <c r="A697" s="30" t="s">
        <v>1815</v>
      </c>
      <c r="E697" s="30" t="s">
        <v>1636</v>
      </c>
      <c r="F697" s="31">
        <v>45918</v>
      </c>
      <c r="G697" s="32">
        <v>0.68841435185185185</v>
      </c>
      <c r="H697" s="30" t="s">
        <v>181</v>
      </c>
      <c r="J697" s="30" t="s">
        <v>1811</v>
      </c>
      <c r="K697" s="30"/>
      <c r="L697" s="30"/>
      <c r="N697" s="30">
        <v>27.931878240212399</v>
      </c>
      <c r="O697" s="30">
        <v>85.560448797186993</v>
      </c>
      <c r="P697" s="30">
        <v>1311.7625046706</v>
      </c>
      <c r="Q697" s="30"/>
      <c r="R697" s="30"/>
      <c r="S697" s="30"/>
      <c r="T697" s="30"/>
      <c r="U697" s="30"/>
      <c r="V697" s="30"/>
      <c r="W697" s="30"/>
      <c r="X697" s="30"/>
      <c r="Y697" s="30"/>
      <c r="Z697" s="30"/>
      <c r="AA697" s="30"/>
      <c r="AB697" s="30"/>
      <c r="AC697" s="30">
        <v>-5.63</v>
      </c>
      <c r="AD697" s="30">
        <v>-10.69</v>
      </c>
      <c r="AE697" s="30">
        <v>-73.010000000000005</v>
      </c>
      <c r="AF697" s="30">
        <v>12.51</v>
      </c>
      <c r="AH697">
        <v>3.0632600000000001</v>
      </c>
      <c r="AI697">
        <v>0.93779999999999997</v>
      </c>
      <c r="AJ697">
        <v>2.7052900000000002</v>
      </c>
      <c r="AK697">
        <v>0.34878999999999999</v>
      </c>
      <c r="AL697">
        <v>7.2497866670000004</v>
      </c>
      <c r="AM697">
        <v>3.2235E-2</v>
      </c>
      <c r="AN697">
        <v>5.9300000000000004E-3</v>
      </c>
      <c r="AO697">
        <v>3.13E-3</v>
      </c>
      <c r="AP697">
        <v>3.0899999999999999E-3</v>
      </c>
      <c r="AQ697">
        <v>3.8400000000000001E-4</v>
      </c>
      <c r="AR697">
        <v>4.6000000000000001E-4</v>
      </c>
      <c r="AS697">
        <v>0.17557</v>
      </c>
      <c r="AU697">
        <f t="shared" si="137"/>
        <v>133.24448801551682</v>
      </c>
      <c r="AV697">
        <f t="shared" si="138"/>
        <v>23.985697587874661</v>
      </c>
      <c r="AW697">
        <f t="shared" si="139"/>
        <v>67.500623783621947</v>
      </c>
      <c r="AX697">
        <f t="shared" si="140"/>
        <v>14.350545155317835</v>
      </c>
      <c r="AY697">
        <f t="shared" si="141"/>
        <v>258.13272567695077</v>
      </c>
      <c r="AZ697">
        <f t="shared" si="142"/>
        <v>367.89545765806889</v>
      </c>
      <c r="BA697">
        <f t="shared" si="143"/>
        <v>219.78021978021977</v>
      </c>
      <c r="BB697">
        <f t="shared" si="144"/>
        <v>22.792313237746402</v>
      </c>
      <c r="BC697">
        <f t="shared" si="145"/>
        <v>55.331721729787809</v>
      </c>
      <c r="BD697">
        <f t="shared" si="146"/>
        <v>8.3730751028432042</v>
      </c>
      <c r="BE697">
        <f t="shared" si="147"/>
        <v>55.323440426451519</v>
      </c>
    </row>
    <row r="698" spans="1:57" ht="15" customHeight="1" x14ac:dyDescent="0.25">
      <c r="A698" s="30" t="s">
        <v>1816</v>
      </c>
      <c r="E698" s="30" t="s">
        <v>1636</v>
      </c>
      <c r="F698" s="31">
        <v>45918</v>
      </c>
      <c r="G698" s="32">
        <v>0.73021990740740739</v>
      </c>
      <c r="H698" s="30" t="s">
        <v>181</v>
      </c>
      <c r="J698" s="30" t="s">
        <v>1811</v>
      </c>
      <c r="K698" s="30"/>
      <c r="L698" s="30"/>
      <c r="N698" s="30">
        <v>27.931839961971299</v>
      </c>
      <c r="O698" s="30">
        <v>85.560487758743307</v>
      </c>
      <c r="P698" s="30">
        <v>1325.84967738978</v>
      </c>
      <c r="Q698" s="30">
        <v>20.6</v>
      </c>
      <c r="R698" s="30">
        <v>7.26</v>
      </c>
      <c r="S698" s="30">
        <v>25</v>
      </c>
      <c r="T698" s="30"/>
      <c r="U698" s="30"/>
      <c r="V698" s="30"/>
      <c r="W698" s="30"/>
      <c r="X698" s="30"/>
      <c r="Y698" s="30"/>
      <c r="Z698" s="30"/>
      <c r="AA698" s="30"/>
      <c r="AB698" s="30"/>
      <c r="AC698" s="30">
        <v>-5.66</v>
      </c>
      <c r="AD698" s="30">
        <v>-10.71</v>
      </c>
      <c r="AE698" s="30">
        <v>-72.64</v>
      </c>
      <c r="AF698" s="30">
        <v>13.04</v>
      </c>
      <c r="AH698">
        <v>3.0982099999999999</v>
      </c>
      <c r="AI698">
        <v>0.96394000000000002</v>
      </c>
      <c r="AJ698">
        <v>2.7165666669999999</v>
      </c>
      <c r="AK698">
        <v>0.34986</v>
      </c>
      <c r="AL698">
        <v>7.3176899999999998</v>
      </c>
      <c r="AM698">
        <v>3.1739999999999997E-2</v>
      </c>
      <c r="AN698">
        <v>6.6600000000000001E-3</v>
      </c>
      <c r="AO698">
        <v>3.2859999999999999E-3</v>
      </c>
      <c r="AP698">
        <v>2.99E-3</v>
      </c>
      <c r="AQ698">
        <v>4.4200000000000001E-4</v>
      </c>
      <c r="AR698">
        <v>6.8499999999999995E-4</v>
      </c>
      <c r="AS698">
        <v>0.20566000000000001</v>
      </c>
      <c r="AU698">
        <f t="shared" si="137"/>
        <v>134.76472947596821</v>
      </c>
      <c r="AV698">
        <f t="shared" si="138"/>
        <v>24.654268855679149</v>
      </c>
      <c r="AW698">
        <f t="shared" si="139"/>
        <v>67.781991791007528</v>
      </c>
      <c r="AX698">
        <f t="shared" si="140"/>
        <v>14.394569018720428</v>
      </c>
      <c r="AY698">
        <f t="shared" si="141"/>
        <v>260.55046198216161</v>
      </c>
      <c r="AZ698">
        <f t="shared" si="142"/>
        <v>362.24606254279837</v>
      </c>
      <c r="BA698">
        <f t="shared" si="143"/>
        <v>246.83579489650316</v>
      </c>
      <c r="BB698">
        <f t="shared" si="144"/>
        <v>23.928287955027052</v>
      </c>
      <c r="BC698">
        <f t="shared" si="145"/>
        <v>53.541051123645808</v>
      </c>
      <c r="BD698">
        <f t="shared" si="146"/>
        <v>12.468600968364337</v>
      </c>
      <c r="BE698">
        <f t="shared" si="147"/>
        <v>63.679585074196801</v>
      </c>
    </row>
    <row r="699" spans="1:57" ht="15" customHeight="1" x14ac:dyDescent="0.25">
      <c r="A699" s="30" t="s">
        <v>1817</v>
      </c>
      <c r="E699" s="30" t="s">
        <v>1636</v>
      </c>
      <c r="F699" s="31">
        <v>45918</v>
      </c>
      <c r="G699" s="32">
        <v>0.77023148148148146</v>
      </c>
      <c r="H699" s="30" t="s">
        <v>181</v>
      </c>
      <c r="J699" s="30" t="s">
        <v>1811</v>
      </c>
      <c r="K699" s="30"/>
      <c r="L699" s="30"/>
      <c r="N699" s="30">
        <v>27.931974299999901</v>
      </c>
      <c r="O699" s="30">
        <v>85.560476983333302</v>
      </c>
      <c r="P699" s="30">
        <v>1334.4239064001699</v>
      </c>
      <c r="Q699" s="30">
        <v>20.9</v>
      </c>
      <c r="R699" s="30">
        <v>7.31</v>
      </c>
      <c r="S699" s="30">
        <v>15</v>
      </c>
      <c r="T699" s="30"/>
      <c r="U699" s="30"/>
      <c r="V699" s="30"/>
      <c r="W699" s="30"/>
      <c r="X699" s="30"/>
      <c r="Y699" s="30"/>
      <c r="Z699" s="30"/>
      <c r="AA699" s="30"/>
      <c r="AB699" s="30"/>
      <c r="AC699" s="30">
        <v>-5.66</v>
      </c>
      <c r="AD699" s="30">
        <v>-10.74</v>
      </c>
      <c r="AE699" s="30">
        <v>-73.16</v>
      </c>
      <c r="AF699" s="30">
        <v>12.76</v>
      </c>
      <c r="AH699">
        <v>3.0312000000000001</v>
      </c>
      <c r="AI699">
        <v>0.91866999999999999</v>
      </c>
      <c r="AJ699">
        <v>2.6648966669999998</v>
      </c>
      <c r="AK699">
        <v>0.34738000000000002</v>
      </c>
      <c r="AL699">
        <v>7.2858933329999997</v>
      </c>
      <c r="AM699">
        <v>3.2274999999999998E-2</v>
      </c>
      <c r="AN699">
        <v>4.8199999999999996E-3</v>
      </c>
      <c r="AO699">
        <v>2.4650000000000002E-3</v>
      </c>
      <c r="AP699">
        <v>4.2000000000000002E-4</v>
      </c>
      <c r="AQ699">
        <v>4.3199999999999998E-4</v>
      </c>
      <c r="AR699">
        <v>2.05E-4</v>
      </c>
      <c r="AS699">
        <v>0.16461999999999999</v>
      </c>
      <c r="AU699">
        <f t="shared" si="137"/>
        <v>131.84995464721723</v>
      </c>
      <c r="AV699">
        <f t="shared" si="138"/>
        <v>23.496418002828765</v>
      </c>
      <c r="AW699">
        <f t="shared" si="139"/>
        <v>66.492755801187684</v>
      </c>
      <c r="AX699">
        <f t="shared" si="140"/>
        <v>14.292532400740589</v>
      </c>
      <c r="AY699">
        <f t="shared" si="141"/>
        <v>259.41832379697706</v>
      </c>
      <c r="AZ699">
        <f t="shared" si="142"/>
        <v>368.35197443506041</v>
      </c>
      <c r="BA699">
        <f t="shared" si="143"/>
        <v>178.64092063080258</v>
      </c>
      <c r="BB699">
        <f t="shared" si="144"/>
        <v>17.949856910876957</v>
      </c>
      <c r="BC699">
        <f t="shared" si="145"/>
        <v>7.5208165457964009</v>
      </c>
      <c r="BD699">
        <f t="shared" si="146"/>
        <v>3.7314791219192545</v>
      </c>
      <c r="BE699">
        <f t="shared" si="147"/>
        <v>62.238870479757963</v>
      </c>
    </row>
    <row r="700" spans="1:57" ht="15" customHeight="1" x14ac:dyDescent="0.25">
      <c r="A700" s="30" t="s">
        <v>1818</v>
      </c>
      <c r="E700" s="30" t="s">
        <v>1636</v>
      </c>
      <c r="F700" s="31">
        <v>45918</v>
      </c>
      <c r="G700" s="32">
        <v>0.81194444444444447</v>
      </c>
      <c r="H700" s="30" t="s">
        <v>181</v>
      </c>
      <c r="J700" s="30" t="s">
        <v>1811</v>
      </c>
      <c r="K700" s="30"/>
      <c r="L700" s="30"/>
      <c r="N700" s="30">
        <v>27.9319743997007</v>
      </c>
      <c r="O700" s="30">
        <v>85.560475383428994</v>
      </c>
      <c r="P700" s="30">
        <v>1334.4239064001699</v>
      </c>
      <c r="Q700" s="30">
        <v>20.6</v>
      </c>
      <c r="R700" s="30">
        <v>7.23</v>
      </c>
      <c r="S700" s="30">
        <v>24</v>
      </c>
      <c r="T700" s="30"/>
      <c r="U700" s="30"/>
      <c r="V700" s="30"/>
      <c r="W700" s="30"/>
      <c r="X700" s="30"/>
      <c r="Y700" s="30"/>
      <c r="Z700" s="30"/>
      <c r="AA700" s="30"/>
      <c r="AB700" s="30"/>
      <c r="AC700" s="30">
        <v>-5.68</v>
      </c>
      <c r="AD700" s="30">
        <v>-10.81</v>
      </c>
      <c r="AE700" s="30">
        <v>-73.510000000000005</v>
      </c>
      <c r="AF700" s="30">
        <v>12.97</v>
      </c>
      <c r="AH700">
        <v>3.0495800000000002</v>
      </c>
      <c r="AI700">
        <v>0.93069000000000002</v>
      </c>
      <c r="AJ700">
        <v>2.6829100000000001</v>
      </c>
      <c r="AK700">
        <v>0.34865000000000002</v>
      </c>
      <c r="AL700">
        <v>7.2841500000000003</v>
      </c>
      <c r="AM700">
        <v>3.2530000000000003E-2</v>
      </c>
      <c r="AN700">
        <v>6.2599999999999999E-3</v>
      </c>
      <c r="AO700">
        <v>3.0219999999999999E-3</v>
      </c>
      <c r="AP700">
        <v>1E-4</v>
      </c>
      <c r="AQ700">
        <v>4.3399999999999998E-4</v>
      </c>
      <c r="AR700">
        <v>1.95E-4</v>
      </c>
      <c r="AS700">
        <v>0.19575999999999999</v>
      </c>
      <c r="AU700">
        <f t="shared" si="137"/>
        <v>132.64944071425862</v>
      </c>
      <c r="AV700">
        <f t="shared" si="138"/>
        <v>23.803848249156612</v>
      </c>
      <c r="AW700">
        <f t="shared" si="139"/>
        <v>66.94221268526374</v>
      </c>
      <c r="AX700">
        <f t="shared" si="140"/>
        <v>14.344785023657685</v>
      </c>
      <c r="AY700">
        <f t="shared" si="141"/>
        <v>259.35625144647594</v>
      </c>
      <c r="AZ700">
        <f t="shared" si="142"/>
        <v>371.2622688883817</v>
      </c>
      <c r="BA700">
        <f t="shared" si="143"/>
        <v>232.0108222300465</v>
      </c>
      <c r="BB700">
        <f t="shared" si="144"/>
        <v>22.005869202705949</v>
      </c>
      <c r="BC700">
        <f t="shared" si="145"/>
        <v>1.7906706061420001</v>
      </c>
      <c r="BD700">
        <f t="shared" si="146"/>
        <v>3.549455750118315</v>
      </c>
      <c r="BE700">
        <f t="shared" si="147"/>
        <v>62.527013398645728</v>
      </c>
    </row>
    <row r="701" spans="1:57" ht="15" customHeight="1" x14ac:dyDescent="0.25">
      <c r="A701" s="30" t="s">
        <v>1819</v>
      </c>
      <c r="E701" s="30" t="s">
        <v>1636</v>
      </c>
      <c r="F701" s="31">
        <v>45918</v>
      </c>
      <c r="G701" s="32">
        <v>0.85363425925925929</v>
      </c>
      <c r="H701" s="30" t="s">
        <v>181</v>
      </c>
      <c r="J701" s="30" t="s">
        <v>1811</v>
      </c>
      <c r="K701" s="30"/>
      <c r="L701" s="30"/>
      <c r="N701" s="30">
        <v>27.931979050606699</v>
      </c>
      <c r="O701" s="30">
        <v>85.560479908593095</v>
      </c>
      <c r="P701" s="30">
        <v>1334.4239064001699</v>
      </c>
      <c r="Q701" s="30">
        <v>20.5</v>
      </c>
      <c r="R701" s="30">
        <v>7.09</v>
      </c>
      <c r="S701" s="30">
        <v>17</v>
      </c>
      <c r="T701" s="30"/>
      <c r="U701" s="30"/>
      <c r="V701" s="30"/>
      <c r="W701" s="30"/>
      <c r="X701" s="30"/>
      <c r="Y701" s="30"/>
      <c r="Z701" s="30"/>
      <c r="AA701" s="30"/>
      <c r="AB701" s="30"/>
      <c r="AC701" s="30">
        <v>-5.69</v>
      </c>
      <c r="AD701" s="30">
        <v>-10.81</v>
      </c>
      <c r="AE701" s="30">
        <v>-73.41</v>
      </c>
      <c r="AF701" s="30">
        <v>13.07</v>
      </c>
      <c r="AH701">
        <v>3.0539200000000002</v>
      </c>
      <c r="AI701">
        <v>0.92991999999999997</v>
      </c>
      <c r="AJ701">
        <v>2.7073966669999998</v>
      </c>
      <c r="AK701">
        <v>0.35363</v>
      </c>
      <c r="AL701">
        <v>7.2808733329999997</v>
      </c>
      <c r="AM701">
        <v>3.2969999999999999E-2</v>
      </c>
      <c r="AN701">
        <v>4.8500000000000001E-3</v>
      </c>
      <c r="AO701">
        <v>3.1375000000000001E-3</v>
      </c>
      <c r="AP701">
        <v>8.0000000000000007E-5</v>
      </c>
      <c r="AQ701">
        <v>4.4900000000000002E-4</v>
      </c>
      <c r="AR701">
        <v>1.25E-4</v>
      </c>
      <c r="AS701">
        <v>0.18820999999999999</v>
      </c>
      <c r="AU701">
        <f t="shared" si="137"/>
        <v>132.83822034053497</v>
      </c>
      <c r="AV701">
        <f t="shared" si="138"/>
        <v>23.784154298268721</v>
      </c>
      <c r="AW701">
        <f t="shared" si="139"/>
        <v>67.553187958480962</v>
      </c>
      <c r="AX701">
        <f t="shared" si="140"/>
        <v>14.549681135568813</v>
      </c>
      <c r="AY701">
        <f t="shared" si="141"/>
        <v>259.23958387780169</v>
      </c>
      <c r="AZ701">
        <f t="shared" si="142"/>
        <v>376.28395343528871</v>
      </c>
      <c r="BA701">
        <f t="shared" si="143"/>
        <v>179.75279358078683</v>
      </c>
      <c r="BB701">
        <f t="shared" si="144"/>
        <v>22.846927406846433</v>
      </c>
      <c r="BC701">
        <f t="shared" si="145"/>
        <v>1.4325364849136002</v>
      </c>
      <c r="BD701">
        <f t="shared" si="146"/>
        <v>2.2752921475117405</v>
      </c>
      <c r="BE701">
        <f t="shared" si="147"/>
        <v>64.688085290303988</v>
      </c>
    </row>
    <row r="702" spans="1:57" ht="15" customHeight="1" x14ac:dyDescent="0.25">
      <c r="A702" s="30" t="s">
        <v>1820</v>
      </c>
      <c r="E702" s="30" t="s">
        <v>1636</v>
      </c>
      <c r="F702" s="31">
        <v>45918</v>
      </c>
      <c r="G702" s="32">
        <v>0.8954050925925926</v>
      </c>
      <c r="H702" s="30" t="s">
        <v>181</v>
      </c>
      <c r="J702" s="30" t="s">
        <v>1811</v>
      </c>
      <c r="K702" s="30"/>
      <c r="L702" s="30"/>
      <c r="N702" s="30">
        <v>27.931847550000001</v>
      </c>
      <c r="O702" s="30">
        <v>85.560399616666601</v>
      </c>
      <c r="P702" s="30">
        <v>1334.4239064001699</v>
      </c>
      <c r="Q702" s="30">
        <v>20.399999999999999</v>
      </c>
      <c r="R702" s="30">
        <v>7.11</v>
      </c>
      <c r="S702" s="30">
        <v>17</v>
      </c>
      <c r="T702" s="30"/>
      <c r="U702" s="30"/>
      <c r="V702" s="30"/>
      <c r="W702" s="30"/>
      <c r="X702" s="30"/>
      <c r="Y702" s="30"/>
      <c r="Z702" s="30"/>
      <c r="AA702" s="30"/>
      <c r="AB702" s="30"/>
      <c r="AC702" s="30">
        <v>-5.71</v>
      </c>
      <c r="AD702" s="30">
        <v>-10.82</v>
      </c>
      <c r="AE702" s="30">
        <v>-73.16</v>
      </c>
      <c r="AF702" s="30">
        <v>13.4</v>
      </c>
      <c r="AH702">
        <v>3.06169</v>
      </c>
      <c r="AI702">
        <v>0.93479999999999996</v>
      </c>
      <c r="AJ702">
        <v>2.7172166670000002</v>
      </c>
      <c r="AK702">
        <v>0.35375000000000001</v>
      </c>
      <c r="AL702">
        <v>7.3391099999999998</v>
      </c>
      <c r="AM702">
        <v>3.3189999999999997E-2</v>
      </c>
      <c r="AN702">
        <v>3.65E-3</v>
      </c>
      <c r="AO702">
        <v>3.0274999999999998E-3</v>
      </c>
      <c r="AP702">
        <v>4.0999999999999999E-4</v>
      </c>
      <c r="AQ702">
        <v>4.5600000000000003E-4</v>
      </c>
      <c r="AR702">
        <v>7.4999999999999993E-5</v>
      </c>
      <c r="AS702">
        <v>0.16625000000000001</v>
      </c>
      <c r="AU702">
        <f t="shared" si="137"/>
        <v>133.17619676822329</v>
      </c>
      <c r="AV702">
        <f t="shared" si="138"/>
        <v>23.908967909090673</v>
      </c>
      <c r="AW702">
        <f t="shared" si="139"/>
        <v>67.798210165177906</v>
      </c>
      <c r="AX702">
        <f t="shared" si="140"/>
        <v>14.554618391277515</v>
      </c>
      <c r="AY702">
        <f t="shared" si="141"/>
        <v>261.31313311139201</v>
      </c>
      <c r="AZ702">
        <f t="shared" si="142"/>
        <v>378.7947957087423</v>
      </c>
      <c r="BA702">
        <f t="shared" si="143"/>
        <v>135.27787558141691</v>
      </c>
      <c r="BB702">
        <f t="shared" si="144"/>
        <v>22.045919593379306</v>
      </c>
      <c r="BC702">
        <f t="shared" si="145"/>
        <v>7.3417494851822012</v>
      </c>
      <c r="BD702">
        <f t="shared" si="146"/>
        <v>1.3651752885070443</v>
      </c>
      <c r="BE702">
        <f t="shared" si="147"/>
        <v>65.696585506411182</v>
      </c>
    </row>
    <row r="703" spans="1:57" ht="15" customHeight="1" x14ac:dyDescent="0.25">
      <c r="A703" s="30" t="s">
        <v>1821</v>
      </c>
      <c r="E703" s="30" t="s">
        <v>1636</v>
      </c>
      <c r="F703" s="31">
        <v>45918</v>
      </c>
      <c r="G703" s="32">
        <v>0.93695601851851851</v>
      </c>
      <c r="H703" s="30" t="s">
        <v>181</v>
      </c>
      <c r="J703" s="30" t="s">
        <v>1811</v>
      </c>
      <c r="K703" s="30" t="s">
        <v>1822</v>
      </c>
      <c r="L703" s="30"/>
      <c r="N703" s="30">
        <v>27.931889869024101</v>
      </c>
      <c r="O703" s="30">
        <v>85.560433231542405</v>
      </c>
      <c r="P703" s="30">
        <v>1334.4239064001699</v>
      </c>
      <c r="Q703" s="30">
        <v>20.3</v>
      </c>
      <c r="R703" s="30">
        <v>6.43</v>
      </c>
      <c r="S703" s="30">
        <v>17</v>
      </c>
      <c r="T703" s="30"/>
      <c r="U703" s="30"/>
      <c r="V703" s="30"/>
      <c r="W703" s="30"/>
      <c r="X703" s="30"/>
      <c r="Y703" s="30"/>
      <c r="Z703" s="30"/>
      <c r="AA703" s="30"/>
      <c r="AB703" s="30"/>
      <c r="AC703" s="30">
        <v>-5.74</v>
      </c>
      <c r="AD703" s="30">
        <v>-10.85</v>
      </c>
      <c r="AE703" s="30">
        <v>-73.37</v>
      </c>
      <c r="AF703" s="30">
        <v>13.43</v>
      </c>
      <c r="AH703">
        <v>3.0816400000000002</v>
      </c>
      <c r="AI703">
        <v>0.95235000000000003</v>
      </c>
      <c r="AJ703">
        <v>2.7155366669999998</v>
      </c>
      <c r="AK703">
        <v>0.35505999999999999</v>
      </c>
      <c r="AL703">
        <v>7.3140966670000003</v>
      </c>
      <c r="AM703">
        <v>3.3090000000000001E-2</v>
      </c>
      <c r="AN703">
        <v>5.3200000000000001E-3</v>
      </c>
      <c r="AO703">
        <v>3.124E-3</v>
      </c>
      <c r="AP703">
        <v>4.4999999999999999E-4</v>
      </c>
      <c r="AQ703">
        <v>4.5399999999999998E-4</v>
      </c>
      <c r="AR703">
        <v>2.1499999999999999E-4</v>
      </c>
      <c r="AS703">
        <v>0.18045</v>
      </c>
      <c r="AU703">
        <f t="shared" si="137"/>
        <v>134.04397408255824</v>
      </c>
      <c r="AV703">
        <f t="shared" si="138"/>
        <v>24.357836529977007</v>
      </c>
      <c r="AW703">
        <f t="shared" si="139"/>
        <v>67.756291905783712</v>
      </c>
      <c r="AX703">
        <f t="shared" si="140"/>
        <v>14.608516766097511</v>
      </c>
      <c r="AY703">
        <f t="shared" si="141"/>
        <v>260.42251934272139</v>
      </c>
      <c r="AZ703">
        <f t="shared" si="142"/>
        <v>377.65350376626338</v>
      </c>
      <c r="BA703">
        <f t="shared" si="143"/>
        <v>197.17213646387339</v>
      </c>
      <c r="BB703">
        <f t="shared" si="144"/>
        <v>22.748621902466375</v>
      </c>
      <c r="BC703">
        <f t="shared" si="145"/>
        <v>8.058017727639001</v>
      </c>
      <c r="BD703">
        <f t="shared" si="146"/>
        <v>3.9135024937201934</v>
      </c>
      <c r="BE703">
        <f t="shared" si="147"/>
        <v>65.40844258752341</v>
      </c>
    </row>
    <row r="704" spans="1:57" ht="15" customHeight="1" x14ac:dyDescent="0.25">
      <c r="A704" s="30" t="s">
        <v>1823</v>
      </c>
      <c r="E704" s="30" t="s">
        <v>1636</v>
      </c>
      <c r="F704" s="31">
        <v>45918</v>
      </c>
      <c r="G704" s="32">
        <v>0.97804398148148153</v>
      </c>
      <c r="H704" s="30" t="s">
        <v>181</v>
      </c>
      <c r="J704" s="30" t="s">
        <v>1811</v>
      </c>
      <c r="K704" s="30" t="s">
        <v>1824</v>
      </c>
      <c r="L704" s="30"/>
      <c r="N704" s="30">
        <v>27.931868922390102</v>
      </c>
      <c r="O704" s="30">
        <v>85.560479636533302</v>
      </c>
      <c r="P704" s="30">
        <v>1334.4239064001699</v>
      </c>
      <c r="Q704" s="30">
        <v>20.6</v>
      </c>
      <c r="R704" s="30">
        <v>7.04</v>
      </c>
      <c r="S704" s="30">
        <v>15</v>
      </c>
      <c r="T704" s="30"/>
      <c r="U704" s="30"/>
      <c r="V704" s="30"/>
      <c r="W704" s="30"/>
      <c r="X704" s="30"/>
      <c r="Y704" s="30"/>
      <c r="Z704" s="30"/>
      <c r="AA704" s="30"/>
      <c r="AB704" s="30"/>
      <c r="AC704" s="30">
        <v>-5.7</v>
      </c>
      <c r="AD704" s="30">
        <v>-10.83</v>
      </c>
      <c r="AE704" s="30">
        <v>-73.61</v>
      </c>
      <c r="AF704" s="30">
        <v>13.03</v>
      </c>
      <c r="AH704">
        <v>3.04636</v>
      </c>
      <c r="AI704">
        <v>0.93386999999999998</v>
      </c>
      <c r="AJ704">
        <v>2.707756667</v>
      </c>
      <c r="AK704">
        <v>0.35352</v>
      </c>
      <c r="AL704">
        <v>7.2655766670000004</v>
      </c>
      <c r="AM704">
        <v>3.3114999999999999E-2</v>
      </c>
      <c r="AN704">
        <v>1.31E-3</v>
      </c>
      <c r="AO704">
        <v>3.0075000000000002E-3</v>
      </c>
      <c r="AP704">
        <v>1.4999999999999999E-4</v>
      </c>
      <c r="AQ704">
        <v>4.4900000000000002E-4</v>
      </c>
      <c r="AR704">
        <v>1.35E-4</v>
      </c>
      <c r="AS704">
        <v>0.17821999999999999</v>
      </c>
      <c r="AU704">
        <f t="shared" si="137"/>
        <v>132.50937841089225</v>
      </c>
      <c r="AV704">
        <f t="shared" si="138"/>
        <v>23.885181708667638</v>
      </c>
      <c r="AW704">
        <f t="shared" si="139"/>
        <v>67.562170442636855</v>
      </c>
      <c r="AX704">
        <f t="shared" si="140"/>
        <v>14.545155317835835</v>
      </c>
      <c r="AY704">
        <f t="shared" si="141"/>
        <v>258.69493749443666</v>
      </c>
      <c r="AZ704">
        <f t="shared" si="142"/>
        <v>377.93882675188308</v>
      </c>
      <c r="BA704">
        <f t="shared" si="143"/>
        <v>48.551785482645514</v>
      </c>
      <c r="BB704">
        <f t="shared" si="144"/>
        <v>21.900281809112556</v>
      </c>
      <c r="BC704">
        <f t="shared" si="145"/>
        <v>2.6860059092130002</v>
      </c>
      <c r="BD704">
        <f t="shared" si="146"/>
        <v>2.4573155193126794</v>
      </c>
      <c r="BE704">
        <f t="shared" si="147"/>
        <v>64.688085290303988</v>
      </c>
    </row>
    <row r="705" spans="1:57" ht="15" customHeight="1" x14ac:dyDescent="0.25">
      <c r="A705" s="30" t="s">
        <v>1825</v>
      </c>
      <c r="E705" s="30" t="s">
        <v>1636</v>
      </c>
      <c r="F705" s="31">
        <v>45919</v>
      </c>
      <c r="G705" s="32">
        <v>2.0636574074074075E-2</v>
      </c>
      <c r="H705" s="30" t="s">
        <v>181</v>
      </c>
      <c r="J705" s="30" t="s">
        <v>1811</v>
      </c>
      <c r="K705" s="30" t="s">
        <v>1826</v>
      </c>
      <c r="L705" s="30"/>
      <c r="N705" s="30">
        <v>27.931985798498001</v>
      </c>
      <c r="O705" s="30">
        <v>85.560399484044893</v>
      </c>
      <c r="P705" s="30">
        <v>1334.4239064001699</v>
      </c>
      <c r="Q705" s="30">
        <v>20.5</v>
      </c>
      <c r="R705" s="30">
        <v>7.24</v>
      </c>
      <c r="S705" s="30">
        <v>21</v>
      </c>
      <c r="T705" s="30"/>
      <c r="U705" s="30"/>
      <c r="V705" s="30"/>
      <c r="W705" s="30"/>
      <c r="X705" s="30"/>
      <c r="Y705" s="30"/>
      <c r="Z705" s="30"/>
      <c r="AA705" s="30"/>
      <c r="AB705" s="30"/>
      <c r="AC705" s="30">
        <v>-5.64</v>
      </c>
      <c r="AD705" s="30">
        <v>-10.72</v>
      </c>
      <c r="AE705" s="30">
        <v>-73.16</v>
      </c>
      <c r="AF705" s="30">
        <v>12.6</v>
      </c>
      <c r="AH705">
        <v>3.08039</v>
      </c>
      <c r="AI705">
        <v>0.95547000000000004</v>
      </c>
      <c r="AJ705">
        <v>2.7089533330000002</v>
      </c>
      <c r="AK705">
        <v>0.35375000000000001</v>
      </c>
      <c r="AL705">
        <v>7.3004133329999998</v>
      </c>
      <c r="AM705">
        <v>3.2934999999999999E-2</v>
      </c>
      <c r="AN705">
        <v>2.9099999999999998E-3</v>
      </c>
      <c r="AO705">
        <v>3.0660000000000001E-3</v>
      </c>
      <c r="AP705">
        <v>1.1E-4</v>
      </c>
      <c r="AQ705">
        <v>4.5800000000000002E-4</v>
      </c>
      <c r="AR705">
        <v>1.8000000000000001E-4</v>
      </c>
      <c r="AS705">
        <v>0.193</v>
      </c>
      <c r="AU705">
        <f t="shared" si="137"/>
        <v>133.98960207038184</v>
      </c>
      <c r="AV705">
        <f t="shared" si="138"/>
        <v>24.437635395912356</v>
      </c>
      <c r="AW705">
        <f t="shared" si="139"/>
        <v>67.592028868706024</v>
      </c>
      <c r="AX705">
        <f t="shared" si="140"/>
        <v>14.554618391277515</v>
      </c>
      <c r="AY705">
        <f t="shared" si="141"/>
        <v>259.93531655124531</v>
      </c>
      <c r="AZ705">
        <f t="shared" si="142"/>
        <v>375.88450125542113</v>
      </c>
      <c r="BA705">
        <f t="shared" si="143"/>
        <v>107.85167614847209</v>
      </c>
      <c r="BB705">
        <f t="shared" si="144"/>
        <v>22.326272328092802</v>
      </c>
      <c r="BC705">
        <f t="shared" si="145"/>
        <v>1.9697376667562003</v>
      </c>
      <c r="BD705">
        <f t="shared" si="146"/>
        <v>3.2764206924169064</v>
      </c>
      <c r="BE705">
        <f t="shared" si="147"/>
        <v>65.984728425298954</v>
      </c>
    </row>
    <row r="706" spans="1:57" ht="15" customHeight="1" x14ac:dyDescent="0.25">
      <c r="A706" s="30" t="s">
        <v>1827</v>
      </c>
      <c r="E706" s="30" t="s">
        <v>1636</v>
      </c>
      <c r="F706" s="31">
        <v>45919</v>
      </c>
      <c r="G706" s="32">
        <v>6.6701388888888893E-2</v>
      </c>
      <c r="H706" s="30" t="s">
        <v>181</v>
      </c>
      <c r="J706" s="30" t="s">
        <v>1811</v>
      </c>
      <c r="K706" s="30" t="s">
        <v>1828</v>
      </c>
      <c r="L706" s="30"/>
      <c r="N706" s="30">
        <v>27.931890082356301</v>
      </c>
      <c r="O706" s="30">
        <v>85.560447357486197</v>
      </c>
      <c r="P706" s="30">
        <v>1334.4239064001699</v>
      </c>
      <c r="Q706" s="30">
        <v>20.399999999999999</v>
      </c>
      <c r="R706" s="30">
        <v>7.25</v>
      </c>
      <c r="S706" s="30">
        <v>19</v>
      </c>
      <c r="T706" s="30"/>
      <c r="U706" s="30"/>
      <c r="V706" s="30"/>
      <c r="W706" s="30"/>
      <c r="X706" s="30"/>
      <c r="Y706" s="30"/>
      <c r="Z706" s="30"/>
      <c r="AA706" s="30"/>
      <c r="AB706" s="30"/>
      <c r="AC706" s="30">
        <v>-5.76</v>
      </c>
      <c r="AD706" s="30">
        <v>-10.87</v>
      </c>
      <c r="AE706" s="30">
        <v>-73.39</v>
      </c>
      <c r="AF706" s="30">
        <v>13.57</v>
      </c>
      <c r="AH706">
        <v>3.0968200000000001</v>
      </c>
      <c r="AI706">
        <v>0.91856000000000004</v>
      </c>
      <c r="AJ706">
        <v>2.6891833329999999</v>
      </c>
      <c r="AK706">
        <v>0.34598000000000001</v>
      </c>
      <c r="AL706">
        <v>7.2420866669999997</v>
      </c>
      <c r="AM706">
        <v>3.2625000000000001E-2</v>
      </c>
      <c r="AN706">
        <v>5.0800000000000003E-3</v>
      </c>
      <c r="AO706">
        <v>2.9979999999999998E-3</v>
      </c>
      <c r="AP706">
        <v>4.2000000000000002E-4</v>
      </c>
      <c r="AQ706">
        <v>3.6200000000000002E-4</v>
      </c>
      <c r="AR706">
        <v>6.4999999999999994E-5</v>
      </c>
      <c r="AS706">
        <v>0.19561000000000001</v>
      </c>
      <c r="AU706">
        <f t="shared" si="137"/>
        <v>134.70426779842808</v>
      </c>
      <c r="AV706">
        <f t="shared" si="138"/>
        <v>23.493604581273356</v>
      </c>
      <c r="AW706">
        <f t="shared" si="139"/>
        <v>67.098740780478067</v>
      </c>
      <c r="AX706">
        <f t="shared" si="140"/>
        <v>14.234931084139067</v>
      </c>
      <c r="AY706">
        <f t="shared" si="141"/>
        <v>257.85856285271757</v>
      </c>
      <c r="AZ706">
        <f t="shared" si="142"/>
        <v>372.34649623373656</v>
      </c>
      <c r="BA706">
        <f t="shared" si="143"/>
        <v>188.27715286399939</v>
      </c>
      <c r="BB706">
        <f t="shared" si="144"/>
        <v>21.831103861585849</v>
      </c>
      <c r="BC706">
        <f t="shared" si="145"/>
        <v>7.5208165457964009</v>
      </c>
      <c r="BD706">
        <f t="shared" si="146"/>
        <v>1.1831519167061051</v>
      </c>
      <c r="BE706">
        <f t="shared" si="147"/>
        <v>52.153868318686072</v>
      </c>
    </row>
    <row r="707" spans="1:57" ht="15" customHeight="1" x14ac:dyDescent="0.25">
      <c r="A707" s="30" t="s">
        <v>1829</v>
      </c>
      <c r="E707" s="30" t="s">
        <v>1636</v>
      </c>
      <c r="F707" s="31">
        <v>45919</v>
      </c>
      <c r="G707" s="32">
        <v>0.10608796296296297</v>
      </c>
      <c r="H707" s="30" t="s">
        <v>181</v>
      </c>
      <c r="J707" s="30" t="s">
        <v>1811</v>
      </c>
      <c r="K707" s="30"/>
      <c r="L707" s="30"/>
      <c r="N707" s="30">
        <v>27.9319443242555</v>
      </c>
      <c r="O707" s="30">
        <v>85.560424090467706</v>
      </c>
      <c r="P707" s="30">
        <v>1334.4239064001699</v>
      </c>
      <c r="Q707" s="30">
        <v>20.3</v>
      </c>
      <c r="R707" s="30">
        <v>7.08</v>
      </c>
      <c r="S707" s="30">
        <v>15</v>
      </c>
      <c r="T707" s="30"/>
      <c r="U707" s="30"/>
      <c r="V707" s="30"/>
      <c r="W707" s="30"/>
      <c r="X707" s="30"/>
      <c r="Y707" s="30"/>
      <c r="Z707" s="30"/>
      <c r="AA707" s="30"/>
      <c r="AB707" s="30"/>
      <c r="AC707" s="30">
        <v>-5.74</v>
      </c>
      <c r="AD707" s="30">
        <v>-10.86</v>
      </c>
      <c r="AE707" s="30">
        <v>-73.44</v>
      </c>
      <c r="AF707" s="30">
        <v>13.44</v>
      </c>
      <c r="AH707">
        <v>3.0598000000000001</v>
      </c>
      <c r="AI707">
        <v>0.92351000000000005</v>
      </c>
      <c r="AJ707">
        <v>2.6959966670000002</v>
      </c>
      <c r="AK707">
        <v>0.34899000000000002</v>
      </c>
      <c r="AL707">
        <v>7.2380399999999998</v>
      </c>
      <c r="AM707">
        <v>3.2634999999999997E-2</v>
      </c>
      <c r="AN707">
        <v>3.4399999999999999E-3</v>
      </c>
      <c r="AO707">
        <v>3.0274999999999998E-3</v>
      </c>
      <c r="AP707">
        <v>8.8999999999999995E-4</v>
      </c>
      <c r="AQ707">
        <v>4.2700000000000002E-4</v>
      </c>
      <c r="AR707">
        <v>1.05E-4</v>
      </c>
      <c r="AS707">
        <v>0.1759</v>
      </c>
      <c r="AU707">
        <f t="shared" si="137"/>
        <v>133.09398628581263</v>
      </c>
      <c r="AV707">
        <f t="shared" si="138"/>
        <v>23.620208551266938</v>
      </c>
      <c r="AW707">
        <f t="shared" si="139"/>
        <v>67.268742626877597</v>
      </c>
      <c r="AX707">
        <f t="shared" si="140"/>
        <v>14.358773914832339</v>
      </c>
      <c r="AY707">
        <f t="shared" si="141"/>
        <v>257.71447900162008</v>
      </c>
      <c r="AZ707">
        <f t="shared" si="142"/>
        <v>372.46062542798444</v>
      </c>
      <c r="BA707">
        <f t="shared" si="143"/>
        <v>127.49476493152716</v>
      </c>
      <c r="BB707">
        <f t="shared" si="144"/>
        <v>22.045919593379306</v>
      </c>
      <c r="BC707">
        <f t="shared" si="145"/>
        <v>15.936968394663802</v>
      </c>
      <c r="BD707">
        <f t="shared" si="146"/>
        <v>1.9112454039098619</v>
      </c>
      <c r="BE707">
        <f t="shared" si="147"/>
        <v>61.518513182538541</v>
      </c>
    </row>
    <row r="708" spans="1:57" ht="15" customHeight="1" x14ac:dyDescent="0.25">
      <c r="A708" s="30" t="s">
        <v>1830</v>
      </c>
      <c r="E708" s="30" t="s">
        <v>1636</v>
      </c>
      <c r="F708" s="31">
        <v>45919</v>
      </c>
      <c r="G708" s="32">
        <v>0.14917824074074074</v>
      </c>
      <c r="H708" s="30" t="s">
        <v>181</v>
      </c>
      <c r="J708" s="30" t="s">
        <v>1811</v>
      </c>
      <c r="K708" s="30"/>
      <c r="L708" s="30"/>
      <c r="N708" s="30">
        <v>27.931975842524398</v>
      </c>
      <c r="O708" s="30">
        <v>85.560430182879799</v>
      </c>
      <c r="P708" s="30">
        <v>1334.4239064001699</v>
      </c>
      <c r="Q708" s="30">
        <v>20.3</v>
      </c>
      <c r="R708" s="30">
        <v>7.24</v>
      </c>
      <c r="S708" s="30">
        <v>18</v>
      </c>
      <c r="T708" s="30"/>
      <c r="U708" s="30"/>
      <c r="V708" s="30"/>
      <c r="W708" s="30"/>
      <c r="X708" s="30"/>
      <c r="Y708" s="30"/>
      <c r="Z708" s="30"/>
      <c r="AA708" s="30"/>
      <c r="AB708" s="30"/>
      <c r="AC708" s="30">
        <v>-5.7</v>
      </c>
      <c r="AD708" s="30">
        <v>-10.82</v>
      </c>
      <c r="AE708" s="30">
        <v>-72.989999999999995</v>
      </c>
      <c r="AF708" s="30">
        <v>13.57</v>
      </c>
      <c r="AH708">
        <v>3.0718800000000002</v>
      </c>
      <c r="AI708">
        <v>0.93761000000000005</v>
      </c>
      <c r="AJ708">
        <v>2.6886000000000001</v>
      </c>
      <c r="AK708">
        <v>0.34744999999999998</v>
      </c>
      <c r="AL708">
        <v>7.2606633330000001</v>
      </c>
      <c r="AM708">
        <v>3.2375000000000001E-2</v>
      </c>
      <c r="AN708">
        <v>4.2700000000000004E-3</v>
      </c>
      <c r="AO708">
        <v>3.055E-3</v>
      </c>
      <c r="AP708">
        <v>1.0000000000000001E-5</v>
      </c>
      <c r="AQ708">
        <v>4.3300000000000001E-4</v>
      </c>
      <c r="AR708">
        <v>1.2E-4</v>
      </c>
      <c r="AS708">
        <v>0.18123</v>
      </c>
      <c r="AU708">
        <f t="shared" si="137"/>
        <v>133.61943741148508</v>
      </c>
      <c r="AV708">
        <f t="shared" si="138"/>
        <v>23.980838041551678</v>
      </c>
      <c r="AW708">
        <f t="shared" si="139"/>
        <v>67.084185837616644</v>
      </c>
      <c r="AX708">
        <f t="shared" si="140"/>
        <v>14.295412466570664</v>
      </c>
      <c r="AY708">
        <f t="shared" si="141"/>
        <v>258.51999547809368</v>
      </c>
      <c r="AZ708">
        <f t="shared" si="142"/>
        <v>369.49326637753933</v>
      </c>
      <c r="BA708">
        <f t="shared" si="143"/>
        <v>158.25658321442469</v>
      </c>
      <c r="BB708">
        <f t="shared" si="144"/>
        <v>22.246171546746087</v>
      </c>
      <c r="BC708">
        <f t="shared" si="145"/>
        <v>0.17906706061420002</v>
      </c>
      <c r="BD708">
        <f t="shared" si="146"/>
        <v>2.1842804616112708</v>
      </c>
      <c r="BE708">
        <f t="shared" si="147"/>
        <v>62.382941939201842</v>
      </c>
    </row>
    <row r="709" spans="1:57" ht="15" customHeight="1" x14ac:dyDescent="0.25">
      <c r="A709" s="30" t="s">
        <v>1831</v>
      </c>
      <c r="E709" s="30" t="s">
        <v>1636</v>
      </c>
      <c r="F709" s="31">
        <v>45919</v>
      </c>
      <c r="G709" s="32">
        <v>0.18925925925925927</v>
      </c>
      <c r="H709" s="30" t="s">
        <v>181</v>
      </c>
      <c r="J709" s="30" t="s">
        <v>1811</v>
      </c>
      <c r="K709" s="30"/>
      <c r="L709" s="30"/>
      <c r="N709" s="30">
        <v>27.93190072522</v>
      </c>
      <c r="O709" s="30">
        <v>85.560454849999999</v>
      </c>
      <c r="P709" s="30">
        <v>1334.4239064001699</v>
      </c>
      <c r="Q709" s="30">
        <v>20.100000000000001</v>
      </c>
      <c r="R709" s="30">
        <v>7.26</v>
      </c>
      <c r="S709" s="30">
        <v>15</v>
      </c>
      <c r="T709" s="30"/>
      <c r="U709" s="30"/>
      <c r="V709" s="30"/>
      <c r="W709" s="30"/>
      <c r="X709" s="30"/>
      <c r="Y709" s="30"/>
      <c r="Z709" s="30"/>
      <c r="AA709" s="30"/>
      <c r="AB709" s="30"/>
      <c r="AC709" s="30">
        <v>-5.73</v>
      </c>
      <c r="AD709" s="30">
        <v>-10.84</v>
      </c>
      <c r="AE709" s="30">
        <v>-73.38</v>
      </c>
      <c r="AF709" s="30">
        <v>13.34</v>
      </c>
      <c r="AH709">
        <v>3.07863</v>
      </c>
      <c r="AI709">
        <v>0.98173999999999995</v>
      </c>
      <c r="AJ709">
        <v>2.6490166670000002</v>
      </c>
      <c r="AK709">
        <v>0.34549000000000002</v>
      </c>
      <c r="AL709">
        <v>7.1486099999999997</v>
      </c>
      <c r="AM709">
        <v>3.184E-2</v>
      </c>
      <c r="AN709">
        <v>4.7600000000000003E-3</v>
      </c>
      <c r="AO709">
        <v>3.094E-3</v>
      </c>
      <c r="AP709">
        <v>1.25E-3</v>
      </c>
      <c r="AQ709">
        <v>4.28E-4</v>
      </c>
      <c r="AR709">
        <v>1.2999999999999999E-4</v>
      </c>
      <c r="AS709">
        <v>0.18276000000000001</v>
      </c>
      <c r="AU709">
        <f t="shared" si="137"/>
        <v>133.9130462772375</v>
      </c>
      <c r="AV709">
        <f t="shared" si="138"/>
        <v>25.109531616464139</v>
      </c>
      <c r="AW709">
        <f t="shared" si="139"/>
        <v>66.096528444533163</v>
      </c>
      <c r="AX709">
        <f t="shared" si="140"/>
        <v>14.214770623328533</v>
      </c>
      <c r="AY709">
        <f t="shared" si="141"/>
        <v>254.53027362874079</v>
      </c>
      <c r="AZ709">
        <f t="shared" si="142"/>
        <v>363.38735448527734</v>
      </c>
      <c r="BA709">
        <f t="shared" si="143"/>
        <v>176.41717473083409</v>
      </c>
      <c r="BB709">
        <f t="shared" si="144"/>
        <v>22.530165226066252</v>
      </c>
      <c r="BC709">
        <f t="shared" si="145"/>
        <v>22.383382576775002</v>
      </c>
      <c r="BD709">
        <f t="shared" si="146"/>
        <v>2.3663038334122102</v>
      </c>
      <c r="BE709">
        <f t="shared" si="147"/>
        <v>61.662584641982427</v>
      </c>
    </row>
    <row r="710" spans="1:57" ht="15" customHeight="1" x14ac:dyDescent="0.25">
      <c r="A710" s="30" t="s">
        <v>1832</v>
      </c>
      <c r="E710" s="30" t="s">
        <v>1636</v>
      </c>
      <c r="F710" s="31">
        <v>45919</v>
      </c>
      <c r="G710" s="32">
        <v>0.2298263888888889</v>
      </c>
      <c r="H710" s="30" t="s">
        <v>181</v>
      </c>
      <c r="J710" s="30" t="s">
        <v>1811</v>
      </c>
      <c r="K710" s="30"/>
      <c r="L710" s="30"/>
      <c r="N710" s="30">
        <v>27.931889249037901</v>
      </c>
      <c r="O710" s="30">
        <v>85.560427336101895</v>
      </c>
      <c r="P710" s="30">
        <v>1334.4239064001699</v>
      </c>
      <c r="Q710" s="30">
        <v>20.3</v>
      </c>
      <c r="R710" s="30">
        <v>7.31</v>
      </c>
      <c r="S710" s="30">
        <v>16</v>
      </c>
      <c r="T710" s="30"/>
      <c r="U710" s="30"/>
      <c r="V710" s="30"/>
      <c r="W710" s="30"/>
      <c r="X710" s="30"/>
      <c r="Y710" s="30"/>
      <c r="Z710" s="30"/>
      <c r="AA710" s="30"/>
      <c r="AB710" s="30"/>
      <c r="AC710" s="30">
        <v>-5.71</v>
      </c>
      <c r="AD710" s="30">
        <v>-10.83</v>
      </c>
      <c r="AE710" s="30">
        <v>-73.53</v>
      </c>
      <c r="AF710" s="30">
        <v>13.11</v>
      </c>
      <c r="AH710">
        <v>3.0608</v>
      </c>
      <c r="AI710">
        <v>0.95696999999999999</v>
      </c>
      <c r="AJ710">
        <v>2.6642033330000001</v>
      </c>
      <c r="AK710">
        <v>0.34534999999999999</v>
      </c>
      <c r="AL710">
        <v>7.147513333</v>
      </c>
      <c r="AM710">
        <v>3.1985E-2</v>
      </c>
      <c r="AN710">
        <v>3.8400000000000001E-3</v>
      </c>
      <c r="AO710">
        <v>2.9975000000000002E-3</v>
      </c>
      <c r="AP710">
        <v>6.9999999999999994E-5</v>
      </c>
      <c r="AQ710">
        <v>4.3399999999999998E-4</v>
      </c>
      <c r="AR710">
        <v>1.4999999999999999E-4</v>
      </c>
      <c r="AS710">
        <v>0.18559999999999999</v>
      </c>
      <c r="AU710">
        <f t="shared" si="137"/>
        <v>133.13748389555371</v>
      </c>
      <c r="AV710">
        <f t="shared" si="138"/>
        <v>24.476000235304348</v>
      </c>
      <c r="AW710">
        <f t="shared" si="139"/>
        <v>66.475456185438389</v>
      </c>
      <c r="AX710">
        <f t="shared" si="140"/>
        <v>14.20901049166838</v>
      </c>
      <c r="AY710">
        <f t="shared" si="141"/>
        <v>254.49122618433</v>
      </c>
      <c r="AZ710">
        <f t="shared" si="142"/>
        <v>365.04222780187172</v>
      </c>
      <c r="BA710">
        <f t="shared" si="143"/>
        <v>142.31973759798379</v>
      </c>
      <c r="BB710">
        <f t="shared" si="144"/>
        <v>21.827462916979183</v>
      </c>
      <c r="BC710">
        <f t="shared" si="145"/>
        <v>1.2534694242994002</v>
      </c>
      <c r="BD710">
        <f t="shared" si="146"/>
        <v>2.7303505770140886</v>
      </c>
      <c r="BE710">
        <f t="shared" si="147"/>
        <v>62.527013398645728</v>
      </c>
    </row>
    <row r="711" spans="1:57" ht="15" customHeight="1" x14ac:dyDescent="0.25">
      <c r="A711" s="30" t="s">
        <v>1833</v>
      </c>
      <c r="E711" s="30" t="s">
        <v>1636</v>
      </c>
      <c r="F711" s="31">
        <v>45919</v>
      </c>
      <c r="G711" s="32">
        <v>0.27031250000000001</v>
      </c>
      <c r="H711" s="30" t="s">
        <v>181</v>
      </c>
      <c r="J711" s="30" t="s">
        <v>1811</v>
      </c>
      <c r="K711" s="30"/>
      <c r="L711" s="30"/>
      <c r="N711" s="30">
        <v>27.9318295666666</v>
      </c>
      <c r="O711" s="30">
        <v>85.560443266666596</v>
      </c>
      <c r="P711" s="30">
        <v>1334.4239064001699</v>
      </c>
      <c r="Q711" s="30">
        <v>20.2</v>
      </c>
      <c r="R711" s="30">
        <v>7.47</v>
      </c>
      <c r="S711" s="30">
        <v>14</v>
      </c>
      <c r="T711" s="30"/>
      <c r="U711" s="30"/>
      <c r="V711" s="30"/>
      <c r="W711" s="30"/>
      <c r="X711" s="30"/>
      <c r="Y711" s="30"/>
      <c r="Z711" s="30"/>
      <c r="AA711" s="30"/>
      <c r="AB711" s="30"/>
      <c r="AC711" s="30">
        <v>-5.67</v>
      </c>
      <c r="AD711" s="30">
        <v>-10.74</v>
      </c>
      <c r="AE711" s="30">
        <v>-73.069999999999993</v>
      </c>
      <c r="AF711" s="30">
        <v>12.85</v>
      </c>
      <c r="AH711">
        <v>3.01891</v>
      </c>
      <c r="AI711">
        <v>0.91298999999999997</v>
      </c>
      <c r="AJ711">
        <v>2.6617466670000001</v>
      </c>
      <c r="AK711">
        <v>0.34543000000000001</v>
      </c>
      <c r="AL711">
        <v>7.1589333330000002</v>
      </c>
      <c r="AM711">
        <v>3.2500000000000001E-2</v>
      </c>
      <c r="AN711">
        <v>1.2600000000000001E-3</v>
      </c>
      <c r="AO711">
        <v>2.9499999999999999E-3</v>
      </c>
      <c r="AP711">
        <v>4.0000000000000003E-5</v>
      </c>
      <c r="AQ711">
        <v>4.08E-4</v>
      </c>
      <c r="AR711">
        <v>6.4999999999999994E-5</v>
      </c>
      <c r="AS711">
        <v>0.18134</v>
      </c>
      <c r="AU711">
        <f t="shared" si="137"/>
        <v>131.3153690234991</v>
      </c>
      <c r="AV711">
        <f t="shared" si="138"/>
        <v>23.351143144331083</v>
      </c>
      <c r="AW711">
        <f t="shared" si="139"/>
        <v>66.414159064823593</v>
      </c>
      <c r="AX711">
        <f t="shared" si="140"/>
        <v>14.212301995474183</v>
      </c>
      <c r="AY711">
        <f t="shared" si="141"/>
        <v>254.89784169767319</v>
      </c>
      <c r="AZ711">
        <f t="shared" si="142"/>
        <v>370.91988130563794</v>
      </c>
      <c r="BA711">
        <f t="shared" si="143"/>
        <v>46.698663899338435</v>
      </c>
      <c r="BB711">
        <f t="shared" si="144"/>
        <v>21.481573179345649</v>
      </c>
      <c r="BC711">
        <f t="shared" si="145"/>
        <v>0.7162682424568001</v>
      </c>
      <c r="BD711">
        <f t="shared" si="146"/>
        <v>1.1831519167061051</v>
      </c>
      <c r="BE711">
        <f t="shared" si="147"/>
        <v>58.781155453104745</v>
      </c>
    </row>
    <row r="712" spans="1:57" ht="15" customHeight="1" x14ac:dyDescent="0.25">
      <c r="A712" s="30" t="s">
        <v>1834</v>
      </c>
      <c r="E712" s="30" t="s">
        <v>1636</v>
      </c>
      <c r="F712" s="31">
        <v>45919</v>
      </c>
      <c r="G712" s="32">
        <v>0.31282407407407409</v>
      </c>
      <c r="H712" s="30" t="s">
        <v>181</v>
      </c>
      <c r="J712" s="30" t="s">
        <v>1811</v>
      </c>
      <c r="K712" s="30"/>
      <c r="L712" s="30"/>
      <c r="N712" s="30">
        <v>27.931955247177001</v>
      </c>
      <c r="O712" s="30">
        <v>85.560443839492905</v>
      </c>
      <c r="P712" s="30">
        <v>1334.4239064001699</v>
      </c>
      <c r="Q712" s="30">
        <v>20.399999999999999</v>
      </c>
      <c r="R712" s="30">
        <v>7.53</v>
      </c>
      <c r="S712" s="30">
        <v>15</v>
      </c>
      <c r="T712" s="30"/>
      <c r="U712" s="30"/>
      <c r="V712" s="30"/>
      <c r="W712" s="30"/>
      <c r="X712" s="30"/>
      <c r="Y712" s="30"/>
      <c r="Z712" s="30"/>
      <c r="AA712" s="30"/>
      <c r="AB712" s="30"/>
      <c r="AC712" s="30">
        <v>-5.71</v>
      </c>
      <c r="AD712" s="30">
        <v>-10.81</v>
      </c>
      <c r="AE712" s="30">
        <v>-73.25</v>
      </c>
      <c r="AF712" s="30">
        <v>13.23</v>
      </c>
      <c r="AH712">
        <v>3.1180099999999999</v>
      </c>
      <c r="AI712">
        <v>0.99182999999999999</v>
      </c>
      <c r="AJ712">
        <v>2.841783333</v>
      </c>
      <c r="AK712">
        <v>0.35935</v>
      </c>
      <c r="AL712">
        <v>7.2627666670000002</v>
      </c>
      <c r="AM712">
        <v>3.3390000000000003E-2</v>
      </c>
      <c r="AN712">
        <v>6.9199999999999999E-3</v>
      </c>
      <c r="AO712">
        <v>3.64E-3</v>
      </c>
      <c r="AP712">
        <v>0.33705000000000002</v>
      </c>
      <c r="AQ712">
        <v>4.44E-4</v>
      </c>
      <c r="AR712">
        <v>6.8799999999999998E-3</v>
      </c>
      <c r="AS712">
        <v>0.18185000000000001</v>
      </c>
      <c r="AU712">
        <f t="shared" si="137"/>
        <v>135.62598214884196</v>
      </c>
      <c r="AV712">
        <f t="shared" si="138"/>
        <v>25.367599102774289</v>
      </c>
      <c r="AW712">
        <f t="shared" si="139"/>
        <v>70.906316008782866</v>
      </c>
      <c r="AX712">
        <f t="shared" si="140"/>
        <v>14.785023657683606</v>
      </c>
      <c r="AY712">
        <f t="shared" si="141"/>
        <v>258.59488586637235</v>
      </c>
      <c r="AZ712">
        <f t="shared" si="142"/>
        <v>381.07737959370007</v>
      </c>
      <c r="BA712">
        <f t="shared" si="143"/>
        <v>256.4720271297</v>
      </c>
      <c r="BB712">
        <f t="shared" si="144"/>
        <v>26.506076736548529</v>
      </c>
      <c r="BC712">
        <f t="shared" si="145"/>
        <v>6035.455278001612</v>
      </c>
      <c r="BD712">
        <f t="shared" si="146"/>
        <v>125.23207979904619</v>
      </c>
      <c r="BE712">
        <f t="shared" si="147"/>
        <v>63.967727993084573</v>
      </c>
    </row>
    <row r="713" spans="1:57" ht="15" customHeight="1" x14ac:dyDescent="0.25">
      <c r="A713" s="30" t="s">
        <v>1835</v>
      </c>
      <c r="E713" s="30" t="s">
        <v>1636</v>
      </c>
      <c r="F713" s="31">
        <v>45919</v>
      </c>
      <c r="G713" s="32">
        <v>0.35317129629629629</v>
      </c>
      <c r="H713" s="30" t="s">
        <v>181</v>
      </c>
      <c r="J713" s="30" t="s">
        <v>1811</v>
      </c>
      <c r="K713" s="30"/>
      <c r="L713" s="30"/>
      <c r="N713" s="30">
        <v>27.931920740504399</v>
      </c>
      <c r="O713" s="30">
        <v>85.560437629352194</v>
      </c>
      <c r="P713" s="30">
        <v>1334.4239064001699</v>
      </c>
      <c r="Q713" s="30">
        <v>20.5</v>
      </c>
      <c r="R713" s="30">
        <v>7.52</v>
      </c>
      <c r="S713" s="30">
        <v>15</v>
      </c>
      <c r="T713" s="30"/>
      <c r="U713" s="30"/>
      <c r="V713" s="30"/>
      <c r="W713" s="30"/>
      <c r="X713" s="30"/>
      <c r="Y713" s="30"/>
      <c r="Z713" s="30"/>
      <c r="AA713" s="30"/>
      <c r="AB713" s="30"/>
      <c r="AC713" s="30">
        <v>-5.74</v>
      </c>
      <c r="AD713" s="30">
        <v>-10.87</v>
      </c>
      <c r="AE713" s="30">
        <v>-73.459999999999994</v>
      </c>
      <c r="AF713" s="30">
        <v>13.5</v>
      </c>
      <c r="AH713">
        <v>3.0681600000000002</v>
      </c>
      <c r="AI713">
        <v>0.92861000000000005</v>
      </c>
      <c r="AJ713">
        <v>2.7361233330000001</v>
      </c>
      <c r="AK713">
        <v>0.35304000000000002</v>
      </c>
      <c r="AL713">
        <v>7.2407566670000003</v>
      </c>
      <c r="AM713">
        <v>3.3210000000000003E-2</v>
      </c>
      <c r="AN713">
        <v>3.48E-3</v>
      </c>
      <c r="AO713">
        <v>3.114E-3</v>
      </c>
      <c r="AP713">
        <v>7.3999999999999999E-4</v>
      </c>
      <c r="AQ713">
        <v>4.2000000000000002E-4</v>
      </c>
      <c r="AR713">
        <v>1.3999999999999999E-4</v>
      </c>
      <c r="AS713">
        <v>0.16786000000000001</v>
      </c>
      <c r="AU713">
        <f t="shared" si="137"/>
        <v>133.45762630324822</v>
      </c>
      <c r="AV713">
        <f t="shared" si="138"/>
        <v>23.750649005199715</v>
      </c>
      <c r="AW713">
        <f t="shared" si="139"/>
        <v>68.269956909027385</v>
      </c>
      <c r="AX713">
        <f t="shared" si="140"/>
        <v>14.52540629500103</v>
      </c>
      <c r="AY713">
        <f t="shared" si="141"/>
        <v>257.81120745580461</v>
      </c>
      <c r="AZ713">
        <f t="shared" si="142"/>
        <v>379.02305409723806</v>
      </c>
      <c r="BA713">
        <f t="shared" si="143"/>
        <v>128.97726219817281</v>
      </c>
      <c r="BB713">
        <f t="shared" si="144"/>
        <v>22.675803010333002</v>
      </c>
      <c r="BC713">
        <f t="shared" si="145"/>
        <v>13.250962485450801</v>
      </c>
      <c r="BD713">
        <f t="shared" si="146"/>
        <v>2.5483272052131491</v>
      </c>
      <c r="BE713">
        <f t="shared" si="147"/>
        <v>60.510012966431354</v>
      </c>
    </row>
    <row r="714" spans="1:57" ht="15" customHeight="1" x14ac:dyDescent="0.25">
      <c r="A714" s="30" t="s">
        <v>1836</v>
      </c>
      <c r="E714" s="30" t="s">
        <v>1636</v>
      </c>
      <c r="F714" s="31">
        <v>45919</v>
      </c>
      <c r="G714" s="32">
        <v>0.3963888888888889</v>
      </c>
      <c r="H714" s="30" t="s">
        <v>181</v>
      </c>
      <c r="J714" s="30" t="s">
        <v>1811</v>
      </c>
      <c r="K714" s="30"/>
      <c r="L714" s="30"/>
      <c r="N714" s="30">
        <v>27.931905255698801</v>
      </c>
      <c r="O714" s="30">
        <v>85.560455079999997</v>
      </c>
      <c r="P714" s="30">
        <v>1334.4239064001699</v>
      </c>
      <c r="Q714" s="30">
        <v>21.8</v>
      </c>
      <c r="R714" s="30">
        <v>7.41</v>
      </c>
      <c r="S714" s="30">
        <v>15</v>
      </c>
      <c r="T714" s="30"/>
      <c r="U714" s="30"/>
      <c r="V714" s="30"/>
      <c r="W714" s="30"/>
      <c r="X714" s="30"/>
      <c r="Y714" s="30"/>
      <c r="Z714" s="30"/>
      <c r="AA714" s="30"/>
      <c r="AB714" s="30"/>
      <c r="AC714" s="30">
        <v>-5.71</v>
      </c>
      <c r="AD714" s="30">
        <v>-10.81</v>
      </c>
      <c r="AE714" s="30">
        <v>-73.239999999999995</v>
      </c>
      <c r="AF714" s="30">
        <v>13.24</v>
      </c>
      <c r="AH714">
        <v>3.0598900000000002</v>
      </c>
      <c r="AI714">
        <v>0.92593000000000003</v>
      </c>
      <c r="AJ714">
        <v>2.6664300000000001</v>
      </c>
      <c r="AK714">
        <v>0.34434999999999999</v>
      </c>
      <c r="AL714">
        <v>7.2203999999999997</v>
      </c>
      <c r="AM714">
        <v>3.252E-2</v>
      </c>
      <c r="AN714">
        <v>3.62E-3</v>
      </c>
      <c r="AO714">
        <v>3.1099999999999999E-3</v>
      </c>
      <c r="AP714">
        <v>4.6999999999999999E-4</v>
      </c>
      <c r="AQ714">
        <v>4.2900000000000002E-4</v>
      </c>
      <c r="AR714">
        <v>2.1499999999999999E-4</v>
      </c>
      <c r="AS714">
        <v>0.1401</v>
      </c>
      <c r="AU714">
        <f t="shared" si="137"/>
        <v>133.09790107068935</v>
      </c>
      <c r="AV714">
        <f t="shared" si="138"/>
        <v>23.682103825486021</v>
      </c>
      <c r="AW714">
        <f t="shared" si="139"/>
        <v>66.531014521682721</v>
      </c>
      <c r="AX714">
        <f t="shared" si="140"/>
        <v>14.167866694095864</v>
      </c>
      <c r="AY714">
        <f t="shared" si="141"/>
        <v>257.08639689519504</v>
      </c>
      <c r="AZ714">
        <f t="shared" si="142"/>
        <v>371.14813969413376</v>
      </c>
      <c r="BA714">
        <f t="shared" si="143"/>
        <v>134.16600263143263</v>
      </c>
      <c r="BB714">
        <f t="shared" si="144"/>
        <v>22.646675453479652</v>
      </c>
      <c r="BC714">
        <f t="shared" si="145"/>
        <v>8.4161518488674005</v>
      </c>
      <c r="BD714">
        <f t="shared" si="146"/>
        <v>3.9135024937201934</v>
      </c>
      <c r="BE714">
        <f t="shared" si="147"/>
        <v>61.806656101426306</v>
      </c>
    </row>
    <row r="715" spans="1:57" ht="15" customHeight="1" x14ac:dyDescent="0.25">
      <c r="A715" s="30" t="s">
        <v>1837</v>
      </c>
      <c r="E715" s="30" t="s">
        <v>1636</v>
      </c>
      <c r="F715" s="31">
        <v>45919</v>
      </c>
      <c r="G715" s="32">
        <v>0.43738425925925928</v>
      </c>
      <c r="H715" s="30" t="s">
        <v>181</v>
      </c>
      <c r="J715" s="30" t="s">
        <v>1811</v>
      </c>
      <c r="K715" s="30" t="s">
        <v>1838</v>
      </c>
      <c r="L715" s="30"/>
      <c r="N715" s="30">
        <v>27.931985828691602</v>
      </c>
      <c r="O715" s="30">
        <v>85.560415509905695</v>
      </c>
      <c r="P715" s="30">
        <v>1334.4239064001699</v>
      </c>
      <c r="Q715" s="30">
        <v>22.6</v>
      </c>
      <c r="R715" s="30">
        <v>7.26</v>
      </c>
      <c r="S715" s="30">
        <v>75</v>
      </c>
      <c r="T715" s="30"/>
      <c r="U715" s="30"/>
      <c r="V715" s="30"/>
      <c r="W715" s="30"/>
      <c r="X715" s="30"/>
      <c r="Y715" s="30"/>
      <c r="Z715" s="30"/>
      <c r="AA715" s="30"/>
      <c r="AB715" s="30"/>
      <c r="AC715" s="30">
        <v>-5.72</v>
      </c>
      <c r="AD715" s="30">
        <v>-10.83</v>
      </c>
      <c r="AE715" s="30">
        <v>-73.319999999999993</v>
      </c>
      <c r="AF715" s="30">
        <v>13.32</v>
      </c>
      <c r="AH715">
        <v>3.0705200000000001</v>
      </c>
      <c r="AI715">
        <v>0.93264999999999998</v>
      </c>
      <c r="AJ715">
        <v>2.6849400000000001</v>
      </c>
      <c r="AK715">
        <v>0.34478999999999999</v>
      </c>
      <c r="AL715">
        <v>7.2307800000000002</v>
      </c>
      <c r="AM715">
        <v>3.2544999999999998E-2</v>
      </c>
      <c r="AN715">
        <v>7.2500000000000004E-3</v>
      </c>
      <c r="AO715">
        <v>3.2179999999999999E-3</v>
      </c>
      <c r="AP715">
        <v>5.2999999999999998E-4</v>
      </c>
      <c r="AQ715">
        <v>4.1100000000000002E-4</v>
      </c>
      <c r="AR715">
        <v>3.2499999999999999E-4</v>
      </c>
      <c r="AS715">
        <v>0.15278</v>
      </c>
      <c r="AU715">
        <f t="shared" si="137"/>
        <v>133.5602806622372</v>
      </c>
      <c r="AV715">
        <f t="shared" si="138"/>
        <v>23.853978305962151</v>
      </c>
      <c r="AW715">
        <f t="shared" si="139"/>
        <v>66.992863915365035</v>
      </c>
      <c r="AX715">
        <f t="shared" si="140"/>
        <v>14.185969965027772</v>
      </c>
      <c r="AY715">
        <f t="shared" si="141"/>
        <v>257.45598262448596</v>
      </c>
      <c r="AZ715">
        <f t="shared" si="142"/>
        <v>371.4334626797534</v>
      </c>
      <c r="BA715">
        <f t="shared" si="143"/>
        <v>268.70262957952673</v>
      </c>
      <c r="BB715">
        <f t="shared" si="144"/>
        <v>23.433119488520102</v>
      </c>
      <c r="BC715">
        <f t="shared" si="145"/>
        <v>9.4905542125526008</v>
      </c>
      <c r="BD715">
        <f t="shared" si="146"/>
        <v>5.9157595835305248</v>
      </c>
      <c r="BE715">
        <f t="shared" si="147"/>
        <v>59.213369831436395</v>
      </c>
    </row>
    <row r="716" spans="1:57" ht="15" customHeight="1" x14ac:dyDescent="0.25">
      <c r="A716" s="30" t="s">
        <v>1839</v>
      </c>
      <c r="E716" s="30" t="s">
        <v>1636</v>
      </c>
      <c r="F716" s="31">
        <v>45919</v>
      </c>
      <c r="G716" s="32">
        <v>0.4791435185185185</v>
      </c>
      <c r="H716" s="30" t="s">
        <v>181</v>
      </c>
      <c r="J716" s="30" t="s">
        <v>1811</v>
      </c>
      <c r="K716" s="30"/>
      <c r="L716" s="30"/>
      <c r="N716" s="30">
        <v>27.9318756050688</v>
      </c>
      <c r="O716" s="30">
        <v>85.560400819090404</v>
      </c>
      <c r="P716" s="30">
        <v>1328.39770354237</v>
      </c>
      <c r="Q716" s="30">
        <v>23.9</v>
      </c>
      <c r="R716" s="30">
        <v>7.24</v>
      </c>
      <c r="S716" s="30">
        <v>21</v>
      </c>
      <c r="T716" s="30"/>
      <c r="U716" s="30"/>
      <c r="V716" s="30"/>
      <c r="W716" s="30"/>
      <c r="X716" s="30"/>
      <c r="Y716" s="30"/>
      <c r="Z716" s="30"/>
      <c r="AA716" s="30"/>
      <c r="AB716" s="30"/>
      <c r="AC716" s="30">
        <v>-5.74</v>
      </c>
      <c r="AD716" s="30">
        <v>-10.86</v>
      </c>
      <c r="AE716" s="30">
        <v>-73.53</v>
      </c>
      <c r="AF716" s="30">
        <v>13.35</v>
      </c>
      <c r="AH716">
        <v>3.0792299999999999</v>
      </c>
      <c r="AI716">
        <v>0.92732000000000003</v>
      </c>
      <c r="AJ716">
        <v>2.6984566669999999</v>
      </c>
      <c r="AK716">
        <v>0.34577000000000002</v>
      </c>
      <c r="AL716">
        <v>7.2242266669999999</v>
      </c>
      <c r="AM716">
        <v>3.2689999999999997E-2</v>
      </c>
      <c r="AN716">
        <v>3.62E-3</v>
      </c>
      <c r="AO716">
        <v>3.0599999999999998E-3</v>
      </c>
      <c r="AP716">
        <v>2.5999999999999998E-4</v>
      </c>
      <c r="AQ716">
        <v>4.1899999999999999E-4</v>
      </c>
      <c r="AR716">
        <v>2.4000000000000001E-4</v>
      </c>
      <c r="AS716">
        <v>0.13411000000000001</v>
      </c>
      <c r="AU716">
        <f t="shared" si="137"/>
        <v>133.93914484308218</v>
      </c>
      <c r="AV716">
        <f t="shared" si="138"/>
        <v>23.7176552433226</v>
      </c>
      <c r="AW716">
        <f t="shared" si="139"/>
        <v>67.330122935276208</v>
      </c>
      <c r="AX716">
        <f t="shared" si="140"/>
        <v>14.22629088664884</v>
      </c>
      <c r="AY716">
        <f t="shared" si="141"/>
        <v>257.22264752274305</v>
      </c>
      <c r="AZ716">
        <f t="shared" si="142"/>
        <v>373.08833599634778</v>
      </c>
      <c r="BA716">
        <f t="shared" si="143"/>
        <v>134.16600263143263</v>
      </c>
      <c r="BB716">
        <f t="shared" si="144"/>
        <v>22.282580992812775</v>
      </c>
      <c r="BC716">
        <f t="shared" si="145"/>
        <v>4.6557435759692005</v>
      </c>
      <c r="BD716">
        <f t="shared" si="146"/>
        <v>4.3685609232225415</v>
      </c>
      <c r="BE716">
        <f t="shared" si="147"/>
        <v>60.365941506987468</v>
      </c>
    </row>
    <row r="717" spans="1:57" ht="15" customHeight="1" x14ac:dyDescent="0.25">
      <c r="A717" s="30" t="s">
        <v>1840</v>
      </c>
      <c r="E717" s="30" t="s">
        <v>1636</v>
      </c>
      <c r="F717" s="31">
        <v>45919</v>
      </c>
      <c r="G717" s="32">
        <v>0.52415509259259263</v>
      </c>
      <c r="H717" s="30" t="s">
        <v>181</v>
      </c>
      <c r="J717" s="30" t="s">
        <v>1811</v>
      </c>
      <c r="K717" s="30" t="s">
        <v>1841</v>
      </c>
      <c r="L717" s="30"/>
      <c r="N717" s="30">
        <v>27.9318859518716</v>
      </c>
      <c r="O717" s="30">
        <v>85.560432809999995</v>
      </c>
      <c r="P717" s="30">
        <v>1334.4239064001699</v>
      </c>
      <c r="Q717" s="30"/>
      <c r="R717" s="30"/>
      <c r="S717" s="30"/>
      <c r="T717" s="30"/>
      <c r="U717" s="30"/>
      <c r="V717" s="30"/>
      <c r="W717" s="30"/>
      <c r="X717" s="30"/>
      <c r="Y717" s="30"/>
      <c r="Z717" s="30"/>
      <c r="AA717" s="30"/>
      <c r="AB717" s="30"/>
      <c r="AC717" s="30">
        <v>-5.75</v>
      </c>
      <c r="AD717" s="30">
        <v>-10.87</v>
      </c>
      <c r="AE717" s="30">
        <v>-73.430000000000007</v>
      </c>
      <c r="AF717" s="30">
        <v>13.53</v>
      </c>
      <c r="AH717">
        <v>3.1173899999999999</v>
      </c>
      <c r="AI717">
        <v>0.95133999999999996</v>
      </c>
      <c r="AJ717">
        <v>2.6756166669999999</v>
      </c>
      <c r="AK717">
        <v>0.34566999999999998</v>
      </c>
      <c r="AL717">
        <v>7.2502133329999996</v>
      </c>
      <c r="AM717">
        <v>3.1895E-2</v>
      </c>
      <c r="AN717">
        <v>8.3199999999999993E-3</v>
      </c>
      <c r="AO717">
        <v>2.415E-3</v>
      </c>
      <c r="AP717">
        <v>3.5100000000000001E-3</v>
      </c>
      <c r="AQ717">
        <v>4.55E-4</v>
      </c>
      <c r="AR717">
        <v>4.4999999999999999E-4</v>
      </c>
      <c r="AS717">
        <v>0.18264</v>
      </c>
      <c r="AU717">
        <f t="shared" si="137"/>
        <v>135.59901363080246</v>
      </c>
      <c r="AV717">
        <f t="shared" si="138"/>
        <v>24.332004204786394</v>
      </c>
      <c r="AW717">
        <f t="shared" si="139"/>
        <v>66.760234218274348</v>
      </c>
      <c r="AX717">
        <f t="shared" si="140"/>
        <v>14.222176506891584</v>
      </c>
      <c r="AY717">
        <f t="shared" si="141"/>
        <v>258.14791735949154</v>
      </c>
      <c r="AZ717">
        <f t="shared" si="142"/>
        <v>364.01506505364068</v>
      </c>
      <c r="BA717">
        <f t="shared" si="143"/>
        <v>308.35943146229823</v>
      </c>
      <c r="BB717">
        <f t="shared" si="144"/>
        <v>17.585762450210083</v>
      </c>
      <c r="BC717">
        <f t="shared" si="145"/>
        <v>62.852538275584209</v>
      </c>
      <c r="BD717">
        <f t="shared" si="146"/>
        <v>8.1910517310422648</v>
      </c>
      <c r="BE717">
        <f t="shared" si="147"/>
        <v>65.552514046967303</v>
      </c>
    </row>
  </sheetData>
  <mergeCells count="2">
    <mergeCell ref="O666:P666"/>
    <mergeCell ref="O667:P667"/>
  </mergeCells>
  <conditionalFormatting sqref="BF1:BF120 BF165 BF173 BF194:BF263 BF286:BF302 BF306 BF383:BF398 BF452:BF553 BF614:BF1048576">
    <cfRule type="cellIs" dxfId="41" priority="42" operator="greaterThan">
      <formula>157</formula>
    </cfRule>
  </conditionalFormatting>
  <conditionalFormatting sqref="BF121:BF164">
    <cfRule type="cellIs" dxfId="37" priority="38" operator="greaterThan">
      <formula>144.67</formula>
    </cfRule>
    <cfRule type="cellIs" dxfId="38" priority="39" operator="greaterThan">
      <formula>144.67</formula>
    </cfRule>
    <cfRule type="cellIs" dxfId="39" priority="40" operator="lessThan">
      <formula>3.38</formula>
    </cfRule>
    <cfRule type="cellIs" dxfId="40" priority="41" operator="lessThan">
      <formula>8.45</formula>
    </cfRule>
  </conditionalFormatting>
  <conditionalFormatting sqref="BF166:BF172">
    <cfRule type="cellIs" dxfId="33" priority="34" operator="greaterThan">
      <formula>144.67</formula>
    </cfRule>
    <cfRule type="cellIs" dxfId="34" priority="35" operator="greaterThan">
      <formula>144.67</formula>
    </cfRule>
    <cfRule type="cellIs" dxfId="35" priority="36" operator="lessThan">
      <formula>3.38</formula>
    </cfRule>
    <cfRule type="cellIs" dxfId="36" priority="37" operator="lessThan">
      <formula>8.45</formula>
    </cfRule>
  </conditionalFormatting>
  <conditionalFormatting sqref="BF174:BF193">
    <cfRule type="cellIs" dxfId="32" priority="30" operator="greaterThan">
      <formula>144.67</formula>
    </cfRule>
    <cfRule type="cellIs" dxfId="29" priority="31" operator="greaterThan">
      <formula>144.67</formula>
    </cfRule>
    <cfRule type="cellIs" dxfId="31" priority="32" operator="lessThan">
      <formula>3.38</formula>
    </cfRule>
    <cfRule type="cellIs" dxfId="30" priority="33" operator="lessThan">
      <formula>8.45</formula>
    </cfRule>
  </conditionalFormatting>
  <conditionalFormatting sqref="BF264:BF285">
    <cfRule type="cellIs" dxfId="26" priority="26" operator="greaterThan">
      <formula>144.67</formula>
    </cfRule>
    <cfRule type="cellIs" dxfId="25" priority="27" operator="greaterThan">
      <formula>144.67</formula>
    </cfRule>
    <cfRule type="cellIs" dxfId="27" priority="28" operator="lessThan">
      <formula>3.38</formula>
    </cfRule>
    <cfRule type="cellIs" dxfId="28" priority="29" operator="lessThan">
      <formula>8.45</formula>
    </cfRule>
  </conditionalFormatting>
  <conditionalFormatting sqref="BF303:BF305">
    <cfRule type="cellIs" dxfId="23" priority="14" operator="greaterThan">
      <formula>144.67</formula>
    </cfRule>
    <cfRule type="cellIs" dxfId="22" priority="15" operator="greaterThan">
      <formula>144.67</formula>
    </cfRule>
    <cfRule type="cellIs" dxfId="21" priority="16" operator="lessThan">
      <formula>3.38</formula>
    </cfRule>
    <cfRule type="cellIs" dxfId="24" priority="17" operator="lessThan">
      <formula>8.45</formula>
    </cfRule>
  </conditionalFormatting>
  <conditionalFormatting sqref="BF307:BF382">
    <cfRule type="cellIs" dxfId="17" priority="22" operator="greaterThan">
      <formula>144.67</formula>
    </cfRule>
    <cfRule type="cellIs" dxfId="20" priority="23" operator="greaterThan">
      <formula>144.67</formula>
    </cfRule>
    <cfRule type="cellIs" dxfId="19" priority="24" operator="lessThan">
      <formula>3.38</formula>
    </cfRule>
    <cfRule type="cellIs" dxfId="18" priority="25" operator="lessThan">
      <formula>8.45</formula>
    </cfRule>
  </conditionalFormatting>
  <conditionalFormatting sqref="BF399:BF451">
    <cfRule type="cellIs" dxfId="13" priority="18" operator="greaterThan">
      <formula>144.67</formula>
    </cfRule>
    <cfRule type="cellIs" dxfId="14" priority="19" operator="greaterThan">
      <formula>144.67</formula>
    </cfRule>
    <cfRule type="cellIs" dxfId="15" priority="20" operator="lessThan">
      <formula>3.38</formula>
    </cfRule>
    <cfRule type="cellIs" dxfId="16" priority="21" operator="lessThan">
      <formula>8.45</formula>
    </cfRule>
  </conditionalFormatting>
  <conditionalFormatting sqref="BF554:BF613">
    <cfRule type="cellIs" dxfId="9" priority="10" operator="greaterThan">
      <formula>144.67</formula>
    </cfRule>
    <cfRule type="cellIs" dxfId="12" priority="11" operator="greaterThan">
      <formula>144.67</formula>
    </cfRule>
    <cfRule type="cellIs" dxfId="10" priority="12" operator="lessThan">
      <formula>3.38</formula>
    </cfRule>
    <cfRule type="cellIs" dxfId="11" priority="13" operator="lessThan">
      <formula>8.45</formula>
    </cfRule>
  </conditionalFormatting>
  <conditionalFormatting sqref="BG121 BG123:BG124 BG127:BG128 BG130 BG133:BG137 BG139:BG140 BG142:BG143 BG145 BG149:BG153">
    <cfRule type="cellIs" dxfId="8" priority="9" operator="lessThan">
      <formula>6.824</formula>
    </cfRule>
  </conditionalFormatting>
  <conditionalFormatting sqref="BG155:BG164">
    <cfRule type="cellIs" dxfId="7" priority="8" operator="lessThan">
      <formula>6.824</formula>
    </cfRule>
  </conditionalFormatting>
  <conditionalFormatting sqref="BG167:BG172">
    <cfRule type="cellIs" dxfId="6" priority="7" operator="lessThan">
      <formula>6.824</formula>
    </cfRule>
  </conditionalFormatting>
  <conditionalFormatting sqref="BG174:BG178 BG180 BG184:BG186 BG188 BG190:BG193">
    <cfRule type="cellIs" dxfId="5" priority="6" operator="lessThan">
      <formula>6.824</formula>
    </cfRule>
  </conditionalFormatting>
  <conditionalFormatting sqref="BG264:BG285">
    <cfRule type="cellIs" dxfId="4" priority="5" operator="lessThan">
      <formula>6.824</formula>
    </cfRule>
  </conditionalFormatting>
  <conditionalFormatting sqref="BG303:BG305">
    <cfRule type="cellIs" dxfId="3" priority="4" operator="lessThan">
      <formula>6.824</formula>
    </cfRule>
  </conditionalFormatting>
  <conditionalFormatting sqref="BG307:BG382">
    <cfRule type="cellIs" dxfId="2" priority="3" operator="lessThan">
      <formula>6.824</formula>
    </cfRule>
  </conditionalFormatting>
  <conditionalFormatting sqref="BG399:BG451">
    <cfRule type="cellIs" dxfId="1" priority="2" operator="lessThan">
      <formula>6.824</formula>
    </cfRule>
  </conditionalFormatting>
  <conditionalFormatting sqref="BG554:BG592 BG594:BG595 BG597:BG598 BG601:BG605 BG607:BG611">
    <cfRule type="cellIs" dxfId="0" priority="1" operator="lessThan">
      <formula>6.824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Archie Taylor</dc:creator>
  <cp:lastModifiedBy>Archie Taylor</cp:lastModifiedBy>
  <dcterms:created xsi:type="dcterms:W3CDTF">2025-10-22T11:41:57Z</dcterms:created>
  <dcterms:modified xsi:type="dcterms:W3CDTF">2025-10-22T11:42:17Z</dcterms:modified>
</cp:coreProperties>
</file>